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Z SZZ\2024\KRN_Otr_2024_28_kotelna-OOP-M.Al.ce\ZD+prilohy\"/>
    </mc:Choice>
  </mc:AlternateContent>
  <bookViews>
    <workbookView xWindow="0" yWindow="0" windowWidth="28800" windowHeight="11865" activeTab="5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</sheets>
  <externalReferences>
    <externalReference r:id="rId11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'01 06 Pol'!$1:$7</definedName>
    <definedName name="_xlnm.Print_Titles" localSheetId="9">'01 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Pol'!$A$1:$Y$31</definedName>
    <definedName name="_xlnm.Print_Area" localSheetId="4">'01 02 Pol'!$A$1:$Y$48</definedName>
    <definedName name="_xlnm.Print_Area" localSheetId="5">'01 03 Pol'!$A$1:$Y$197</definedName>
    <definedName name="_xlnm.Print_Area" localSheetId="6">'01 04 Pol'!$A$1:$Y$175</definedName>
    <definedName name="_xlnm.Print_Area" localSheetId="7">'01 05 Pol'!$A$1:$Y$85</definedName>
    <definedName name="_xlnm.Print_Area" localSheetId="8">'01 06 Pol'!$A$1:$Y$242</definedName>
    <definedName name="_xlnm.Print_Area" localSheetId="9">'01 07 Pol'!$A$1:$Y$413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refMode="R1C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4" i="1" l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G49" i="1" s="1"/>
  <c r="G25" i="1" s="1"/>
  <c r="A25" i="1" s="1"/>
  <c r="F39" i="1"/>
  <c r="G412" i="18"/>
  <c r="BA399" i="18"/>
  <c r="BA396" i="18"/>
  <c r="BA393" i="18"/>
  <c r="BA377" i="18"/>
  <c r="BA160" i="18"/>
  <c r="BA117" i="18"/>
  <c r="BA91" i="18"/>
  <c r="BA72" i="18"/>
  <c r="BA69" i="18"/>
  <c r="BA37" i="18"/>
  <c r="BA33" i="18"/>
  <c r="BA29" i="18"/>
  <c r="BA25" i="18"/>
  <c r="BA21" i="18"/>
  <c r="BA17" i="18"/>
  <c r="G9" i="18"/>
  <c r="M9" i="18" s="1"/>
  <c r="I9" i="18"/>
  <c r="K9" i="18"/>
  <c r="K8" i="18" s="1"/>
  <c r="O9" i="18"/>
  <c r="O8" i="18" s="1"/>
  <c r="Q9" i="18"/>
  <c r="Q8" i="18" s="1"/>
  <c r="V9" i="18"/>
  <c r="G12" i="18"/>
  <c r="I12" i="18"/>
  <c r="K12" i="18"/>
  <c r="M12" i="18"/>
  <c r="O12" i="18"/>
  <c r="Q12" i="18"/>
  <c r="V12" i="18"/>
  <c r="G14" i="18"/>
  <c r="I14" i="18"/>
  <c r="K14" i="18"/>
  <c r="M14" i="18"/>
  <c r="O14" i="18"/>
  <c r="Q14" i="18"/>
  <c r="V14" i="18"/>
  <c r="G16" i="18"/>
  <c r="I16" i="18"/>
  <c r="I8" i="18" s="1"/>
  <c r="K16" i="18"/>
  <c r="M16" i="18"/>
  <c r="O16" i="18"/>
  <c r="Q16" i="18"/>
  <c r="V16" i="18"/>
  <c r="G20" i="18"/>
  <c r="M20" i="18" s="1"/>
  <c r="I20" i="18"/>
  <c r="K20" i="18"/>
  <c r="O20" i="18"/>
  <c r="Q20" i="18"/>
  <c r="V20" i="18"/>
  <c r="G24" i="18"/>
  <c r="M24" i="18" s="1"/>
  <c r="I24" i="18"/>
  <c r="K24" i="18"/>
  <c r="O24" i="18"/>
  <c r="Q24" i="18"/>
  <c r="V24" i="18"/>
  <c r="V8" i="18" s="1"/>
  <c r="G28" i="18"/>
  <c r="M28" i="18" s="1"/>
  <c r="I28" i="18"/>
  <c r="K28" i="18"/>
  <c r="O28" i="18"/>
  <c r="Q28" i="18"/>
  <c r="V28" i="18"/>
  <c r="G32" i="18"/>
  <c r="I32" i="18"/>
  <c r="K32" i="18"/>
  <c r="M32" i="18"/>
  <c r="O32" i="18"/>
  <c r="Q32" i="18"/>
  <c r="V32" i="18"/>
  <c r="G36" i="18"/>
  <c r="I36" i="18"/>
  <c r="K36" i="18"/>
  <c r="M36" i="18"/>
  <c r="O36" i="18"/>
  <c r="Q36" i="18"/>
  <c r="V36" i="18"/>
  <c r="G40" i="18"/>
  <c r="I40" i="18"/>
  <c r="K40" i="18"/>
  <c r="M40" i="18"/>
  <c r="O40" i="18"/>
  <c r="Q40" i="18"/>
  <c r="V40" i="18"/>
  <c r="G42" i="18"/>
  <c r="M42" i="18" s="1"/>
  <c r="I42" i="18"/>
  <c r="K42" i="18"/>
  <c r="O42" i="18"/>
  <c r="Q42" i="18"/>
  <c r="V42" i="18"/>
  <c r="G45" i="18"/>
  <c r="M45" i="18" s="1"/>
  <c r="I45" i="18"/>
  <c r="K45" i="18"/>
  <c r="K44" i="18" s="1"/>
  <c r="O45" i="18"/>
  <c r="O44" i="18" s="1"/>
  <c r="Q45" i="18"/>
  <c r="Q44" i="18" s="1"/>
  <c r="V45" i="18"/>
  <c r="G47" i="18"/>
  <c r="I47" i="18"/>
  <c r="K47" i="18"/>
  <c r="M47" i="18"/>
  <c r="O47" i="18"/>
  <c r="Q47" i="18"/>
  <c r="V47" i="18"/>
  <c r="G50" i="18"/>
  <c r="I50" i="18"/>
  <c r="K50" i="18"/>
  <c r="M50" i="18"/>
  <c r="O50" i="18"/>
  <c r="Q50" i="18"/>
  <c r="V50" i="18"/>
  <c r="G53" i="18"/>
  <c r="I53" i="18"/>
  <c r="I44" i="18" s="1"/>
  <c r="K53" i="18"/>
  <c r="M53" i="18"/>
  <c r="O53" i="18"/>
  <c r="Q53" i="18"/>
  <c r="V53" i="18"/>
  <c r="G56" i="18"/>
  <c r="M56" i="18" s="1"/>
  <c r="I56" i="18"/>
  <c r="K56" i="18"/>
  <c r="O56" i="18"/>
  <c r="Q56" i="18"/>
  <c r="V56" i="18"/>
  <c r="G62" i="18"/>
  <c r="M62" i="18" s="1"/>
  <c r="I62" i="18"/>
  <c r="K62" i="18"/>
  <c r="O62" i="18"/>
  <c r="Q62" i="18"/>
  <c r="V62" i="18"/>
  <c r="V44" i="18" s="1"/>
  <c r="G68" i="18"/>
  <c r="M68" i="18" s="1"/>
  <c r="I68" i="18"/>
  <c r="K68" i="18"/>
  <c r="O68" i="18"/>
  <c r="Q68" i="18"/>
  <c r="V68" i="18"/>
  <c r="G71" i="18"/>
  <c r="I71" i="18"/>
  <c r="K71" i="18"/>
  <c r="M71" i="18"/>
  <c r="O71" i="18"/>
  <c r="Q71" i="18"/>
  <c r="V71" i="18"/>
  <c r="G75" i="18"/>
  <c r="I75" i="18"/>
  <c r="K75" i="18"/>
  <c r="M75" i="18"/>
  <c r="O75" i="18"/>
  <c r="Q75" i="18"/>
  <c r="V75" i="18"/>
  <c r="G78" i="18"/>
  <c r="I78" i="18"/>
  <c r="K78" i="18"/>
  <c r="M78" i="18"/>
  <c r="O78" i="18"/>
  <c r="Q78" i="18"/>
  <c r="V78" i="18"/>
  <c r="G81" i="18"/>
  <c r="M81" i="18" s="1"/>
  <c r="I81" i="18"/>
  <c r="K81" i="18"/>
  <c r="O81" i="18"/>
  <c r="Q81" i="18"/>
  <c r="V81" i="18"/>
  <c r="G83" i="18"/>
  <c r="M83" i="18" s="1"/>
  <c r="I83" i="18"/>
  <c r="K83" i="18"/>
  <c r="O83" i="18"/>
  <c r="Q83" i="18"/>
  <c r="V83" i="18"/>
  <c r="G87" i="18"/>
  <c r="M87" i="18" s="1"/>
  <c r="I87" i="18"/>
  <c r="K87" i="18"/>
  <c r="O87" i="18"/>
  <c r="Q87" i="18"/>
  <c r="V87" i="18"/>
  <c r="G90" i="18"/>
  <c r="I90" i="18"/>
  <c r="K90" i="18"/>
  <c r="M90" i="18"/>
  <c r="O90" i="18"/>
  <c r="Q90" i="18"/>
  <c r="V90" i="18"/>
  <c r="G93" i="18"/>
  <c r="I93" i="18"/>
  <c r="K93" i="18"/>
  <c r="M93" i="18"/>
  <c r="O93" i="18"/>
  <c r="Q93" i="18"/>
  <c r="V93" i="18"/>
  <c r="G96" i="18"/>
  <c r="I96" i="18"/>
  <c r="K96" i="18"/>
  <c r="M96" i="18"/>
  <c r="O96" i="18"/>
  <c r="Q96" i="18"/>
  <c r="V96" i="18"/>
  <c r="G98" i="18"/>
  <c r="M98" i="18" s="1"/>
  <c r="I98" i="18"/>
  <c r="K98" i="18"/>
  <c r="O98" i="18"/>
  <c r="Q98" i="18"/>
  <c r="V98" i="18"/>
  <c r="G100" i="18"/>
  <c r="M100" i="18" s="1"/>
  <c r="I100" i="18"/>
  <c r="K100" i="18"/>
  <c r="O100" i="18"/>
  <c r="Q100" i="18"/>
  <c r="V100" i="18"/>
  <c r="G102" i="18"/>
  <c r="M102" i="18" s="1"/>
  <c r="I102" i="18"/>
  <c r="K102" i="18"/>
  <c r="O102" i="18"/>
  <c r="Q102" i="18"/>
  <c r="V102" i="18"/>
  <c r="G104" i="18"/>
  <c r="I104" i="18"/>
  <c r="K104" i="18"/>
  <c r="M104" i="18"/>
  <c r="O104" i="18"/>
  <c r="Q104" i="18"/>
  <c r="V104" i="18"/>
  <c r="G106" i="18"/>
  <c r="I106" i="18"/>
  <c r="K106" i="18"/>
  <c r="M106" i="18"/>
  <c r="O106" i="18"/>
  <c r="Q106" i="18"/>
  <c r="V106" i="18"/>
  <c r="G108" i="18"/>
  <c r="I108" i="18"/>
  <c r="K108" i="18"/>
  <c r="M108" i="18"/>
  <c r="O108" i="18"/>
  <c r="Q108" i="18"/>
  <c r="V108" i="18"/>
  <c r="G110" i="18"/>
  <c r="M110" i="18" s="1"/>
  <c r="I110" i="18"/>
  <c r="K110" i="18"/>
  <c r="O110" i="18"/>
  <c r="Q110" i="18"/>
  <c r="V110" i="18"/>
  <c r="G112" i="18"/>
  <c r="M112" i="18" s="1"/>
  <c r="I112" i="18"/>
  <c r="K112" i="18"/>
  <c r="O112" i="18"/>
  <c r="Q112" i="18"/>
  <c r="V112" i="18"/>
  <c r="G114" i="18"/>
  <c r="M114" i="18" s="1"/>
  <c r="I114" i="18"/>
  <c r="K114" i="18"/>
  <c r="O114" i="18"/>
  <c r="Q114" i="18"/>
  <c r="V114" i="18"/>
  <c r="G116" i="18"/>
  <c r="I116" i="18"/>
  <c r="K116" i="18"/>
  <c r="M116" i="18"/>
  <c r="O116" i="18"/>
  <c r="Q116" i="18"/>
  <c r="V116" i="18"/>
  <c r="G119" i="18"/>
  <c r="I119" i="18"/>
  <c r="K119" i="18"/>
  <c r="M119" i="18"/>
  <c r="O119" i="18"/>
  <c r="Q119" i="18"/>
  <c r="V119" i="18"/>
  <c r="G122" i="18"/>
  <c r="G121" i="18" s="1"/>
  <c r="I122" i="18"/>
  <c r="I121" i="18" s="1"/>
  <c r="K122" i="18"/>
  <c r="O122" i="18"/>
  <c r="O121" i="18" s="1"/>
  <c r="Q122" i="18"/>
  <c r="V122" i="18"/>
  <c r="V121" i="18" s="1"/>
  <c r="G124" i="18"/>
  <c r="M124" i="18" s="1"/>
  <c r="I124" i="18"/>
  <c r="K124" i="18"/>
  <c r="O124" i="18"/>
  <c r="Q124" i="18"/>
  <c r="Q121" i="18" s="1"/>
  <c r="V124" i="18"/>
  <c r="G126" i="18"/>
  <c r="M126" i="18" s="1"/>
  <c r="I126" i="18"/>
  <c r="K126" i="18"/>
  <c r="O126" i="18"/>
  <c r="Q126" i="18"/>
  <c r="V126" i="18"/>
  <c r="G128" i="18"/>
  <c r="I128" i="18"/>
  <c r="K128" i="18"/>
  <c r="M128" i="18"/>
  <c r="O128" i="18"/>
  <c r="Q128" i="18"/>
  <c r="V128" i="18"/>
  <c r="G130" i="18"/>
  <c r="I130" i="18"/>
  <c r="K130" i="18"/>
  <c r="M130" i="18"/>
  <c r="O130" i="18"/>
  <c r="Q130" i="18"/>
  <c r="V130" i="18"/>
  <c r="G132" i="18"/>
  <c r="I132" i="18"/>
  <c r="K132" i="18"/>
  <c r="K121" i="18" s="1"/>
  <c r="M132" i="18"/>
  <c r="O132" i="18"/>
  <c r="Q132" i="18"/>
  <c r="V132" i="18"/>
  <c r="G134" i="18"/>
  <c r="M134" i="18" s="1"/>
  <c r="I134" i="18"/>
  <c r="K134" i="18"/>
  <c r="O134" i="18"/>
  <c r="Q134" i="18"/>
  <c r="V134" i="18"/>
  <c r="G138" i="18"/>
  <c r="M138" i="18" s="1"/>
  <c r="I138" i="18"/>
  <c r="K138" i="18"/>
  <c r="O138" i="18"/>
  <c r="Q138" i="18"/>
  <c r="V138" i="18"/>
  <c r="G140" i="18"/>
  <c r="M140" i="18" s="1"/>
  <c r="I140" i="18"/>
  <c r="K140" i="18"/>
  <c r="O140" i="18"/>
  <c r="Q140" i="18"/>
  <c r="V140" i="18"/>
  <c r="G142" i="18"/>
  <c r="I142" i="18"/>
  <c r="K142" i="18"/>
  <c r="M142" i="18"/>
  <c r="O142" i="18"/>
  <c r="Q142" i="18"/>
  <c r="V142" i="18"/>
  <c r="G144" i="18"/>
  <c r="I144" i="18"/>
  <c r="K144" i="18"/>
  <c r="M144" i="18"/>
  <c r="O144" i="18"/>
  <c r="Q144" i="18"/>
  <c r="V144" i="18"/>
  <c r="G146" i="18"/>
  <c r="I146" i="18"/>
  <c r="K146" i="18"/>
  <c r="M146" i="18"/>
  <c r="O146" i="18"/>
  <c r="Q146" i="18"/>
  <c r="V146" i="18"/>
  <c r="G148" i="18"/>
  <c r="M148" i="18" s="1"/>
  <c r="I148" i="18"/>
  <c r="K148" i="18"/>
  <c r="O148" i="18"/>
  <c r="Q148" i="18"/>
  <c r="V148" i="18"/>
  <c r="G150" i="18"/>
  <c r="M150" i="18" s="1"/>
  <c r="I150" i="18"/>
  <c r="K150" i="18"/>
  <c r="O150" i="18"/>
  <c r="Q150" i="18"/>
  <c r="V150" i="18"/>
  <c r="G153" i="18"/>
  <c r="M153" i="18" s="1"/>
  <c r="I153" i="18"/>
  <c r="K153" i="18"/>
  <c r="O153" i="18"/>
  <c r="Q153" i="18"/>
  <c r="V153" i="18"/>
  <c r="G156" i="18"/>
  <c r="I156" i="18"/>
  <c r="K156" i="18"/>
  <c r="M156" i="18"/>
  <c r="O156" i="18"/>
  <c r="Q156" i="18"/>
  <c r="V156" i="18"/>
  <c r="G159" i="18"/>
  <c r="I159" i="18"/>
  <c r="K159" i="18"/>
  <c r="M159" i="18"/>
  <c r="O159" i="18"/>
  <c r="Q159" i="18"/>
  <c r="V159" i="18"/>
  <c r="G163" i="18"/>
  <c r="G162" i="18" s="1"/>
  <c r="I163" i="18"/>
  <c r="I162" i="18" s="1"/>
  <c r="K163" i="18"/>
  <c r="O163" i="18"/>
  <c r="O162" i="18" s="1"/>
  <c r="Q163" i="18"/>
  <c r="Q162" i="18" s="1"/>
  <c r="V163" i="18"/>
  <c r="V162" i="18" s="1"/>
  <c r="G165" i="18"/>
  <c r="M165" i="18" s="1"/>
  <c r="I165" i="18"/>
  <c r="K165" i="18"/>
  <c r="O165" i="18"/>
  <c r="Q165" i="18"/>
  <c r="V165" i="18"/>
  <c r="G167" i="18"/>
  <c r="M167" i="18" s="1"/>
  <c r="I167" i="18"/>
  <c r="K167" i="18"/>
  <c r="O167" i="18"/>
  <c r="Q167" i="18"/>
  <c r="V167" i="18"/>
  <c r="G169" i="18"/>
  <c r="I169" i="18"/>
  <c r="K169" i="18"/>
  <c r="M169" i="18"/>
  <c r="O169" i="18"/>
  <c r="Q169" i="18"/>
  <c r="V169" i="18"/>
  <c r="G171" i="18"/>
  <c r="I171" i="18"/>
  <c r="K171" i="18"/>
  <c r="M171" i="18"/>
  <c r="O171" i="18"/>
  <c r="Q171" i="18"/>
  <c r="V171" i="18"/>
  <c r="G173" i="18"/>
  <c r="I173" i="18"/>
  <c r="K173" i="18"/>
  <c r="K162" i="18" s="1"/>
  <c r="M173" i="18"/>
  <c r="O173" i="18"/>
  <c r="Q173" i="18"/>
  <c r="V173" i="18"/>
  <c r="G175" i="18"/>
  <c r="M175" i="18" s="1"/>
  <c r="I175" i="18"/>
  <c r="K175" i="18"/>
  <c r="O175" i="18"/>
  <c r="Q175" i="18"/>
  <c r="V175" i="18"/>
  <c r="G177" i="18"/>
  <c r="M177" i="18" s="1"/>
  <c r="I177" i="18"/>
  <c r="K177" i="18"/>
  <c r="O177" i="18"/>
  <c r="Q177" i="18"/>
  <c r="V177" i="18"/>
  <c r="G179" i="18"/>
  <c r="M179" i="18" s="1"/>
  <c r="I179" i="18"/>
  <c r="K179" i="18"/>
  <c r="O179" i="18"/>
  <c r="Q179" i="18"/>
  <c r="V179" i="18"/>
  <c r="G181" i="18"/>
  <c r="I181" i="18"/>
  <c r="K181" i="18"/>
  <c r="M181" i="18"/>
  <c r="O181" i="18"/>
  <c r="Q181" i="18"/>
  <c r="V181" i="18"/>
  <c r="G183" i="18"/>
  <c r="I183" i="18"/>
  <c r="K183" i="18"/>
  <c r="M183" i="18"/>
  <c r="O183" i="18"/>
  <c r="Q183" i="18"/>
  <c r="V183" i="18"/>
  <c r="G185" i="18"/>
  <c r="I185" i="18"/>
  <c r="K185" i="18"/>
  <c r="M185" i="18"/>
  <c r="O185" i="18"/>
  <c r="Q185" i="18"/>
  <c r="V185" i="18"/>
  <c r="G187" i="18"/>
  <c r="M187" i="18" s="1"/>
  <c r="I187" i="18"/>
  <c r="K187" i="18"/>
  <c r="O187" i="18"/>
  <c r="Q187" i="18"/>
  <c r="V187" i="18"/>
  <c r="G190" i="18"/>
  <c r="M190" i="18" s="1"/>
  <c r="I190" i="18"/>
  <c r="K190" i="18"/>
  <c r="O190" i="18"/>
  <c r="Q190" i="18"/>
  <c r="V190" i="18"/>
  <c r="G192" i="18"/>
  <c r="M192" i="18" s="1"/>
  <c r="I192" i="18"/>
  <c r="K192" i="18"/>
  <c r="O192" i="18"/>
  <c r="Q192" i="18"/>
  <c r="V192" i="18"/>
  <c r="G194" i="18"/>
  <c r="I194" i="18"/>
  <c r="K194" i="18"/>
  <c r="M194" i="18"/>
  <c r="O194" i="18"/>
  <c r="Q194" i="18"/>
  <c r="V194" i="18"/>
  <c r="G196" i="18"/>
  <c r="I196" i="18"/>
  <c r="K196" i="18"/>
  <c r="M196" i="18"/>
  <c r="O196" i="18"/>
  <c r="Q196" i="18"/>
  <c r="V196" i="18"/>
  <c r="G198" i="18"/>
  <c r="I198" i="18"/>
  <c r="K198" i="18"/>
  <c r="M198" i="18"/>
  <c r="O198" i="18"/>
  <c r="Q198" i="18"/>
  <c r="V198" i="18"/>
  <c r="G200" i="18"/>
  <c r="M200" i="18" s="1"/>
  <c r="I200" i="18"/>
  <c r="K200" i="18"/>
  <c r="O200" i="18"/>
  <c r="Q200" i="18"/>
  <c r="V200" i="18"/>
  <c r="G202" i="18"/>
  <c r="M202" i="18" s="1"/>
  <c r="I202" i="18"/>
  <c r="K202" i="18"/>
  <c r="O202" i="18"/>
  <c r="Q202" i="18"/>
  <c r="V202" i="18"/>
  <c r="G204" i="18"/>
  <c r="M204" i="18" s="1"/>
  <c r="I204" i="18"/>
  <c r="K204" i="18"/>
  <c r="O204" i="18"/>
  <c r="Q204" i="18"/>
  <c r="V204" i="18"/>
  <c r="G206" i="18"/>
  <c r="I206" i="18"/>
  <c r="K206" i="18"/>
  <c r="M206" i="18"/>
  <c r="O206" i="18"/>
  <c r="Q206" i="18"/>
  <c r="V206" i="18"/>
  <c r="G208" i="18"/>
  <c r="I208" i="18"/>
  <c r="K208" i="18"/>
  <c r="M208" i="18"/>
  <c r="O208" i="18"/>
  <c r="Q208" i="18"/>
  <c r="V208" i="18"/>
  <c r="G212" i="18"/>
  <c r="I212" i="18"/>
  <c r="K212" i="18"/>
  <c r="M212" i="18"/>
  <c r="O212" i="18"/>
  <c r="Q212" i="18"/>
  <c r="V212" i="18"/>
  <c r="G214" i="18"/>
  <c r="M214" i="18" s="1"/>
  <c r="I214" i="18"/>
  <c r="K214" i="18"/>
  <c r="O214" i="18"/>
  <c r="Q214" i="18"/>
  <c r="V214" i="18"/>
  <c r="G216" i="18"/>
  <c r="M216" i="18" s="1"/>
  <c r="I216" i="18"/>
  <c r="K216" i="18"/>
  <c r="O216" i="18"/>
  <c r="Q216" i="18"/>
  <c r="V216" i="18"/>
  <c r="G218" i="18"/>
  <c r="M218" i="18" s="1"/>
  <c r="I218" i="18"/>
  <c r="K218" i="18"/>
  <c r="O218" i="18"/>
  <c r="Q218" i="18"/>
  <c r="V218" i="18"/>
  <c r="G221" i="18"/>
  <c r="G220" i="18" s="1"/>
  <c r="I221" i="18"/>
  <c r="I220" i="18" s="1"/>
  <c r="K221" i="18"/>
  <c r="K220" i="18" s="1"/>
  <c r="M221" i="18"/>
  <c r="O221" i="18"/>
  <c r="Q221" i="18"/>
  <c r="V221" i="18"/>
  <c r="V220" i="18" s="1"/>
  <c r="G224" i="18"/>
  <c r="I224" i="18"/>
  <c r="K224" i="18"/>
  <c r="M224" i="18"/>
  <c r="O224" i="18"/>
  <c r="Q224" i="18"/>
  <c r="V224" i="18"/>
  <c r="G227" i="18"/>
  <c r="M227" i="18" s="1"/>
  <c r="I227" i="18"/>
  <c r="K227" i="18"/>
  <c r="O227" i="18"/>
  <c r="Q227" i="18"/>
  <c r="V227" i="18"/>
  <c r="G230" i="18"/>
  <c r="M230" i="18" s="1"/>
  <c r="I230" i="18"/>
  <c r="K230" i="18"/>
  <c r="O230" i="18"/>
  <c r="Q230" i="18"/>
  <c r="Q220" i="18" s="1"/>
  <c r="V230" i="18"/>
  <c r="G232" i="18"/>
  <c r="M232" i="18" s="1"/>
  <c r="I232" i="18"/>
  <c r="K232" i="18"/>
  <c r="O232" i="18"/>
  <c r="Q232" i="18"/>
  <c r="V232" i="18"/>
  <c r="G235" i="18"/>
  <c r="I235" i="18"/>
  <c r="K235" i="18"/>
  <c r="M235" i="18"/>
  <c r="O235" i="18"/>
  <c r="O220" i="18" s="1"/>
  <c r="Q235" i="18"/>
  <c r="V235" i="18"/>
  <c r="G237" i="18"/>
  <c r="I237" i="18"/>
  <c r="K237" i="18"/>
  <c r="M237" i="18"/>
  <c r="O237" i="18"/>
  <c r="Q237" i="18"/>
  <c r="V237" i="18"/>
  <c r="G240" i="18"/>
  <c r="I240" i="18"/>
  <c r="K240" i="18"/>
  <c r="M240" i="18"/>
  <c r="O240" i="18"/>
  <c r="Q240" i="18"/>
  <c r="V240" i="18"/>
  <c r="G243" i="18"/>
  <c r="M243" i="18" s="1"/>
  <c r="I243" i="18"/>
  <c r="K243" i="18"/>
  <c r="O243" i="18"/>
  <c r="Q243" i="18"/>
  <c r="V243" i="18"/>
  <c r="G246" i="18"/>
  <c r="M246" i="18" s="1"/>
  <c r="I246" i="18"/>
  <c r="K246" i="18"/>
  <c r="O246" i="18"/>
  <c r="Q246" i="18"/>
  <c r="V246" i="18"/>
  <c r="G249" i="18"/>
  <c r="M249" i="18" s="1"/>
  <c r="I249" i="18"/>
  <c r="K249" i="18"/>
  <c r="O249" i="18"/>
  <c r="Q249" i="18"/>
  <c r="V249" i="18"/>
  <c r="G252" i="18"/>
  <c r="I252" i="18"/>
  <c r="K252" i="18"/>
  <c r="M252" i="18"/>
  <c r="O252" i="18"/>
  <c r="Q252" i="18"/>
  <c r="V252" i="18"/>
  <c r="G255" i="18"/>
  <c r="I255" i="18"/>
  <c r="K255" i="18"/>
  <c r="M255" i="18"/>
  <c r="O255" i="18"/>
  <c r="Q255" i="18"/>
  <c r="V255" i="18"/>
  <c r="G258" i="18"/>
  <c r="I258" i="18"/>
  <c r="K258" i="18"/>
  <c r="M258" i="18"/>
  <c r="O258" i="18"/>
  <c r="Q258" i="18"/>
  <c r="V258" i="18"/>
  <c r="G261" i="18"/>
  <c r="M261" i="18" s="1"/>
  <c r="I261" i="18"/>
  <c r="K261" i="18"/>
  <c r="O261" i="18"/>
  <c r="Q261" i="18"/>
  <c r="V261" i="18"/>
  <c r="G264" i="18"/>
  <c r="M264" i="18" s="1"/>
  <c r="I264" i="18"/>
  <c r="K264" i="18"/>
  <c r="O264" i="18"/>
  <c r="Q264" i="18"/>
  <c r="V264" i="18"/>
  <c r="G267" i="18"/>
  <c r="M267" i="18" s="1"/>
  <c r="I267" i="18"/>
  <c r="K267" i="18"/>
  <c r="O267" i="18"/>
  <c r="Q267" i="18"/>
  <c r="V267" i="18"/>
  <c r="G270" i="18"/>
  <c r="I270" i="18"/>
  <c r="K270" i="18"/>
  <c r="M270" i="18"/>
  <c r="O270" i="18"/>
  <c r="Q270" i="18"/>
  <c r="V270" i="18"/>
  <c r="G272" i="18"/>
  <c r="I272" i="18"/>
  <c r="K272" i="18"/>
  <c r="M272" i="18"/>
  <c r="O272" i="18"/>
  <c r="Q272" i="18"/>
  <c r="V272" i="18"/>
  <c r="G274" i="18"/>
  <c r="I274" i="18"/>
  <c r="K274" i="18"/>
  <c r="M274" i="18"/>
  <c r="O274" i="18"/>
  <c r="Q274" i="18"/>
  <c r="V274" i="18"/>
  <c r="G277" i="18"/>
  <c r="M277" i="18" s="1"/>
  <c r="I277" i="18"/>
  <c r="K277" i="18"/>
  <c r="O277" i="18"/>
  <c r="Q277" i="18"/>
  <c r="V277" i="18"/>
  <c r="G280" i="18"/>
  <c r="M280" i="18" s="1"/>
  <c r="I280" i="18"/>
  <c r="K280" i="18"/>
  <c r="O280" i="18"/>
  <c r="Q280" i="18"/>
  <c r="V280" i="18"/>
  <c r="G282" i="18"/>
  <c r="M282" i="18" s="1"/>
  <c r="I282" i="18"/>
  <c r="K282" i="18"/>
  <c r="O282" i="18"/>
  <c r="Q282" i="18"/>
  <c r="V282" i="18"/>
  <c r="G285" i="18"/>
  <c r="I285" i="18"/>
  <c r="K285" i="18"/>
  <c r="M285" i="18"/>
  <c r="O285" i="18"/>
  <c r="Q285" i="18"/>
  <c r="V285" i="18"/>
  <c r="G288" i="18"/>
  <c r="I288" i="18"/>
  <c r="K288" i="18"/>
  <c r="M288" i="18"/>
  <c r="O288" i="18"/>
  <c r="Q288" i="18"/>
  <c r="V288" i="18"/>
  <c r="G291" i="18"/>
  <c r="I291" i="18"/>
  <c r="K291" i="18"/>
  <c r="M291" i="18"/>
  <c r="O291" i="18"/>
  <c r="Q291" i="18"/>
  <c r="V291" i="18"/>
  <c r="G294" i="18"/>
  <c r="M294" i="18" s="1"/>
  <c r="I294" i="18"/>
  <c r="K294" i="18"/>
  <c r="O294" i="18"/>
  <c r="Q294" i="18"/>
  <c r="V294" i="18"/>
  <c r="G297" i="18"/>
  <c r="M297" i="18" s="1"/>
  <c r="I297" i="18"/>
  <c r="K297" i="18"/>
  <c r="O297" i="18"/>
  <c r="Q297" i="18"/>
  <c r="V297" i="18"/>
  <c r="G300" i="18"/>
  <c r="M300" i="18" s="1"/>
  <c r="I300" i="18"/>
  <c r="K300" i="18"/>
  <c r="O300" i="18"/>
  <c r="Q300" i="18"/>
  <c r="V300" i="18"/>
  <c r="G303" i="18"/>
  <c r="I303" i="18"/>
  <c r="K303" i="18"/>
  <c r="M303" i="18"/>
  <c r="O303" i="18"/>
  <c r="Q303" i="18"/>
  <c r="V303" i="18"/>
  <c r="G306" i="18"/>
  <c r="I306" i="18"/>
  <c r="K306" i="18"/>
  <c r="M306" i="18"/>
  <c r="O306" i="18"/>
  <c r="Q306" i="18"/>
  <c r="V306" i="18"/>
  <c r="G309" i="18"/>
  <c r="I309" i="18"/>
  <c r="K309" i="18"/>
  <c r="M309" i="18"/>
  <c r="O309" i="18"/>
  <c r="Q309" i="18"/>
  <c r="V309" i="18"/>
  <c r="G312" i="18"/>
  <c r="M312" i="18" s="1"/>
  <c r="I312" i="18"/>
  <c r="K312" i="18"/>
  <c r="O312" i="18"/>
  <c r="Q312" i="18"/>
  <c r="V312" i="18"/>
  <c r="G315" i="18"/>
  <c r="M315" i="18" s="1"/>
  <c r="I315" i="18"/>
  <c r="K315" i="18"/>
  <c r="O315" i="18"/>
  <c r="Q315" i="18"/>
  <c r="V315" i="18"/>
  <c r="G318" i="18"/>
  <c r="M318" i="18" s="1"/>
  <c r="I318" i="18"/>
  <c r="K318" i="18"/>
  <c r="O318" i="18"/>
  <c r="Q318" i="18"/>
  <c r="V318" i="18"/>
  <c r="G321" i="18"/>
  <c r="I321" i="18"/>
  <c r="K321" i="18"/>
  <c r="M321" i="18"/>
  <c r="O321" i="18"/>
  <c r="Q321" i="18"/>
  <c r="V321" i="18"/>
  <c r="G324" i="18"/>
  <c r="I324" i="18"/>
  <c r="K324" i="18"/>
  <c r="M324" i="18"/>
  <c r="O324" i="18"/>
  <c r="Q324" i="18"/>
  <c r="V324" i="18"/>
  <c r="G327" i="18"/>
  <c r="I327" i="18"/>
  <c r="K327" i="18"/>
  <c r="M327" i="18"/>
  <c r="O327" i="18"/>
  <c r="Q327" i="18"/>
  <c r="V327" i="18"/>
  <c r="G330" i="18"/>
  <c r="M330" i="18" s="1"/>
  <c r="I330" i="18"/>
  <c r="K330" i="18"/>
  <c r="O330" i="18"/>
  <c r="Q330" i="18"/>
  <c r="V330" i="18"/>
  <c r="G333" i="18"/>
  <c r="M333" i="18" s="1"/>
  <c r="I333" i="18"/>
  <c r="K333" i="18"/>
  <c r="O333" i="18"/>
  <c r="Q333" i="18"/>
  <c r="V333" i="18"/>
  <c r="G336" i="18"/>
  <c r="M336" i="18" s="1"/>
  <c r="I336" i="18"/>
  <c r="K336" i="18"/>
  <c r="O336" i="18"/>
  <c r="Q336" i="18"/>
  <c r="V336" i="18"/>
  <c r="G339" i="18"/>
  <c r="I339" i="18"/>
  <c r="K339" i="18"/>
  <c r="M339" i="18"/>
  <c r="O339" i="18"/>
  <c r="Q339" i="18"/>
  <c r="V339" i="18"/>
  <c r="G342" i="18"/>
  <c r="I342" i="18"/>
  <c r="K342" i="18"/>
  <c r="M342" i="18"/>
  <c r="O342" i="18"/>
  <c r="Q342" i="18"/>
  <c r="V342" i="18"/>
  <c r="G345" i="18"/>
  <c r="I345" i="18"/>
  <c r="K345" i="18"/>
  <c r="M345" i="18"/>
  <c r="O345" i="18"/>
  <c r="Q345" i="18"/>
  <c r="V345" i="18"/>
  <c r="G348" i="18"/>
  <c r="M348" i="18" s="1"/>
  <c r="I348" i="18"/>
  <c r="K348" i="18"/>
  <c r="O348" i="18"/>
  <c r="Q348" i="18"/>
  <c r="V348" i="18"/>
  <c r="G351" i="18"/>
  <c r="M351" i="18" s="1"/>
  <c r="I351" i="18"/>
  <c r="K351" i="18"/>
  <c r="O351" i="18"/>
  <c r="Q351" i="18"/>
  <c r="V351" i="18"/>
  <c r="G354" i="18"/>
  <c r="M354" i="18" s="1"/>
  <c r="I354" i="18"/>
  <c r="K354" i="18"/>
  <c r="O354" i="18"/>
  <c r="Q354" i="18"/>
  <c r="V354" i="18"/>
  <c r="G357" i="18"/>
  <c r="I357" i="18"/>
  <c r="K357" i="18"/>
  <c r="M357" i="18"/>
  <c r="O357" i="18"/>
  <c r="Q357" i="18"/>
  <c r="V357" i="18"/>
  <c r="G360" i="18"/>
  <c r="I360" i="18"/>
  <c r="K360" i="18"/>
  <c r="M360" i="18"/>
  <c r="O360" i="18"/>
  <c r="Q360" i="18"/>
  <c r="V360" i="18"/>
  <c r="K363" i="18"/>
  <c r="G364" i="18"/>
  <c r="G363" i="18" s="1"/>
  <c r="I364" i="18"/>
  <c r="I363" i="18" s="1"/>
  <c r="K364" i="18"/>
  <c r="O364" i="18"/>
  <c r="O363" i="18" s="1"/>
  <c r="Q364" i="18"/>
  <c r="Q363" i="18" s="1"/>
  <c r="V364" i="18"/>
  <c r="V363" i="18" s="1"/>
  <c r="G366" i="18"/>
  <c r="M366" i="18" s="1"/>
  <c r="I366" i="18"/>
  <c r="K366" i="18"/>
  <c r="O366" i="18"/>
  <c r="Q366" i="18"/>
  <c r="V366" i="18"/>
  <c r="G369" i="18"/>
  <c r="M369" i="18" s="1"/>
  <c r="I369" i="18"/>
  <c r="K369" i="18"/>
  <c r="O369" i="18"/>
  <c r="Q369" i="18"/>
  <c r="V369" i="18"/>
  <c r="G372" i="18"/>
  <c r="G371" i="18" s="1"/>
  <c r="I372" i="18"/>
  <c r="I371" i="18" s="1"/>
  <c r="K372" i="18"/>
  <c r="K371" i="18" s="1"/>
  <c r="M372" i="18"/>
  <c r="M371" i="18" s="1"/>
  <c r="O372" i="18"/>
  <c r="Q372" i="18"/>
  <c r="V372" i="18"/>
  <c r="V371" i="18" s="1"/>
  <c r="G376" i="18"/>
  <c r="I376" i="18"/>
  <c r="K376" i="18"/>
  <c r="M376" i="18"/>
  <c r="O376" i="18"/>
  <c r="Q376" i="18"/>
  <c r="V376" i="18"/>
  <c r="G379" i="18"/>
  <c r="M379" i="18" s="1"/>
  <c r="I379" i="18"/>
  <c r="K379" i="18"/>
  <c r="O379" i="18"/>
  <c r="Q379" i="18"/>
  <c r="V379" i="18"/>
  <c r="G382" i="18"/>
  <c r="M382" i="18" s="1"/>
  <c r="I382" i="18"/>
  <c r="K382" i="18"/>
  <c r="O382" i="18"/>
  <c r="Q382" i="18"/>
  <c r="Q371" i="18" s="1"/>
  <c r="V382" i="18"/>
  <c r="G385" i="18"/>
  <c r="M385" i="18" s="1"/>
  <c r="I385" i="18"/>
  <c r="K385" i="18"/>
  <c r="O385" i="18"/>
  <c r="Q385" i="18"/>
  <c r="V385" i="18"/>
  <c r="G388" i="18"/>
  <c r="I388" i="18"/>
  <c r="K388" i="18"/>
  <c r="M388" i="18"/>
  <c r="O388" i="18"/>
  <c r="O371" i="18" s="1"/>
  <c r="Q388" i="18"/>
  <c r="V388" i="18"/>
  <c r="G392" i="18"/>
  <c r="I392" i="18"/>
  <c r="I391" i="18" s="1"/>
  <c r="K392" i="18"/>
  <c r="K391" i="18" s="1"/>
  <c r="M392" i="18"/>
  <c r="O392" i="18"/>
  <c r="Q392" i="18"/>
  <c r="Q391" i="18" s="1"/>
  <c r="V392" i="18"/>
  <c r="G395" i="18"/>
  <c r="M395" i="18" s="1"/>
  <c r="I395" i="18"/>
  <c r="K395" i="18"/>
  <c r="O395" i="18"/>
  <c r="O391" i="18" s="1"/>
  <c r="Q395" i="18"/>
  <c r="V395" i="18"/>
  <c r="G398" i="18"/>
  <c r="G391" i="18" s="1"/>
  <c r="I398" i="18"/>
  <c r="K398" i="18"/>
  <c r="O398" i="18"/>
  <c r="Q398" i="18"/>
  <c r="V398" i="18"/>
  <c r="V391" i="18" s="1"/>
  <c r="G401" i="18"/>
  <c r="M401" i="18" s="1"/>
  <c r="I401" i="18"/>
  <c r="K401" i="18"/>
  <c r="O401" i="18"/>
  <c r="Q401" i="18"/>
  <c r="V401" i="18"/>
  <c r="G403" i="18"/>
  <c r="I403" i="18"/>
  <c r="K403" i="18"/>
  <c r="M403" i="18"/>
  <c r="O403" i="18"/>
  <c r="Q403" i="18"/>
  <c r="V403" i="18"/>
  <c r="G405" i="18"/>
  <c r="I405" i="18"/>
  <c r="K405" i="18"/>
  <c r="M405" i="18"/>
  <c r="O405" i="18"/>
  <c r="Q405" i="18"/>
  <c r="V405" i="18"/>
  <c r="G407" i="18"/>
  <c r="I407" i="18"/>
  <c r="K407" i="18"/>
  <c r="M407" i="18"/>
  <c r="O407" i="18"/>
  <c r="Q407" i="18"/>
  <c r="V407" i="18"/>
  <c r="G409" i="18"/>
  <c r="M409" i="18" s="1"/>
  <c r="I409" i="18"/>
  <c r="K409" i="18"/>
  <c r="O409" i="18"/>
  <c r="Q409" i="18"/>
  <c r="V409" i="18"/>
  <c r="AE412" i="18"/>
  <c r="G241" i="17"/>
  <c r="BA113" i="17"/>
  <c r="BA112" i="17"/>
  <c r="BA30" i="17"/>
  <c r="BA26" i="17"/>
  <c r="BA22" i="17"/>
  <c r="BA18" i="17"/>
  <c r="BA14" i="17"/>
  <c r="BA10" i="17"/>
  <c r="G9" i="17"/>
  <c r="M9" i="17" s="1"/>
  <c r="M8" i="17" s="1"/>
  <c r="I9" i="17"/>
  <c r="K9" i="17"/>
  <c r="O9" i="17"/>
  <c r="O8" i="17" s="1"/>
  <c r="Q9" i="17"/>
  <c r="V9" i="17"/>
  <c r="V8" i="17" s="1"/>
  <c r="G13" i="17"/>
  <c r="I13" i="17"/>
  <c r="K13" i="17"/>
  <c r="M13" i="17"/>
  <c r="O13" i="17"/>
  <c r="Q13" i="17"/>
  <c r="Q8" i="17" s="1"/>
  <c r="V13" i="17"/>
  <c r="G17" i="17"/>
  <c r="I17" i="17"/>
  <c r="K17" i="17"/>
  <c r="K8" i="17" s="1"/>
  <c r="M17" i="17"/>
  <c r="O17" i="17"/>
  <c r="Q17" i="17"/>
  <c r="V17" i="17"/>
  <c r="G21" i="17"/>
  <c r="I21" i="17"/>
  <c r="K21" i="17"/>
  <c r="M21" i="17"/>
  <c r="O21" i="17"/>
  <c r="Q21" i="17"/>
  <c r="V21" i="17"/>
  <c r="G25" i="17"/>
  <c r="M25" i="17" s="1"/>
  <c r="I25" i="17"/>
  <c r="K25" i="17"/>
  <c r="O25" i="17"/>
  <c r="Q25" i="17"/>
  <c r="V25" i="17"/>
  <c r="G29" i="17"/>
  <c r="M29" i="17" s="1"/>
  <c r="I29" i="17"/>
  <c r="I8" i="17" s="1"/>
  <c r="K29" i="17"/>
  <c r="O29" i="17"/>
  <c r="Q29" i="17"/>
  <c r="V29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5" i="17"/>
  <c r="I35" i="17"/>
  <c r="K35" i="17"/>
  <c r="M35" i="17"/>
  <c r="O35" i="17"/>
  <c r="Q35" i="17"/>
  <c r="V35" i="17"/>
  <c r="G38" i="17"/>
  <c r="G37" i="17" s="1"/>
  <c r="I38" i="17"/>
  <c r="K38" i="17"/>
  <c r="K37" i="17" s="1"/>
  <c r="O38" i="17"/>
  <c r="Q38" i="17"/>
  <c r="Q37" i="17" s="1"/>
  <c r="V38" i="17"/>
  <c r="V37" i="17" s="1"/>
  <c r="G40" i="17"/>
  <c r="M40" i="17" s="1"/>
  <c r="I40" i="17"/>
  <c r="I37" i="17" s="1"/>
  <c r="K40" i="17"/>
  <c r="O40" i="17"/>
  <c r="Q40" i="17"/>
  <c r="V40" i="17"/>
  <c r="G42" i="17"/>
  <c r="M42" i="17" s="1"/>
  <c r="I42" i="17"/>
  <c r="K42" i="17"/>
  <c r="O42" i="17"/>
  <c r="O37" i="17" s="1"/>
  <c r="Q42" i="17"/>
  <c r="V42" i="17"/>
  <c r="G44" i="17"/>
  <c r="I44" i="17"/>
  <c r="K44" i="17"/>
  <c r="M44" i="17"/>
  <c r="O44" i="17"/>
  <c r="Q44" i="17"/>
  <c r="V44" i="17"/>
  <c r="G46" i="17"/>
  <c r="I46" i="17"/>
  <c r="K46" i="17"/>
  <c r="M46" i="17"/>
  <c r="O46" i="17"/>
  <c r="Q46" i="17"/>
  <c r="V46" i="17"/>
  <c r="G49" i="17"/>
  <c r="I49" i="17"/>
  <c r="K49" i="17"/>
  <c r="M49" i="17"/>
  <c r="O49" i="17"/>
  <c r="Q49" i="17"/>
  <c r="V49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7" i="17"/>
  <c r="M57" i="17" s="1"/>
  <c r="I57" i="17"/>
  <c r="K57" i="17"/>
  <c r="K56" i="17" s="1"/>
  <c r="O57" i="17"/>
  <c r="Q57" i="17"/>
  <c r="Q56" i="17" s="1"/>
  <c r="V57" i="17"/>
  <c r="G60" i="17"/>
  <c r="I60" i="17"/>
  <c r="K60" i="17"/>
  <c r="M60" i="17"/>
  <c r="O60" i="17"/>
  <c r="O56" i="17" s="1"/>
  <c r="Q60" i="17"/>
  <c r="V60" i="17"/>
  <c r="G62" i="17"/>
  <c r="I62" i="17"/>
  <c r="K62" i="17"/>
  <c r="M62" i="17"/>
  <c r="O62" i="17"/>
  <c r="Q62" i="17"/>
  <c r="V62" i="17"/>
  <c r="G65" i="17"/>
  <c r="I65" i="17"/>
  <c r="K65" i="17"/>
  <c r="M65" i="17"/>
  <c r="O65" i="17"/>
  <c r="Q65" i="17"/>
  <c r="V65" i="17"/>
  <c r="G68" i="17"/>
  <c r="M68" i="17" s="1"/>
  <c r="I68" i="17"/>
  <c r="I56" i="17" s="1"/>
  <c r="K68" i="17"/>
  <c r="O68" i="17"/>
  <c r="Q68" i="17"/>
  <c r="V68" i="17"/>
  <c r="G70" i="17"/>
  <c r="M70" i="17" s="1"/>
  <c r="I70" i="17"/>
  <c r="K70" i="17"/>
  <c r="O70" i="17"/>
  <c r="Q70" i="17"/>
  <c r="V70" i="17"/>
  <c r="V56" i="17" s="1"/>
  <c r="G73" i="17"/>
  <c r="M73" i="17" s="1"/>
  <c r="I73" i="17"/>
  <c r="K73" i="17"/>
  <c r="O73" i="17"/>
  <c r="Q73" i="17"/>
  <c r="V73" i="17"/>
  <c r="G76" i="17"/>
  <c r="I76" i="17"/>
  <c r="K76" i="17"/>
  <c r="M76" i="17"/>
  <c r="O76" i="17"/>
  <c r="Q76" i="17"/>
  <c r="V76" i="17"/>
  <c r="G79" i="17"/>
  <c r="I79" i="17"/>
  <c r="K79" i="17"/>
  <c r="M79" i="17"/>
  <c r="O79" i="17"/>
  <c r="Q79" i="17"/>
  <c r="V79" i="17"/>
  <c r="G82" i="17"/>
  <c r="I82" i="17"/>
  <c r="K82" i="17"/>
  <c r="M82" i="17"/>
  <c r="O82" i="17"/>
  <c r="Q82" i="17"/>
  <c r="V82" i="17"/>
  <c r="G85" i="17"/>
  <c r="M85" i="17" s="1"/>
  <c r="I85" i="17"/>
  <c r="K85" i="17"/>
  <c r="O85" i="17"/>
  <c r="Q85" i="17"/>
  <c r="V85" i="17"/>
  <c r="G88" i="17"/>
  <c r="M88" i="17" s="1"/>
  <c r="I88" i="17"/>
  <c r="K88" i="17"/>
  <c r="O88" i="17"/>
  <c r="Q88" i="17"/>
  <c r="V88" i="17"/>
  <c r="G91" i="17"/>
  <c r="I91" i="17"/>
  <c r="I90" i="17" s="1"/>
  <c r="K91" i="17"/>
  <c r="K90" i="17" s="1"/>
  <c r="M91" i="17"/>
  <c r="O91" i="17"/>
  <c r="O90" i="17" s="1"/>
  <c r="Q91" i="17"/>
  <c r="V91" i="17"/>
  <c r="G94" i="17"/>
  <c r="I94" i="17"/>
  <c r="K94" i="17"/>
  <c r="M94" i="17"/>
  <c r="M90" i="17" s="1"/>
  <c r="O94" i="17"/>
  <c r="Q94" i="17"/>
  <c r="V94" i="17"/>
  <c r="G97" i="17"/>
  <c r="I97" i="17"/>
  <c r="K97" i="17"/>
  <c r="M97" i="17"/>
  <c r="O97" i="17"/>
  <c r="Q97" i="17"/>
  <c r="V97" i="17"/>
  <c r="G100" i="17"/>
  <c r="M100" i="17" s="1"/>
  <c r="I100" i="17"/>
  <c r="K100" i="17"/>
  <c r="O100" i="17"/>
  <c r="Q100" i="17"/>
  <c r="V100" i="17"/>
  <c r="G103" i="17"/>
  <c r="M103" i="17" s="1"/>
  <c r="I103" i="17"/>
  <c r="K103" i="17"/>
  <c r="O103" i="17"/>
  <c r="Q103" i="17"/>
  <c r="V103" i="17"/>
  <c r="V90" i="17" s="1"/>
  <c r="G105" i="17"/>
  <c r="M105" i="17" s="1"/>
  <c r="I105" i="17"/>
  <c r="K105" i="17"/>
  <c r="O105" i="17"/>
  <c r="Q105" i="17"/>
  <c r="Q90" i="17" s="1"/>
  <c r="V105" i="17"/>
  <c r="G107" i="17"/>
  <c r="I107" i="17"/>
  <c r="K107" i="17"/>
  <c r="M107" i="17"/>
  <c r="O107" i="17"/>
  <c r="Q107" i="17"/>
  <c r="V107" i="17"/>
  <c r="G110" i="17"/>
  <c r="I110" i="17"/>
  <c r="K110" i="17"/>
  <c r="M110" i="17"/>
  <c r="O110" i="17"/>
  <c r="Q110" i="17"/>
  <c r="V110" i="17"/>
  <c r="G115" i="17"/>
  <c r="I115" i="17"/>
  <c r="K115" i="17"/>
  <c r="M115" i="17"/>
  <c r="O115" i="17"/>
  <c r="Q115" i="17"/>
  <c r="V115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22" i="17"/>
  <c r="I122" i="17"/>
  <c r="I121" i="17" s="1"/>
  <c r="K122" i="17"/>
  <c r="K121" i="17" s="1"/>
  <c r="M122" i="17"/>
  <c r="O122" i="17"/>
  <c r="O121" i="17" s="1"/>
  <c r="Q122" i="17"/>
  <c r="V122" i="17"/>
  <c r="G125" i="17"/>
  <c r="I125" i="17"/>
  <c r="K125" i="17"/>
  <c r="M125" i="17"/>
  <c r="O125" i="17"/>
  <c r="Q125" i="17"/>
  <c r="V125" i="17"/>
  <c r="G128" i="17"/>
  <c r="I128" i="17"/>
  <c r="K128" i="17"/>
  <c r="M128" i="17"/>
  <c r="O128" i="17"/>
  <c r="Q128" i="17"/>
  <c r="V128" i="17"/>
  <c r="G131" i="17"/>
  <c r="M131" i="17" s="1"/>
  <c r="I131" i="17"/>
  <c r="K131" i="17"/>
  <c r="O131" i="17"/>
  <c r="Q131" i="17"/>
  <c r="V131" i="17"/>
  <c r="G134" i="17"/>
  <c r="M134" i="17" s="1"/>
  <c r="I134" i="17"/>
  <c r="K134" i="17"/>
  <c r="O134" i="17"/>
  <c r="Q134" i="17"/>
  <c r="V134" i="17"/>
  <c r="V121" i="17" s="1"/>
  <c r="G137" i="17"/>
  <c r="M137" i="17" s="1"/>
  <c r="I137" i="17"/>
  <c r="K137" i="17"/>
  <c r="O137" i="17"/>
  <c r="Q137" i="17"/>
  <c r="Q121" i="17" s="1"/>
  <c r="V137" i="17"/>
  <c r="G140" i="17"/>
  <c r="I140" i="17"/>
  <c r="K140" i="17"/>
  <c r="M140" i="17"/>
  <c r="O140" i="17"/>
  <c r="Q140" i="17"/>
  <c r="V140" i="17"/>
  <c r="G143" i="17"/>
  <c r="I143" i="17"/>
  <c r="K143" i="17"/>
  <c r="M143" i="17"/>
  <c r="O143" i="17"/>
  <c r="Q143" i="17"/>
  <c r="V143" i="17"/>
  <c r="G146" i="17"/>
  <c r="I146" i="17"/>
  <c r="K146" i="17"/>
  <c r="M146" i="17"/>
  <c r="O146" i="17"/>
  <c r="Q146" i="17"/>
  <c r="V146" i="17"/>
  <c r="G149" i="17"/>
  <c r="M149" i="17" s="1"/>
  <c r="I149" i="17"/>
  <c r="K149" i="17"/>
  <c r="O149" i="17"/>
  <c r="Q149" i="17"/>
  <c r="V149" i="17"/>
  <c r="G152" i="17"/>
  <c r="M152" i="17" s="1"/>
  <c r="I152" i="17"/>
  <c r="K152" i="17"/>
  <c r="O152" i="17"/>
  <c r="Q152" i="17"/>
  <c r="V152" i="17"/>
  <c r="G155" i="17"/>
  <c r="M155" i="17" s="1"/>
  <c r="I155" i="17"/>
  <c r="K155" i="17"/>
  <c r="O155" i="17"/>
  <c r="Q155" i="17"/>
  <c r="V155" i="17"/>
  <c r="G157" i="17"/>
  <c r="I157" i="17"/>
  <c r="K157" i="17"/>
  <c r="M157" i="17"/>
  <c r="O157" i="17"/>
  <c r="Q157" i="17"/>
  <c r="V157" i="17"/>
  <c r="G160" i="17"/>
  <c r="I160" i="17"/>
  <c r="K160" i="17"/>
  <c r="M160" i="17"/>
  <c r="O160" i="17"/>
  <c r="Q160" i="17"/>
  <c r="V160" i="17"/>
  <c r="G162" i="17"/>
  <c r="I162" i="17"/>
  <c r="K162" i="17"/>
  <c r="M162" i="17"/>
  <c r="O162" i="17"/>
  <c r="Q162" i="17"/>
  <c r="V162" i="17"/>
  <c r="G165" i="17"/>
  <c r="M165" i="17" s="1"/>
  <c r="I165" i="17"/>
  <c r="K165" i="17"/>
  <c r="O165" i="17"/>
  <c r="Q165" i="17"/>
  <c r="V165" i="17"/>
  <c r="G168" i="17"/>
  <c r="M168" i="17" s="1"/>
  <c r="I168" i="17"/>
  <c r="K168" i="17"/>
  <c r="O168" i="17"/>
  <c r="Q168" i="17"/>
  <c r="V168" i="17"/>
  <c r="G171" i="17"/>
  <c r="M171" i="17" s="1"/>
  <c r="I171" i="17"/>
  <c r="K171" i="17"/>
  <c r="O171" i="17"/>
  <c r="Q171" i="17"/>
  <c r="V171" i="17"/>
  <c r="G174" i="17"/>
  <c r="I174" i="17"/>
  <c r="K174" i="17"/>
  <c r="M174" i="17"/>
  <c r="O174" i="17"/>
  <c r="Q174" i="17"/>
  <c r="V174" i="17"/>
  <c r="G177" i="17"/>
  <c r="I177" i="17"/>
  <c r="K177" i="17"/>
  <c r="M177" i="17"/>
  <c r="O177" i="17"/>
  <c r="Q177" i="17"/>
  <c r="V177" i="17"/>
  <c r="G180" i="17"/>
  <c r="I180" i="17"/>
  <c r="K180" i="17"/>
  <c r="M180" i="17"/>
  <c r="O180" i="17"/>
  <c r="Q180" i="17"/>
  <c r="V180" i="17"/>
  <c r="G183" i="17"/>
  <c r="M183" i="17" s="1"/>
  <c r="I183" i="17"/>
  <c r="K183" i="17"/>
  <c r="O183" i="17"/>
  <c r="Q183" i="17"/>
  <c r="V183" i="17"/>
  <c r="G186" i="17"/>
  <c r="M186" i="17" s="1"/>
  <c r="I186" i="17"/>
  <c r="K186" i="17"/>
  <c r="O186" i="17"/>
  <c r="Q186" i="17"/>
  <c r="V186" i="17"/>
  <c r="G189" i="17"/>
  <c r="M189" i="17" s="1"/>
  <c r="I189" i="17"/>
  <c r="K189" i="17"/>
  <c r="O189" i="17"/>
  <c r="Q189" i="17"/>
  <c r="V189" i="17"/>
  <c r="G192" i="17"/>
  <c r="I192" i="17"/>
  <c r="K192" i="17"/>
  <c r="M192" i="17"/>
  <c r="O192" i="17"/>
  <c r="Q192" i="17"/>
  <c r="V192" i="17"/>
  <c r="G195" i="17"/>
  <c r="I195" i="17"/>
  <c r="K195" i="17"/>
  <c r="M195" i="17"/>
  <c r="O195" i="17"/>
  <c r="Q195" i="17"/>
  <c r="V195" i="17"/>
  <c r="G198" i="17"/>
  <c r="I198" i="17"/>
  <c r="K198" i="17"/>
  <c r="M198" i="17"/>
  <c r="O198" i="17"/>
  <c r="Q198" i="17"/>
  <c r="V198" i="17"/>
  <c r="G201" i="17"/>
  <c r="M201" i="17" s="1"/>
  <c r="I201" i="17"/>
  <c r="K201" i="17"/>
  <c r="O201" i="17"/>
  <c r="Q201" i="17"/>
  <c r="V201" i="17"/>
  <c r="G204" i="17"/>
  <c r="M204" i="17" s="1"/>
  <c r="I204" i="17"/>
  <c r="K204" i="17"/>
  <c r="O204" i="17"/>
  <c r="Q204" i="17"/>
  <c r="V204" i="17"/>
  <c r="G207" i="17"/>
  <c r="M207" i="17" s="1"/>
  <c r="I207" i="17"/>
  <c r="K207" i="17"/>
  <c r="O207" i="17"/>
  <c r="Q207" i="17"/>
  <c r="V207" i="17"/>
  <c r="G210" i="17"/>
  <c r="I210" i="17"/>
  <c r="K210" i="17"/>
  <c r="M210" i="17"/>
  <c r="O210" i="17"/>
  <c r="Q210" i="17"/>
  <c r="V210" i="17"/>
  <c r="G213" i="17"/>
  <c r="I213" i="17"/>
  <c r="K213" i="17"/>
  <c r="M213" i="17"/>
  <c r="O213" i="17"/>
  <c r="Q213" i="17"/>
  <c r="V213" i="17"/>
  <c r="G216" i="17"/>
  <c r="I216" i="17"/>
  <c r="K216" i="17"/>
  <c r="M216" i="17"/>
  <c r="O216" i="17"/>
  <c r="Q216" i="17"/>
  <c r="V216" i="17"/>
  <c r="G219" i="17"/>
  <c r="M219" i="17" s="1"/>
  <c r="I219" i="17"/>
  <c r="K219" i="17"/>
  <c r="O219" i="17"/>
  <c r="Q219" i="17"/>
  <c r="V219" i="17"/>
  <c r="G222" i="17"/>
  <c r="M222" i="17" s="1"/>
  <c r="I222" i="17"/>
  <c r="K222" i="17"/>
  <c r="O222" i="17"/>
  <c r="Q222" i="17"/>
  <c r="V222" i="17"/>
  <c r="G225" i="17"/>
  <c r="M225" i="17" s="1"/>
  <c r="I225" i="17"/>
  <c r="K225" i="17"/>
  <c r="O225" i="17"/>
  <c r="Q225" i="17"/>
  <c r="V225" i="17"/>
  <c r="G229" i="17"/>
  <c r="G228" i="17" s="1"/>
  <c r="I229" i="17"/>
  <c r="I228" i="17" s="1"/>
  <c r="K229" i="17"/>
  <c r="M229" i="17"/>
  <c r="O229" i="17"/>
  <c r="O228" i="17" s="1"/>
  <c r="Q229" i="17"/>
  <c r="V229" i="17"/>
  <c r="V228" i="17" s="1"/>
  <c r="G231" i="17"/>
  <c r="I231" i="17"/>
  <c r="K231" i="17"/>
  <c r="K228" i="17" s="1"/>
  <c r="M231" i="17"/>
  <c r="O231" i="17"/>
  <c r="Q231" i="17"/>
  <c r="V231" i="17"/>
  <c r="G233" i="17"/>
  <c r="I233" i="17"/>
  <c r="K233" i="17"/>
  <c r="M233" i="17"/>
  <c r="O233" i="17"/>
  <c r="Q233" i="17"/>
  <c r="V233" i="17"/>
  <c r="G235" i="17"/>
  <c r="M235" i="17" s="1"/>
  <c r="I235" i="17"/>
  <c r="K235" i="17"/>
  <c r="O235" i="17"/>
  <c r="Q235" i="17"/>
  <c r="V235" i="17"/>
  <c r="G237" i="17"/>
  <c r="M237" i="17" s="1"/>
  <c r="I237" i="17"/>
  <c r="K237" i="17"/>
  <c r="O237" i="17"/>
  <c r="Q237" i="17"/>
  <c r="Q228" i="17" s="1"/>
  <c r="V237" i="17"/>
  <c r="G239" i="17"/>
  <c r="M239" i="17" s="1"/>
  <c r="I239" i="17"/>
  <c r="K239" i="17"/>
  <c r="O239" i="17"/>
  <c r="Q239" i="17"/>
  <c r="V239" i="17"/>
  <c r="AE241" i="17"/>
  <c r="G84" i="16"/>
  <c r="G9" i="16"/>
  <c r="I9" i="16"/>
  <c r="I8" i="16" s="1"/>
  <c r="K9" i="16"/>
  <c r="K8" i="16" s="1"/>
  <c r="M9" i="16"/>
  <c r="O9" i="16"/>
  <c r="Q9" i="16"/>
  <c r="Q8" i="16" s="1"/>
  <c r="V9" i="16"/>
  <c r="G11" i="16"/>
  <c r="I11" i="16"/>
  <c r="K11" i="16"/>
  <c r="M11" i="16"/>
  <c r="O11" i="16"/>
  <c r="O8" i="16" s="1"/>
  <c r="Q11" i="16"/>
  <c r="V11" i="16"/>
  <c r="G13" i="16"/>
  <c r="G8" i="16" s="1"/>
  <c r="I13" i="16"/>
  <c r="K13" i="16"/>
  <c r="M13" i="16"/>
  <c r="O13" i="16"/>
  <c r="Q13" i="16"/>
  <c r="V13" i="16"/>
  <c r="V8" i="16" s="1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9" i="16"/>
  <c r="M29" i="16" s="1"/>
  <c r="I29" i="16"/>
  <c r="K29" i="16"/>
  <c r="O29" i="16"/>
  <c r="Q29" i="16"/>
  <c r="V29" i="16"/>
  <c r="G32" i="16"/>
  <c r="M32" i="16" s="1"/>
  <c r="I32" i="16"/>
  <c r="K32" i="16"/>
  <c r="O32" i="16"/>
  <c r="Q32" i="16"/>
  <c r="V32" i="16"/>
  <c r="G35" i="16"/>
  <c r="I35" i="16"/>
  <c r="K35" i="16"/>
  <c r="M35" i="16"/>
  <c r="O35" i="16"/>
  <c r="Q35" i="16"/>
  <c r="V35" i="16"/>
  <c r="G38" i="16"/>
  <c r="I38" i="16"/>
  <c r="K38" i="16"/>
  <c r="M38" i="16"/>
  <c r="O38" i="16"/>
  <c r="Q38" i="16"/>
  <c r="V38" i="16"/>
  <c r="G40" i="16"/>
  <c r="G41" i="16"/>
  <c r="M41" i="16" s="1"/>
  <c r="I41" i="16"/>
  <c r="K41" i="16"/>
  <c r="K40" i="16" s="1"/>
  <c r="O41" i="16"/>
  <c r="O40" i="16" s="1"/>
  <c r="Q41" i="16"/>
  <c r="Q40" i="16" s="1"/>
  <c r="V41" i="16"/>
  <c r="G44" i="16"/>
  <c r="M44" i="16" s="1"/>
  <c r="I44" i="16"/>
  <c r="I40" i="16" s="1"/>
  <c r="K44" i="16"/>
  <c r="O44" i="16"/>
  <c r="Q44" i="16"/>
  <c r="V44" i="16"/>
  <c r="G47" i="16"/>
  <c r="I47" i="16"/>
  <c r="K47" i="16"/>
  <c r="M47" i="16"/>
  <c r="O47" i="16"/>
  <c r="Q47" i="16"/>
  <c r="V47" i="16"/>
  <c r="G50" i="16"/>
  <c r="I50" i="16"/>
  <c r="K50" i="16"/>
  <c r="M50" i="16"/>
  <c r="O50" i="16"/>
  <c r="Q50" i="16"/>
  <c r="V50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V40" i="16" s="1"/>
  <c r="G58" i="16"/>
  <c r="M58" i="16" s="1"/>
  <c r="I58" i="16"/>
  <c r="K58" i="16"/>
  <c r="O58" i="16"/>
  <c r="Q58" i="16"/>
  <c r="V58" i="16"/>
  <c r="G61" i="16"/>
  <c r="M61" i="16" s="1"/>
  <c r="I61" i="16"/>
  <c r="K61" i="16"/>
  <c r="O61" i="16"/>
  <c r="Q61" i="16"/>
  <c r="V61" i="16"/>
  <c r="G64" i="16"/>
  <c r="M64" i="16"/>
  <c r="O64" i="16"/>
  <c r="V64" i="16"/>
  <c r="G65" i="16"/>
  <c r="I65" i="16"/>
  <c r="I64" i="16" s="1"/>
  <c r="K65" i="16"/>
  <c r="K64" i="16" s="1"/>
  <c r="M65" i="16"/>
  <c r="O65" i="16"/>
  <c r="Q65" i="16"/>
  <c r="Q64" i="16" s="1"/>
  <c r="V65" i="16"/>
  <c r="G68" i="16"/>
  <c r="M68" i="16" s="1"/>
  <c r="I68" i="16"/>
  <c r="K68" i="16"/>
  <c r="O68" i="16"/>
  <c r="Q68" i="16"/>
  <c r="Q67" i="16" s="1"/>
  <c r="V68" i="16"/>
  <c r="V67" i="16" s="1"/>
  <c r="G70" i="16"/>
  <c r="M70" i="16" s="1"/>
  <c r="I70" i="16"/>
  <c r="K70" i="16"/>
  <c r="K67" i="16" s="1"/>
  <c r="O70" i="16"/>
  <c r="Q70" i="16"/>
  <c r="V70" i="16"/>
  <c r="G72" i="16"/>
  <c r="I72" i="16"/>
  <c r="K72" i="16"/>
  <c r="M72" i="16"/>
  <c r="O72" i="16"/>
  <c r="O67" i="16" s="1"/>
  <c r="Q72" i="16"/>
  <c r="V72" i="16"/>
  <c r="G74" i="16"/>
  <c r="I74" i="16"/>
  <c r="K74" i="16"/>
  <c r="M74" i="16"/>
  <c r="O74" i="16"/>
  <c r="Q74" i="16"/>
  <c r="V74" i="16"/>
  <c r="G76" i="16"/>
  <c r="I76" i="16"/>
  <c r="K76" i="16"/>
  <c r="M76" i="16"/>
  <c r="O76" i="16"/>
  <c r="Q76" i="16"/>
  <c r="V76" i="16"/>
  <c r="G78" i="16"/>
  <c r="M78" i="16" s="1"/>
  <c r="I78" i="16"/>
  <c r="I67" i="16" s="1"/>
  <c r="K78" i="16"/>
  <c r="O78" i="16"/>
  <c r="Q78" i="16"/>
  <c r="V78" i="16"/>
  <c r="G80" i="16"/>
  <c r="M80" i="16" s="1"/>
  <c r="I80" i="16"/>
  <c r="K80" i="16"/>
  <c r="O80" i="16"/>
  <c r="Q80" i="16"/>
  <c r="V80" i="16"/>
  <c r="G82" i="16"/>
  <c r="M82" i="16" s="1"/>
  <c r="I82" i="16"/>
  <c r="K82" i="16"/>
  <c r="O82" i="16"/>
  <c r="Q82" i="16"/>
  <c r="V82" i="16"/>
  <c r="AE84" i="16"/>
  <c r="AF84" i="16"/>
  <c r="G174" i="15"/>
  <c r="BA101" i="15"/>
  <c r="O8" i="15"/>
  <c r="G9" i="15"/>
  <c r="I9" i="15"/>
  <c r="K9" i="15"/>
  <c r="K8" i="15" s="1"/>
  <c r="M9" i="15"/>
  <c r="O9" i="15"/>
  <c r="Q9" i="15"/>
  <c r="Q8" i="15" s="1"/>
  <c r="V9" i="15"/>
  <c r="G11" i="15"/>
  <c r="I11" i="15"/>
  <c r="I8" i="15" s="1"/>
  <c r="K11" i="15"/>
  <c r="M11" i="15"/>
  <c r="O11" i="15"/>
  <c r="Q11" i="15"/>
  <c r="V11" i="15"/>
  <c r="G13" i="15"/>
  <c r="G8" i="15" s="1"/>
  <c r="I13" i="15"/>
  <c r="K13" i="15"/>
  <c r="O13" i="15"/>
  <c r="Q13" i="15"/>
  <c r="V13" i="15"/>
  <c r="V8" i="15" s="1"/>
  <c r="G15" i="15"/>
  <c r="V15" i="15"/>
  <c r="G16" i="15"/>
  <c r="M16" i="15" s="1"/>
  <c r="I16" i="15"/>
  <c r="I15" i="15" s="1"/>
  <c r="K16" i="15"/>
  <c r="O16" i="15"/>
  <c r="O15" i="15" s="1"/>
  <c r="Q16" i="15"/>
  <c r="Q15" i="15" s="1"/>
  <c r="V16" i="15"/>
  <c r="G18" i="15"/>
  <c r="I18" i="15"/>
  <c r="K18" i="15"/>
  <c r="M18" i="15"/>
  <c r="O18" i="15"/>
  <c r="Q18" i="15"/>
  <c r="V18" i="15"/>
  <c r="G21" i="15"/>
  <c r="I21" i="15"/>
  <c r="K21" i="15"/>
  <c r="K15" i="15" s="1"/>
  <c r="M21" i="15"/>
  <c r="O21" i="15"/>
  <c r="Q21" i="15"/>
  <c r="V21" i="15"/>
  <c r="G24" i="15"/>
  <c r="I24" i="15"/>
  <c r="K24" i="15"/>
  <c r="M24" i="15"/>
  <c r="O24" i="15"/>
  <c r="Q24" i="15"/>
  <c r="V24" i="15"/>
  <c r="G26" i="15"/>
  <c r="M26" i="15" s="1"/>
  <c r="I26" i="15"/>
  <c r="K26" i="15"/>
  <c r="O26" i="15"/>
  <c r="Q26" i="15"/>
  <c r="V26" i="15"/>
  <c r="G29" i="15"/>
  <c r="K29" i="15"/>
  <c r="V29" i="15"/>
  <c r="G30" i="15"/>
  <c r="M30" i="15" s="1"/>
  <c r="M29" i="15" s="1"/>
  <c r="I30" i="15"/>
  <c r="I29" i="15" s="1"/>
  <c r="K30" i="15"/>
  <c r="O30" i="15"/>
  <c r="O29" i="15" s="1"/>
  <c r="Q30" i="15"/>
  <c r="Q29" i="15" s="1"/>
  <c r="V30" i="15"/>
  <c r="G32" i="15"/>
  <c r="I32" i="15"/>
  <c r="K32" i="15"/>
  <c r="K31" i="15" s="1"/>
  <c r="M32" i="15"/>
  <c r="O32" i="15"/>
  <c r="Q32" i="15"/>
  <c r="Q31" i="15" s="1"/>
  <c r="V32" i="15"/>
  <c r="G34" i="15"/>
  <c r="I34" i="15"/>
  <c r="I31" i="15" s="1"/>
  <c r="K34" i="15"/>
  <c r="M34" i="15"/>
  <c r="O34" i="15"/>
  <c r="Q34" i="15"/>
  <c r="V34" i="15"/>
  <c r="G35" i="15"/>
  <c r="G31" i="15" s="1"/>
  <c r="I35" i="15"/>
  <c r="K35" i="15"/>
  <c r="O35" i="15"/>
  <c r="Q35" i="15"/>
  <c r="V35" i="15"/>
  <c r="V31" i="15" s="1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I41" i="15"/>
  <c r="K41" i="15"/>
  <c r="M41" i="15"/>
  <c r="O41" i="15"/>
  <c r="O31" i="15" s="1"/>
  <c r="Q41" i="15"/>
  <c r="V41" i="15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50" i="15"/>
  <c r="M50" i="15" s="1"/>
  <c r="I50" i="15"/>
  <c r="K50" i="15"/>
  <c r="O50" i="15"/>
  <c r="Q50" i="15"/>
  <c r="V50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8" i="15"/>
  <c r="I68" i="15"/>
  <c r="K68" i="15"/>
  <c r="M68" i="15"/>
  <c r="O68" i="15"/>
  <c r="Q68" i="15"/>
  <c r="V68" i="15"/>
  <c r="G76" i="15"/>
  <c r="I76" i="15"/>
  <c r="K76" i="15"/>
  <c r="M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8" i="15"/>
  <c r="I88" i="15"/>
  <c r="K88" i="15"/>
  <c r="M88" i="15"/>
  <c r="O88" i="15"/>
  <c r="Q88" i="15"/>
  <c r="V88" i="15"/>
  <c r="G90" i="15"/>
  <c r="I90" i="15"/>
  <c r="K90" i="15"/>
  <c r="M90" i="15"/>
  <c r="O90" i="15"/>
  <c r="Q90" i="15"/>
  <c r="V90" i="15"/>
  <c r="G92" i="15"/>
  <c r="M92" i="15" s="1"/>
  <c r="I92" i="15"/>
  <c r="K92" i="15"/>
  <c r="O92" i="15"/>
  <c r="Q92" i="15"/>
  <c r="V92" i="15"/>
  <c r="G94" i="15"/>
  <c r="M94" i="15" s="1"/>
  <c r="I94" i="15"/>
  <c r="K94" i="15"/>
  <c r="O94" i="15"/>
  <c r="Q94" i="15"/>
  <c r="V94" i="15"/>
  <c r="G95" i="15"/>
  <c r="I95" i="15"/>
  <c r="K95" i="15"/>
  <c r="M95" i="15"/>
  <c r="O95" i="15"/>
  <c r="Q95" i="15"/>
  <c r="V95" i="15"/>
  <c r="G96" i="15"/>
  <c r="I96" i="15"/>
  <c r="K96" i="15"/>
  <c r="M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I109" i="15"/>
  <c r="K109" i="15"/>
  <c r="M109" i="15"/>
  <c r="O109" i="15"/>
  <c r="Q109" i="15"/>
  <c r="V109" i="15"/>
  <c r="G111" i="15"/>
  <c r="I111" i="15"/>
  <c r="K111" i="15"/>
  <c r="M111" i="15"/>
  <c r="O111" i="15"/>
  <c r="Q111" i="15"/>
  <c r="V111" i="15"/>
  <c r="G112" i="15"/>
  <c r="I112" i="15"/>
  <c r="K112" i="15"/>
  <c r="M112" i="15"/>
  <c r="O112" i="15"/>
  <c r="Q112" i="15"/>
  <c r="V112" i="15"/>
  <c r="G114" i="15"/>
  <c r="I114" i="15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19" i="15"/>
  <c r="I119" i="15"/>
  <c r="K119" i="15"/>
  <c r="M119" i="15"/>
  <c r="O119" i="15"/>
  <c r="Q119" i="15"/>
  <c r="V119" i="15"/>
  <c r="G122" i="15"/>
  <c r="I122" i="15"/>
  <c r="K122" i="15"/>
  <c r="M122" i="15"/>
  <c r="O122" i="15"/>
  <c r="Q122" i="15"/>
  <c r="V122" i="15"/>
  <c r="G123" i="15"/>
  <c r="I123" i="15"/>
  <c r="K123" i="15"/>
  <c r="M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M125" i="15" s="1"/>
  <c r="I125" i="15"/>
  <c r="K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I128" i="15"/>
  <c r="K128" i="15"/>
  <c r="M128" i="15"/>
  <c r="O128" i="15"/>
  <c r="Q128" i="15"/>
  <c r="V128" i="15"/>
  <c r="G129" i="15"/>
  <c r="I129" i="15"/>
  <c r="K129" i="15"/>
  <c r="M129" i="15"/>
  <c r="O129" i="15"/>
  <c r="Q129" i="15"/>
  <c r="V129" i="15"/>
  <c r="G131" i="15"/>
  <c r="I131" i="15"/>
  <c r="K131" i="15"/>
  <c r="M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7" i="15"/>
  <c r="I137" i="15"/>
  <c r="K137" i="15"/>
  <c r="M137" i="15"/>
  <c r="O137" i="15"/>
  <c r="Q137" i="15"/>
  <c r="V137" i="15"/>
  <c r="G138" i="15"/>
  <c r="I138" i="15"/>
  <c r="K138" i="15"/>
  <c r="M138" i="15"/>
  <c r="O138" i="15"/>
  <c r="Q138" i="15"/>
  <c r="V138" i="15"/>
  <c r="G139" i="15"/>
  <c r="I139" i="15"/>
  <c r="K139" i="15"/>
  <c r="M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I143" i="15"/>
  <c r="K143" i="15"/>
  <c r="M143" i="15"/>
  <c r="O143" i="15"/>
  <c r="Q143" i="15"/>
  <c r="V143" i="15"/>
  <c r="G145" i="15"/>
  <c r="I145" i="15"/>
  <c r="K145" i="15"/>
  <c r="M145" i="15"/>
  <c r="O145" i="15"/>
  <c r="Q145" i="15"/>
  <c r="V145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2" i="15"/>
  <c r="O152" i="15"/>
  <c r="V152" i="15"/>
  <c r="G153" i="15"/>
  <c r="I153" i="15"/>
  <c r="K153" i="15"/>
  <c r="K152" i="15" s="1"/>
  <c r="M153" i="15"/>
  <c r="M152" i="15" s="1"/>
  <c r="O153" i="15"/>
  <c r="Q153" i="15"/>
  <c r="Q152" i="15" s="1"/>
  <c r="V153" i="15"/>
  <c r="G154" i="15"/>
  <c r="I154" i="15"/>
  <c r="I152" i="15" s="1"/>
  <c r="K154" i="15"/>
  <c r="M154" i="15"/>
  <c r="O154" i="15"/>
  <c r="Q154" i="15"/>
  <c r="V154" i="15"/>
  <c r="I158" i="15"/>
  <c r="G159" i="15"/>
  <c r="M159" i="15" s="1"/>
  <c r="M158" i="15" s="1"/>
  <c r="I159" i="15"/>
  <c r="K159" i="15"/>
  <c r="K158" i="15" s="1"/>
  <c r="O159" i="15"/>
  <c r="Q159" i="15"/>
  <c r="Q158" i="15" s="1"/>
  <c r="V159" i="15"/>
  <c r="V158" i="15" s="1"/>
  <c r="G160" i="15"/>
  <c r="M160" i="15" s="1"/>
  <c r="I160" i="15"/>
  <c r="K160" i="15"/>
  <c r="O160" i="15"/>
  <c r="O158" i="15" s="1"/>
  <c r="Q160" i="15"/>
  <c r="V160" i="15"/>
  <c r="G161" i="15"/>
  <c r="I161" i="15"/>
  <c r="K161" i="15"/>
  <c r="M161" i="15"/>
  <c r="O161" i="15"/>
  <c r="Q161" i="15"/>
  <c r="V161" i="15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5" i="15"/>
  <c r="AE174" i="15" s="1"/>
  <c r="I165" i="15"/>
  <c r="K165" i="15"/>
  <c r="K164" i="15" s="1"/>
  <c r="O165" i="15"/>
  <c r="O164" i="15" s="1"/>
  <c r="Q165" i="15"/>
  <c r="Q164" i="15" s="1"/>
  <c r="V165" i="15"/>
  <c r="V164" i="15" s="1"/>
  <c r="G166" i="15"/>
  <c r="I166" i="15"/>
  <c r="K166" i="15"/>
  <c r="M166" i="15"/>
  <c r="O166" i="15"/>
  <c r="Q166" i="15"/>
  <c r="V166" i="15"/>
  <c r="G167" i="15"/>
  <c r="I167" i="15"/>
  <c r="K167" i="15"/>
  <c r="M167" i="15"/>
  <c r="O167" i="15"/>
  <c r="Q167" i="15"/>
  <c r="V167" i="15"/>
  <c r="G168" i="15"/>
  <c r="I168" i="15"/>
  <c r="K168" i="15"/>
  <c r="M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M170" i="15" s="1"/>
  <c r="I170" i="15"/>
  <c r="I164" i="15" s="1"/>
  <c r="K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I172" i="15"/>
  <c r="K172" i="15"/>
  <c r="M172" i="15"/>
  <c r="O172" i="15"/>
  <c r="Q172" i="15"/>
  <c r="V172" i="15"/>
  <c r="G196" i="14"/>
  <c r="BA24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5" i="14"/>
  <c r="M15" i="14" s="1"/>
  <c r="I15" i="14"/>
  <c r="K15" i="14"/>
  <c r="O15" i="14"/>
  <c r="Q15" i="14"/>
  <c r="V15" i="14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31" i="14"/>
  <c r="G30" i="14" s="1"/>
  <c r="I31" i="14"/>
  <c r="I30" i="14" s="1"/>
  <c r="K31" i="14"/>
  <c r="K30" i="14" s="1"/>
  <c r="O31" i="14"/>
  <c r="O30" i="14" s="1"/>
  <c r="Q31" i="14"/>
  <c r="Q30" i="14" s="1"/>
  <c r="V31" i="14"/>
  <c r="V30" i="14" s="1"/>
  <c r="G35" i="14"/>
  <c r="M35" i="14" s="1"/>
  <c r="I35" i="14"/>
  <c r="K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3" i="14"/>
  <c r="I43" i="14"/>
  <c r="K43" i="14"/>
  <c r="M43" i="14"/>
  <c r="O43" i="14"/>
  <c r="Q43" i="14"/>
  <c r="V43" i="14"/>
  <c r="K48" i="14"/>
  <c r="G49" i="14"/>
  <c r="M49" i="14" s="1"/>
  <c r="I49" i="14"/>
  <c r="I48" i="14" s="1"/>
  <c r="K49" i="14"/>
  <c r="O49" i="14"/>
  <c r="O48" i="14" s="1"/>
  <c r="Q49" i="14"/>
  <c r="Q48" i="14" s="1"/>
  <c r="V49" i="14"/>
  <c r="V48" i="14" s="1"/>
  <c r="G51" i="14"/>
  <c r="M51" i="14" s="1"/>
  <c r="I51" i="14"/>
  <c r="K51" i="14"/>
  <c r="O51" i="14"/>
  <c r="Q51" i="14"/>
  <c r="V51" i="14"/>
  <c r="Q54" i="14"/>
  <c r="G55" i="14"/>
  <c r="I55" i="14"/>
  <c r="I54" i="14" s="1"/>
  <c r="K55" i="14"/>
  <c r="K54" i="14" s="1"/>
  <c r="M55" i="14"/>
  <c r="M54" i="14" s="1"/>
  <c r="O55" i="14"/>
  <c r="O54" i="14" s="1"/>
  <c r="Q55" i="14"/>
  <c r="V55" i="14"/>
  <c r="G58" i="14"/>
  <c r="G54" i="14" s="1"/>
  <c r="I58" i="14"/>
  <c r="K58" i="14"/>
  <c r="M58" i="14"/>
  <c r="O58" i="14"/>
  <c r="Q58" i="14"/>
  <c r="V58" i="14"/>
  <c r="V54" i="14" s="1"/>
  <c r="K59" i="14"/>
  <c r="G60" i="14"/>
  <c r="M60" i="14" s="1"/>
  <c r="I60" i="14"/>
  <c r="I59" i="14" s="1"/>
  <c r="K60" i="14"/>
  <c r="O60" i="14"/>
  <c r="O59" i="14" s="1"/>
  <c r="Q60" i="14"/>
  <c r="Q59" i="14" s="1"/>
  <c r="V60" i="14"/>
  <c r="V59" i="14" s="1"/>
  <c r="G62" i="14"/>
  <c r="M62" i="14" s="1"/>
  <c r="I62" i="14"/>
  <c r="K62" i="14"/>
  <c r="O62" i="14"/>
  <c r="Q62" i="14"/>
  <c r="V62" i="14"/>
  <c r="G66" i="14"/>
  <c r="I66" i="14"/>
  <c r="I65" i="14" s="1"/>
  <c r="K66" i="14"/>
  <c r="K65" i="14" s="1"/>
  <c r="M66" i="14"/>
  <c r="O66" i="14"/>
  <c r="O65" i="14" s="1"/>
  <c r="Q66" i="14"/>
  <c r="V66" i="14"/>
  <c r="G69" i="14"/>
  <c r="I69" i="14"/>
  <c r="K69" i="14"/>
  <c r="M69" i="14"/>
  <c r="O69" i="14"/>
  <c r="Q69" i="14"/>
  <c r="V69" i="14"/>
  <c r="G74" i="14"/>
  <c r="G65" i="14" s="1"/>
  <c r="I74" i="14"/>
  <c r="K74" i="14"/>
  <c r="O74" i="14"/>
  <c r="Q74" i="14"/>
  <c r="V74" i="14"/>
  <c r="V65" i="14" s="1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Q65" i="14" s="1"/>
  <c r="V81" i="14"/>
  <c r="G84" i="14"/>
  <c r="I84" i="14"/>
  <c r="K84" i="14"/>
  <c r="M84" i="14"/>
  <c r="O84" i="14"/>
  <c r="Q84" i="14"/>
  <c r="V84" i="14"/>
  <c r="G86" i="14"/>
  <c r="I86" i="14"/>
  <c r="K86" i="14"/>
  <c r="M86" i="14"/>
  <c r="O86" i="14"/>
  <c r="Q86" i="14"/>
  <c r="V86" i="14"/>
  <c r="G89" i="14"/>
  <c r="I89" i="14"/>
  <c r="K89" i="14"/>
  <c r="M89" i="14"/>
  <c r="O89" i="14"/>
  <c r="Q89" i="14"/>
  <c r="V89" i="14"/>
  <c r="K91" i="14"/>
  <c r="G92" i="14"/>
  <c r="M92" i="14" s="1"/>
  <c r="I92" i="14"/>
  <c r="I91" i="14" s="1"/>
  <c r="K92" i="14"/>
  <c r="O92" i="14"/>
  <c r="O91" i="14" s="1"/>
  <c r="Q92" i="14"/>
  <c r="Q91" i="14" s="1"/>
  <c r="V92" i="14"/>
  <c r="V91" i="14" s="1"/>
  <c r="G94" i="14"/>
  <c r="M94" i="14" s="1"/>
  <c r="I94" i="14"/>
  <c r="K94" i="14"/>
  <c r="O94" i="14"/>
  <c r="Q94" i="14"/>
  <c r="V94" i="14"/>
  <c r="G97" i="14"/>
  <c r="I97" i="14"/>
  <c r="K97" i="14"/>
  <c r="M97" i="14"/>
  <c r="O97" i="14"/>
  <c r="Q97" i="14"/>
  <c r="V97" i="14"/>
  <c r="O99" i="14"/>
  <c r="Q99" i="14"/>
  <c r="G100" i="14"/>
  <c r="G99" i="14" s="1"/>
  <c r="I100" i="14"/>
  <c r="I99" i="14" s="1"/>
  <c r="K100" i="14"/>
  <c r="K99" i="14" s="1"/>
  <c r="M100" i="14"/>
  <c r="M99" i="14" s="1"/>
  <c r="O100" i="14"/>
  <c r="Q100" i="14"/>
  <c r="V100" i="14"/>
  <c r="V99" i="14" s="1"/>
  <c r="K101" i="14"/>
  <c r="G102" i="14"/>
  <c r="M102" i="14" s="1"/>
  <c r="I102" i="14"/>
  <c r="I101" i="14" s="1"/>
  <c r="K102" i="14"/>
  <c r="O102" i="14"/>
  <c r="O101" i="14" s="1"/>
  <c r="Q102" i="14"/>
  <c r="Q101" i="14" s="1"/>
  <c r="V102" i="14"/>
  <c r="G106" i="14"/>
  <c r="M106" i="14" s="1"/>
  <c r="I106" i="14"/>
  <c r="K106" i="14"/>
  <c r="O106" i="14"/>
  <c r="Q106" i="14"/>
  <c r="V106" i="14"/>
  <c r="V101" i="14" s="1"/>
  <c r="G109" i="14"/>
  <c r="I109" i="14"/>
  <c r="K109" i="14"/>
  <c r="M109" i="14"/>
  <c r="O109" i="14"/>
  <c r="Q109" i="14"/>
  <c r="V109" i="14"/>
  <c r="G111" i="14"/>
  <c r="I111" i="14"/>
  <c r="I110" i="14" s="1"/>
  <c r="K111" i="14"/>
  <c r="M111" i="14"/>
  <c r="O111" i="14"/>
  <c r="Q111" i="14"/>
  <c r="V111" i="14"/>
  <c r="G113" i="14"/>
  <c r="G110" i="14" s="1"/>
  <c r="I113" i="14"/>
  <c r="K113" i="14"/>
  <c r="K110" i="14" s="1"/>
  <c r="O113" i="14"/>
  <c r="Q113" i="14"/>
  <c r="V113" i="14"/>
  <c r="V110" i="14" s="1"/>
  <c r="G115" i="14"/>
  <c r="M115" i="14" s="1"/>
  <c r="I115" i="14"/>
  <c r="K115" i="14"/>
  <c r="O115" i="14"/>
  <c r="Q115" i="14"/>
  <c r="Q110" i="14" s="1"/>
  <c r="V115" i="14"/>
  <c r="G117" i="14"/>
  <c r="M117" i="14" s="1"/>
  <c r="I117" i="14"/>
  <c r="K117" i="14"/>
  <c r="O117" i="14"/>
  <c r="O110" i="14" s="1"/>
  <c r="Q117" i="14"/>
  <c r="V117" i="14"/>
  <c r="G118" i="14"/>
  <c r="I118" i="14"/>
  <c r="M118" i="14"/>
  <c r="Q118" i="14"/>
  <c r="V118" i="14"/>
  <c r="G119" i="14"/>
  <c r="I119" i="14"/>
  <c r="K119" i="14"/>
  <c r="K118" i="14" s="1"/>
  <c r="M119" i="14"/>
  <c r="O119" i="14"/>
  <c r="O118" i="14" s="1"/>
  <c r="Q119" i="14"/>
  <c r="V119" i="14"/>
  <c r="I122" i="14"/>
  <c r="G123" i="14"/>
  <c r="G122" i="14" s="1"/>
  <c r="I123" i="14"/>
  <c r="K123" i="14"/>
  <c r="K122" i="14" s="1"/>
  <c r="O123" i="14"/>
  <c r="Q123" i="14"/>
  <c r="V123" i="14"/>
  <c r="V122" i="14" s="1"/>
  <c r="G125" i="14"/>
  <c r="M125" i="14" s="1"/>
  <c r="I125" i="14"/>
  <c r="K125" i="14"/>
  <c r="O125" i="14"/>
  <c r="Q125" i="14"/>
  <c r="Q122" i="14" s="1"/>
  <c r="V125" i="14"/>
  <c r="G129" i="14"/>
  <c r="M129" i="14" s="1"/>
  <c r="I129" i="14"/>
  <c r="K129" i="14"/>
  <c r="O129" i="14"/>
  <c r="O122" i="14" s="1"/>
  <c r="Q129" i="14"/>
  <c r="V129" i="14"/>
  <c r="G133" i="14"/>
  <c r="I133" i="14"/>
  <c r="K133" i="14"/>
  <c r="M133" i="14"/>
  <c r="O133" i="14"/>
  <c r="Q133" i="14"/>
  <c r="V133" i="14"/>
  <c r="G135" i="14"/>
  <c r="I135" i="14"/>
  <c r="I134" i="14" s="1"/>
  <c r="K135" i="14"/>
  <c r="M135" i="14"/>
  <c r="O135" i="14"/>
  <c r="Q135" i="14"/>
  <c r="V135" i="14"/>
  <c r="G137" i="14"/>
  <c r="G134" i="14" s="1"/>
  <c r="I137" i="14"/>
  <c r="K137" i="14"/>
  <c r="K134" i="14" s="1"/>
  <c r="O137" i="14"/>
  <c r="Q137" i="14"/>
  <c r="V137" i="14"/>
  <c r="V134" i="14" s="1"/>
  <c r="G142" i="14"/>
  <c r="M142" i="14" s="1"/>
  <c r="I142" i="14"/>
  <c r="K142" i="14"/>
  <c r="O142" i="14"/>
  <c r="Q142" i="14"/>
  <c r="Q134" i="14" s="1"/>
  <c r="V142" i="14"/>
  <c r="G145" i="14"/>
  <c r="M145" i="14" s="1"/>
  <c r="I145" i="14"/>
  <c r="K145" i="14"/>
  <c r="O145" i="14"/>
  <c r="O134" i="14" s="1"/>
  <c r="Q145" i="14"/>
  <c r="V145" i="14"/>
  <c r="G147" i="14"/>
  <c r="I147" i="14"/>
  <c r="K147" i="14"/>
  <c r="M147" i="14"/>
  <c r="O147" i="14"/>
  <c r="Q147" i="14"/>
  <c r="V147" i="14"/>
  <c r="G149" i="14"/>
  <c r="I149" i="14"/>
  <c r="K149" i="14"/>
  <c r="M149" i="14"/>
  <c r="O149" i="14"/>
  <c r="Q149" i="14"/>
  <c r="V149" i="14"/>
  <c r="G151" i="14"/>
  <c r="I151" i="14"/>
  <c r="K151" i="14"/>
  <c r="M151" i="14"/>
  <c r="O151" i="14"/>
  <c r="Q151" i="14"/>
  <c r="V151" i="14"/>
  <c r="G153" i="14"/>
  <c r="M153" i="14" s="1"/>
  <c r="I153" i="14"/>
  <c r="K153" i="14"/>
  <c r="O153" i="14"/>
  <c r="Q153" i="14"/>
  <c r="V153" i="14"/>
  <c r="G155" i="14"/>
  <c r="M155" i="14" s="1"/>
  <c r="I155" i="14"/>
  <c r="K155" i="14"/>
  <c r="O155" i="14"/>
  <c r="Q155" i="14"/>
  <c r="V155" i="14"/>
  <c r="G157" i="14"/>
  <c r="M157" i="14" s="1"/>
  <c r="I157" i="14"/>
  <c r="K157" i="14"/>
  <c r="O157" i="14"/>
  <c r="Q157" i="14"/>
  <c r="V157" i="14"/>
  <c r="G158" i="14"/>
  <c r="I158" i="14"/>
  <c r="K158" i="14"/>
  <c r="M158" i="14"/>
  <c r="O158" i="14"/>
  <c r="Q158" i="14"/>
  <c r="V158" i="14"/>
  <c r="G165" i="14"/>
  <c r="I165" i="14"/>
  <c r="I164" i="14" s="1"/>
  <c r="K165" i="14"/>
  <c r="K164" i="14" s="1"/>
  <c r="M165" i="14"/>
  <c r="O165" i="14"/>
  <c r="Q165" i="14"/>
  <c r="Q164" i="14" s="1"/>
  <c r="V165" i="14"/>
  <c r="G170" i="14"/>
  <c r="G164" i="14" s="1"/>
  <c r="I170" i="14"/>
  <c r="K170" i="14"/>
  <c r="O170" i="14"/>
  <c r="Q170" i="14"/>
  <c r="V170" i="14"/>
  <c r="V164" i="14" s="1"/>
  <c r="G173" i="14"/>
  <c r="M173" i="14" s="1"/>
  <c r="I173" i="14"/>
  <c r="K173" i="14"/>
  <c r="O173" i="14"/>
  <c r="Q173" i="14"/>
  <c r="V173" i="14"/>
  <c r="G178" i="14"/>
  <c r="M178" i="14" s="1"/>
  <c r="I178" i="14"/>
  <c r="K178" i="14"/>
  <c r="O178" i="14"/>
  <c r="Q178" i="14"/>
  <c r="V178" i="14"/>
  <c r="G184" i="14"/>
  <c r="I184" i="14"/>
  <c r="K184" i="14"/>
  <c r="M184" i="14"/>
  <c r="O184" i="14"/>
  <c r="O164" i="14" s="1"/>
  <c r="Q184" i="14"/>
  <c r="V184" i="14"/>
  <c r="G188" i="14"/>
  <c r="I188" i="14"/>
  <c r="I187" i="14" s="1"/>
  <c r="K188" i="14"/>
  <c r="K187" i="14" s="1"/>
  <c r="M188" i="14"/>
  <c r="O188" i="14"/>
  <c r="Q188" i="14"/>
  <c r="Q187" i="14" s="1"/>
  <c r="V188" i="14"/>
  <c r="G189" i="14"/>
  <c r="G187" i="14" s="1"/>
  <c r="I189" i="14"/>
  <c r="K189" i="14"/>
  <c r="O189" i="14"/>
  <c r="Q189" i="14"/>
  <c r="V189" i="14"/>
  <c r="V187" i="14" s="1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I192" i="14"/>
  <c r="K192" i="14"/>
  <c r="M192" i="14"/>
  <c r="O192" i="14"/>
  <c r="Q192" i="14"/>
  <c r="V192" i="14"/>
  <c r="G193" i="14"/>
  <c r="I193" i="14"/>
  <c r="K193" i="14"/>
  <c r="M193" i="14"/>
  <c r="O193" i="14"/>
  <c r="O187" i="14" s="1"/>
  <c r="Q193" i="14"/>
  <c r="V193" i="14"/>
  <c r="G194" i="14"/>
  <c r="I194" i="14"/>
  <c r="K194" i="14"/>
  <c r="M194" i="14"/>
  <c r="O194" i="14"/>
  <c r="Q194" i="14"/>
  <c r="V194" i="14"/>
  <c r="AE196" i="14"/>
  <c r="AF196" i="14"/>
  <c r="G47" i="13"/>
  <c r="BA25" i="13"/>
  <c r="BA14" i="13"/>
  <c r="BA10" i="13"/>
  <c r="G9" i="13"/>
  <c r="M9" i="13" s="1"/>
  <c r="M8" i="13" s="1"/>
  <c r="I9" i="13"/>
  <c r="K9" i="13"/>
  <c r="K8" i="13" s="1"/>
  <c r="O9" i="13"/>
  <c r="O8" i="13" s="1"/>
  <c r="Q9" i="13"/>
  <c r="Q8" i="13" s="1"/>
  <c r="V9" i="13"/>
  <c r="V8" i="13" s="1"/>
  <c r="G18" i="13"/>
  <c r="I18" i="13"/>
  <c r="K18" i="13"/>
  <c r="M18" i="13"/>
  <c r="O18" i="13"/>
  <c r="Q18" i="13"/>
  <c r="V18" i="13"/>
  <c r="G27" i="13"/>
  <c r="I27" i="13"/>
  <c r="K27" i="13"/>
  <c r="M27" i="13"/>
  <c r="O27" i="13"/>
  <c r="Q27" i="13"/>
  <c r="V27" i="13"/>
  <c r="G32" i="13"/>
  <c r="I32" i="13"/>
  <c r="K32" i="13"/>
  <c r="M32" i="13"/>
  <c r="O32" i="13"/>
  <c r="Q32" i="13"/>
  <c r="V32" i="13"/>
  <c r="G35" i="13"/>
  <c r="M35" i="13" s="1"/>
  <c r="I35" i="13"/>
  <c r="K35" i="13"/>
  <c r="O35" i="13"/>
  <c r="Q35" i="13"/>
  <c r="V35" i="13"/>
  <c r="G42" i="13"/>
  <c r="M42" i="13" s="1"/>
  <c r="I42" i="13"/>
  <c r="I8" i="13" s="1"/>
  <c r="K42" i="13"/>
  <c r="O42" i="13"/>
  <c r="Q42" i="13"/>
  <c r="V42" i="13"/>
  <c r="AE47" i="13"/>
  <c r="G30" i="12"/>
  <c r="BA18" i="12"/>
  <c r="BA16" i="12"/>
  <c r="BA15" i="12"/>
  <c r="BA14" i="12"/>
  <c r="G8" i="12"/>
  <c r="V8" i="12"/>
  <c r="G9" i="12"/>
  <c r="I9" i="12"/>
  <c r="I8" i="12" s="1"/>
  <c r="K9" i="12"/>
  <c r="K8" i="12" s="1"/>
  <c r="M9" i="12"/>
  <c r="O9" i="12"/>
  <c r="O8" i="12" s="1"/>
  <c r="Q9" i="12"/>
  <c r="Q8" i="12" s="1"/>
  <c r="V9" i="12"/>
  <c r="G13" i="12"/>
  <c r="AF30" i="12" s="1"/>
  <c r="I13" i="12"/>
  <c r="K13" i="12"/>
  <c r="M13" i="12"/>
  <c r="O13" i="12"/>
  <c r="Q13" i="12"/>
  <c r="V13" i="12"/>
  <c r="G20" i="12"/>
  <c r="I20" i="12"/>
  <c r="K20" i="12"/>
  <c r="M20" i="12"/>
  <c r="O20" i="12"/>
  <c r="Q20" i="12"/>
  <c r="V20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AE30" i="12"/>
  <c r="I20" i="1"/>
  <c r="I19" i="1"/>
  <c r="I18" i="1"/>
  <c r="I17" i="1"/>
  <c r="I16" i="1"/>
  <c r="I95" i="1"/>
  <c r="J65" i="1" s="1"/>
  <c r="F49" i="1"/>
  <c r="G23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J68" i="1" l="1"/>
  <c r="J74" i="1"/>
  <c r="J83" i="1"/>
  <c r="J66" i="1"/>
  <c r="J69" i="1"/>
  <c r="J72" i="1"/>
  <c r="J75" i="1"/>
  <c r="J78" i="1"/>
  <c r="J81" i="1"/>
  <c r="J84" i="1"/>
  <c r="J87" i="1"/>
  <c r="J90" i="1"/>
  <c r="J93" i="1"/>
  <c r="J67" i="1"/>
  <c r="J70" i="1"/>
  <c r="J73" i="1"/>
  <c r="J76" i="1"/>
  <c r="J79" i="1"/>
  <c r="J82" i="1"/>
  <c r="J85" i="1"/>
  <c r="J88" i="1"/>
  <c r="J91" i="1"/>
  <c r="J94" i="1"/>
  <c r="J71" i="1"/>
  <c r="J77" i="1"/>
  <c r="J80" i="1"/>
  <c r="J86" i="1"/>
  <c r="J89" i="1"/>
  <c r="J92" i="1"/>
  <c r="A26" i="1"/>
  <c r="G26" i="1"/>
  <c r="H39" i="1"/>
  <c r="I39" i="1" s="1"/>
  <c r="I49" i="1" s="1"/>
  <c r="J39" i="1" s="1"/>
  <c r="J49" i="1" s="1"/>
  <c r="A23" i="1"/>
  <c r="G28" i="1"/>
  <c r="M220" i="18"/>
  <c r="M44" i="18"/>
  <c r="M8" i="18"/>
  <c r="M364" i="18"/>
  <c r="M363" i="18" s="1"/>
  <c r="M163" i="18"/>
  <c r="M162" i="18" s="1"/>
  <c r="M122" i="18"/>
  <c r="M121" i="18" s="1"/>
  <c r="AF412" i="18"/>
  <c r="G44" i="18"/>
  <c r="G8" i="18"/>
  <c r="M398" i="18"/>
  <c r="M391" i="18" s="1"/>
  <c r="M56" i="17"/>
  <c r="M121" i="17"/>
  <c r="M228" i="17"/>
  <c r="G121" i="17"/>
  <c r="G90" i="17"/>
  <c r="M38" i="17"/>
  <c r="M37" i="17" s="1"/>
  <c r="G56" i="17"/>
  <c r="G8" i="17"/>
  <c r="AF241" i="17"/>
  <c r="M67" i="16"/>
  <c r="M40" i="16"/>
  <c r="M8" i="16"/>
  <c r="G67" i="16"/>
  <c r="M15" i="15"/>
  <c r="G164" i="15"/>
  <c r="G158" i="15"/>
  <c r="AF174" i="15"/>
  <c r="M165" i="15"/>
  <c r="M164" i="15" s="1"/>
  <c r="M35" i="15"/>
  <c r="M31" i="15" s="1"/>
  <c r="M13" i="15"/>
  <c r="M8" i="15" s="1"/>
  <c r="M65" i="14"/>
  <c r="M91" i="14"/>
  <c r="M59" i="14"/>
  <c r="M101" i="14"/>
  <c r="M110" i="14"/>
  <c r="M48" i="14"/>
  <c r="M189" i="14"/>
  <c r="M187" i="14" s="1"/>
  <c r="M170" i="14"/>
  <c r="M164" i="14" s="1"/>
  <c r="M137" i="14"/>
  <c r="M134" i="14" s="1"/>
  <c r="M123" i="14"/>
  <c r="M122" i="14" s="1"/>
  <c r="M113" i="14"/>
  <c r="M74" i="14"/>
  <c r="M31" i="14"/>
  <c r="M30" i="14" s="1"/>
  <c r="M9" i="14"/>
  <c r="M8" i="14" s="1"/>
  <c r="G101" i="14"/>
  <c r="G91" i="14"/>
  <c r="G59" i="14"/>
  <c r="G48" i="14"/>
  <c r="AF47" i="13"/>
  <c r="G8" i="13"/>
  <c r="M8" i="12"/>
  <c r="I21" i="1"/>
  <c r="H49" i="1"/>
  <c r="J95" i="1" l="1"/>
  <c r="J48" i="1"/>
  <c r="J45" i="1"/>
  <c r="J44" i="1"/>
  <c r="J41" i="1"/>
  <c r="J46" i="1"/>
  <c r="J42" i="1"/>
  <c r="J47" i="1"/>
  <c r="J43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Miroslav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<sst xmlns="http://schemas.openxmlformats.org/spreadsheetml/2006/main" count="5525" uniqueCount="1282">
  <si>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</si>
  <si>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</si>
  <si>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</si>
  <si>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</si>
  <si>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</si>
  <si>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</si>
  <si>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</si>
  <si>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</si>
  <si>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</si>
  <si>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</si>
  <si>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</si>
  <si>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</si>
  <si>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</si>
  <si>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</si>
  <si>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</si>
  <si>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</si>
  <si>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</si>
  <si>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</si>
  <si>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</si>
  <si>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</si>
  <si>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</si>
  <si>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</si>
  <si>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</si>
  <si>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</si>
  <si>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</si>
  <si>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</si>
  <si>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</si>
  <si>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</si>
  <si>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</si>
  <si>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</si>
  <si>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</si>
  <si>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</si>
  <si>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</si>
  <si>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</si>
  <si>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</si>
  <si>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</si>
  <si>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</si>
  <si>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</si>
  <si>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</si>
  <si>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</si>
  <si>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</si>
  <si>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</si>
  <si>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</si>
  <si>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20240902</t>
  </si>
  <si>
    <t>Rekonstrukce zdroje vytápění v budově OOP</t>
  </si>
  <si>
    <t>Stavba</t>
  </si>
  <si>
    <t>Stavební objekt</t>
  </si>
  <si>
    <t>01</t>
  </si>
  <si>
    <t>Ostaní náklady</t>
  </si>
  <si>
    <t>02</t>
  </si>
  <si>
    <t>03</t>
  </si>
  <si>
    <t>Stavební úpravy</t>
  </si>
  <si>
    <t>04</t>
  </si>
  <si>
    <t>Elektroinstalace</t>
  </si>
  <si>
    <t>05</t>
  </si>
  <si>
    <t>Plynovod</t>
  </si>
  <si>
    <t>06</t>
  </si>
  <si>
    <t>ZTI</t>
  </si>
  <si>
    <t>07</t>
  </si>
  <si>
    <t>Vytápění</t>
  </si>
  <si>
    <t>Celkem za stavbu</t>
  </si>
  <si>
    <t>CZK</t>
  </si>
  <si>
    <t>#POPS</t>
  </si>
  <si>
    <t>Popis stavby: 20240902 - Rekonstrukce zdroje vytápění v budově OOP</t>
  </si>
  <si>
    <t>#POPO</t>
  </si>
  <si>
    <t>Popis objektu: 01 - Rekonstrukce zdroje vytápění v budově OOP</t>
  </si>
  <si>
    <t>#POPR</t>
  </si>
  <si>
    <t>Popis rozpočtu: 01 - Ostaní náklady</t>
  </si>
  <si>
    <t>Popis rozpočtu: 02 - Vedlejší náklady</t>
  </si>
  <si>
    <t>Popis rozpočtu: 03 - Stavební úpravy</t>
  </si>
  <si>
    <t>Popis rozpočtu: 04 - Elektroinstalace</t>
  </si>
  <si>
    <t>Popis rozpočtu: 05 - Plynovod</t>
  </si>
  <si>
    <t>Popis rozpočtu: 06 - ZTI</t>
  </si>
  <si>
    <t>Popis rozpočtu: 07 - Vytápění</t>
  </si>
  <si>
    <t>Rekapitulace dílů</t>
  </si>
  <si>
    <t>Typ dílu</t>
  </si>
  <si>
    <t>3</t>
  </si>
  <si>
    <t>Svislé a kompletní konstrukce</t>
  </si>
  <si>
    <t>61</t>
  </si>
  <si>
    <t>Upravy povrchů vnitřní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</si>
  <si>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</si>
  <si>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</si>
  <si>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</si>
  <si>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</si>
  <si>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</si>
  <si>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</si>
  <si>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</si>
  <si>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</si>
  <si>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</si>
  <si>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</si>
  <si>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</si>
  <si>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</si>
  <si>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</si>
  <si>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</si>
  <si>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Zemní práce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</si>
  <si>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</si>
  <si>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</si>
  <si>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</si>
  <si>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</si>
  <si>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</si>
  <si>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</si>
  <si>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</si>
  <si>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</si>
  <si>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</si>
  <si>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</si>
  <si>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</si>
  <si>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</si>
  <si>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</si>
  <si>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</si>
  <si>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</si>
  <si>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</si>
  <si>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</si>
  <si>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</si>
  <si>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765</t>
  </si>
  <si>
    <t>Krytiny tvrdé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</si>
  <si>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</si>
  <si>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</si>
  <si>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</si>
  <si>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</si>
  <si>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</si>
  <si>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</si>
  <si>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</si>
  <si>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</si>
  <si>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</si>
  <si>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</si>
  <si>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</si>
  <si>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</si>
  <si>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M36</t>
  </si>
  <si>
    <t>Montáže měřících a regulačních zařízení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</si>
  <si>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</si>
  <si>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</si>
  <si>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</si>
  <si>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</si>
  <si>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</si>
  <si>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</si>
  <si>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</si>
  <si>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</si>
  <si>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</si>
  <si>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</si>
  <si>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</si>
  <si>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</si>
  <si>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</si>
  <si>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</si>
  <si>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</si>
  <si>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</si>
  <si>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</si>
  <si>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</si>
  <si>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</si>
  <si>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</si>
  <si>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</si>
  <si>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</si>
  <si>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</si>
  <si>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</si>
  <si>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</si>
  <si>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</si>
  <si>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</si>
  <si>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</si>
  <si>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</si>
  <si>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</si>
  <si>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</si>
  <si>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</si>
  <si>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</si>
  <si>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</si>
  <si>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</si>
  <si>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</si>
  <si>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999000002RZ1</t>
  </si>
  <si>
    <t>Dokumentace skutečného provedení stavby, dle obchodních podmínek</t>
  </si>
  <si>
    <t>kompl</t>
  </si>
  <si>
    <t>Vlastní</t>
  </si>
  <si>
    <t>Indiv</t>
  </si>
  <si>
    <t>Práce</t>
  </si>
  <si>
    <t>Běžná</t>
  </si>
  <si>
    <t>POL1_1</t>
  </si>
  <si>
    <t>tištěna + digitální podoba ( .dwg, .dxf ) v počtu a formátech dle SoD.</t>
  </si>
  <si>
    <t>POP</t>
  </si>
  <si>
    <t>Vypracování DOKUMENTACE SKUTEČNÉHO PROVEDENÍ STAVBY</t>
  </si>
  <si>
    <t>1</t>
  </si>
  <si>
    <t>VV</t>
  </si>
  <si>
    <t>999000002RZ2</t>
  </si>
  <si>
    <t>Kompletační činnost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</si>
  <si>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</si>
  <si>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</si>
  <si>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</si>
  <si>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</si>
  <si>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999000002RZ4</t>
  </si>
  <si>
    <t>Vypracování zhotovitelské REALIZAČNÍ a VÝROBNÍ, projektové dokumentace dle obchodních podmínek</t>
  </si>
  <si>
    <t>dle požadavků PD a SOD</t>
  </si>
  <si>
    <t>999000002RZ5</t>
  </si>
  <si>
    <t>Koordinace stavebních a technologických dodávek</t>
  </si>
  <si>
    <t>999000002RZ6</t>
  </si>
  <si>
    <t>Náklady na podrobnou fotodokumentaci</t>
  </si>
  <si>
    <t>průběhu stavby a pasport současného stavu</t>
  </si>
  <si>
    <t>SUM</t>
  </si>
  <si>
    <t>kompletní dokladová část dle SoD (revize, atesty, certifikáty, prohlášení o shodě) pro předání a převzetí dokončeného díla</t>
  </si>
  <si>
    <t>END</t>
  </si>
  <si>
    <t>991000001RZ1</t>
  </si>
  <si>
    <t>Vybudování zařízení staveniště</t>
  </si>
  <si>
    <t>kpl</t>
  </si>
  <si>
    <t>-  Zajištění bezpečného příjezdu a přístupu na staveniště včetně dopravního značení a potřebných souhlasů a rozhodnutí s vybudováním zařízení staveniště</t>
  </si>
  <si>
    <t/>
  </si>
  <si>
    <t>- Náklady s připojením staveniště na energie + zajištění měření odběru energií</t>
  </si>
  <si>
    <t>- Náklady na úklid v prostoru staveniště a příjezdových komunikací ke staveništi. Opatření k zabránění nadměrného zatěžování staveniště a jeho okolí prachem (např. používání krycích plachet, kropení sutě a odtěžované zeminy vodou)</t>
  </si>
  <si>
    <t>- Oplocení staveniště výšky 1,8 m, délky 20 m</t>
  </si>
  <si>
    <t>991000002RZ1</t>
  </si>
  <si>
    <t>Provoz zařízení staveniště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</si>
  <si>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</si>
  <si>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</si>
  <si>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</si>
  <si>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 odtěžované zeminy vodou)</t>
  </si>
  <si>
    <t>991000003RZ1</t>
  </si>
  <si>
    <t>Odstranění zařízení staveniště</t>
  </si>
  <si>
    <t>- Náklady na odstranění a odvoz zařízení staveniště</t>
  </si>
  <si>
    <t>- Uvedení stavbou dotčených ploch a ploch zařízení staveniště do původního stavu</t>
  </si>
  <si>
    <t>991000004RZ1</t>
  </si>
  <si>
    <t>Opatření z hlediska BOZP na staveništi</t>
  </si>
  <si>
    <t>POL1_0</t>
  </si>
  <si>
    <t>- dle požadavků a podmínek plánu BOZP na staveništi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</si>
  <si>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</si>
  <si>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</si>
  <si>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</si>
  <si>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</si>
  <si>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</si>
  <si>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</si>
  <si>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</si>
  <si>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Opatření z hlediska provozu uživatele v objektu</t>
  </si>
  <si>
    <t>- dle požadavků a podmínek uživatele</t>
  </si>
  <si>
    <t>- zajištění chodu objektu  - v interiéru objektu, v exteriéru - příjezd a odjezd</t>
  </si>
  <si>
    <t>- pracovní obuv</t>
  </si>
  <si>
    <t>310235261R00</t>
  </si>
  <si>
    <t>Zazdívka otvorů pl.0,0225 m2 cihlami, tl.zdi 60 cm</t>
  </si>
  <si>
    <t>kus</t>
  </si>
  <si>
    <t>RTS 24/ II</t>
  </si>
  <si>
    <t>2</t>
  </si>
  <si>
    <t>311231118R00</t>
  </si>
  <si>
    <t>Zdivo nosné cihelné z CP 29 P15 na MC 15</t>
  </si>
  <si>
    <t>m3</t>
  </si>
  <si>
    <t>lokální opravy</t>
  </si>
  <si>
    <t>lokální opravy : 0,5</t>
  </si>
  <si>
    <t>komín : 1,5</t>
  </si>
  <si>
    <t>342091082R00</t>
  </si>
  <si>
    <t>Příplatek k příčce sádrokart. za plochu do 5 m2</t>
  </si>
  <si>
    <t>m2</t>
  </si>
  <si>
    <t>předsazené stěny na schodišti</t>
  </si>
  <si>
    <t>podesta 1.NP : 1,2*3,1</t>
  </si>
  <si>
    <t>podesta 2.NP : 1,2*3,8</t>
  </si>
  <si>
    <t>podesta 3.NP : 1,2*3,8</t>
  </si>
  <si>
    <t>podesta 4.NP : 1,2*4,55+1,5*1</t>
  </si>
  <si>
    <t>342263515RT3</t>
  </si>
  <si>
    <t>Revizní dvířka Promat do SDK příček, 500x500 mm, typ SP, požární odolnost EI 45</t>
  </si>
  <si>
    <t>RTS 24/ I</t>
  </si>
  <si>
    <t>347051222R00</t>
  </si>
  <si>
    <t>Stěna šachty tl.75 mm,2xCW,2xopl.,deska RF 12,5 mm</t>
  </si>
  <si>
    <t>Stěna šachty Rigips, systém OK12 odpovídá W629, ocelová konstrukce 2 x CW 50, 2x opláštěná, tl. 75 mm, s minerální izolací tl. 50 mm, desky protipožární impregnované  RFI (DFH2) tl. 12,5 mm.  Požární odolnost EI 45.</t>
  </si>
  <si>
    <t>3.80.50</t>
  </si>
  <si>
    <t>611323042RZ1</t>
  </si>
  <si>
    <t>Penetrace podkladu</t>
  </si>
  <si>
    <t>pod omítky</t>
  </si>
  <si>
    <t>017 stěny : 2,4*30,9</t>
  </si>
  <si>
    <t>017 strop : 46,52*1,1*0,1</t>
  </si>
  <si>
    <t>611421231R00</t>
  </si>
  <si>
    <t>Oprava váp.omítek stropů do 10% plochy - štukových</t>
  </si>
  <si>
    <t>017 : 46,52*1,1</t>
  </si>
  <si>
    <t>612409991R00</t>
  </si>
  <si>
    <t>Začištění omítek kolem oken,dveří apod.</t>
  </si>
  <si>
    <t>m</t>
  </si>
  <si>
    <t>okna : 4*(0,85*2+1,05*2)</t>
  </si>
  <si>
    <t>612421637R00</t>
  </si>
  <si>
    <t>štukové</t>
  </si>
  <si>
    <t>017 : 2,4*30,9</t>
  </si>
  <si>
    <t>612481211RT2</t>
  </si>
  <si>
    <t>Montáž výztužné sítě(perlinky)do stěrky-vnit.stěny, včetně výztužné sítě a stěrkového tmelu Baumit</t>
  </si>
  <si>
    <t>619991005RZ4</t>
  </si>
  <si>
    <t>Zakrytí podlah před prováděním stavebních prací, následné odstranění a úklid</t>
  </si>
  <si>
    <t>- odstranění po provedení stavebních prací</t>
  </si>
  <si>
    <t>chodba 1.PP : 20</t>
  </si>
  <si>
    <t>podesty : 4*15</t>
  </si>
  <si>
    <t>622397132R00</t>
  </si>
  <si>
    <t>Oprava KZS,plocha do 1 m2, EPS, silikonová omítka</t>
  </si>
  <si>
    <t>622397133RZ1</t>
  </si>
  <si>
    <t>Oprava KZS,plocha do 1 m2, XPS, mozaiková omítka</t>
  </si>
  <si>
    <t>oprava soklu fasády po úpravě komínu z kotelny</t>
  </si>
  <si>
    <t>4</t>
  </si>
  <si>
    <t>941955003R00</t>
  </si>
  <si>
    <t>Lešení lehké pomocné, výška podlahy do 2,5 m</t>
  </si>
  <si>
    <t>podesty na schodišti</t>
  </si>
  <si>
    <t>podesty : 2*1,5*4</t>
  </si>
  <si>
    <t>949942101R00</t>
  </si>
  <si>
    <t>Nájem za hydraulickou zvedací plošinu, H do 27 m</t>
  </si>
  <si>
    <t>h</t>
  </si>
  <si>
    <t>952901110R00</t>
  </si>
  <si>
    <t>Čištění mytím vnějších ploch oken a dveří</t>
  </si>
  <si>
    <t>0,9*0,6*2+0,9*2,05</t>
  </si>
  <si>
    <t>952901111R00</t>
  </si>
  <si>
    <t>Vyčištění budov o výšce podlaží do 4 m</t>
  </si>
  <si>
    <t>1.PP : 46,52+25</t>
  </si>
  <si>
    <t>1.NP-4.NP : 15*4</t>
  </si>
  <si>
    <t>962032241R00</t>
  </si>
  <si>
    <t>Bourání zdiva z cihel pálených na MC</t>
  </si>
  <si>
    <t>lokální oprav y : 0,5</t>
  </si>
  <si>
    <t>962036412R00</t>
  </si>
  <si>
    <t>DMTZ SDK předstěny, 1x kov.kce, 1x oplášť.12,5 mm</t>
  </si>
  <si>
    <t>962036992R00</t>
  </si>
  <si>
    <t>Přípl.za DMTZ vrstvy tep.izolacetl. 50 mm, příčky</t>
  </si>
  <si>
    <t>965081702R00</t>
  </si>
  <si>
    <t>Bourání soklíků z dlažeb keramických</t>
  </si>
  <si>
    <t>podesty : 1,5*4</t>
  </si>
  <si>
    <t>965081713RT2</t>
  </si>
  <si>
    <t>Bourání dlažeb keramických tl.10 mm, nad 1 m2, sbíječka, dlaždice keramické</t>
  </si>
  <si>
    <t>25% podlahové plochy - lokální oprava</t>
  </si>
  <si>
    <t>017 : 46,52*0,25</t>
  </si>
  <si>
    <t>968071112R00</t>
  </si>
  <si>
    <t>Vyvěšení, zavěšení kovových křídel oken pl. 1,5 m2</t>
  </si>
  <si>
    <t>8</t>
  </si>
  <si>
    <t>968071125R00</t>
  </si>
  <si>
    <t>Vyvěšení, zavěšení kovových křídel dveří pl. 2 m2</t>
  </si>
  <si>
    <t>vyvěšení + zavěšení</t>
  </si>
  <si>
    <t>1+1</t>
  </si>
  <si>
    <t>968072244R00</t>
  </si>
  <si>
    <t>Vybourání kovových rámů oken jednod. pl. 1 m2</t>
  </si>
  <si>
    <t>0,9*1,05*4</t>
  </si>
  <si>
    <t>978011121R00</t>
  </si>
  <si>
    <t>Otlučení omítek vnitřních vápenných stropů do 10 %</t>
  </si>
  <si>
    <t>978013191R00</t>
  </si>
  <si>
    <t>Otlučení omítek vnitřních stěn v rozsahu do 100 %</t>
  </si>
  <si>
    <t>1.PP : 0,6*(4,52*2+0,15*2+10,77+0,8)</t>
  </si>
  <si>
    <t>2,4*10</t>
  </si>
  <si>
    <t>978059531R00</t>
  </si>
  <si>
    <t>Odsekání vnitřních obkladů stěn nad 2 m2</t>
  </si>
  <si>
    <t>1,8*(4,52*2+0,15*2+10,77+0,8)</t>
  </si>
  <si>
    <t>999281111R00</t>
  </si>
  <si>
    <t>Přesun hmot pro opravy a údržbu do výšky 25 m</t>
  </si>
  <si>
    <t>t</t>
  </si>
  <si>
    <t>711212000R00</t>
  </si>
  <si>
    <t>Penetrace podkladu pod hydroizolační nátěr</t>
  </si>
  <si>
    <t>POL1_7</t>
  </si>
  <si>
    <t>včetně dodávky penetrace</t>
  </si>
  <si>
    <t>pod opravovanou dlažbu</t>
  </si>
  <si>
    <t>711212001RX1</t>
  </si>
  <si>
    <t>Nátěr hydroizolační těsnicí hmotou, 3 kg/m2 proti vlhkosti</t>
  </si>
  <si>
    <t>RTS 14/ II</t>
  </si>
  <si>
    <t>včetně systémových doplňků</t>
  </si>
  <si>
    <t>998711201R00</t>
  </si>
  <si>
    <t>Přesun hmot pro izolace proti vodě, výšky do 6 m</t>
  </si>
  <si>
    <t>POL1_1002</t>
  </si>
  <si>
    <t>713531221R00</t>
  </si>
  <si>
    <t>Protipožární výplň spár ve stěně tl. do 150 mm</t>
  </si>
  <si>
    <t>5</t>
  </si>
  <si>
    <t>713551151R00</t>
  </si>
  <si>
    <t>Protipož. desková kabel. přepážka EI 60, do 0,1 m2</t>
  </si>
  <si>
    <t>713552151RZ1</t>
  </si>
  <si>
    <t>Protipož.trubní ucpávka EI 120, strop</t>
  </si>
  <si>
    <t>998713202R00</t>
  </si>
  <si>
    <t>Přesun hmot pro izolace tepelné, výšky do 12 m</t>
  </si>
  <si>
    <t>765430345RZ1</t>
  </si>
  <si>
    <t>Oplechování prostupu  střechou, poplastovaný plech, šedočerná barva, K1</t>
  </si>
  <si>
    <t>d 315</t>
  </si>
  <si>
    <t>767991912R00</t>
  </si>
  <si>
    <t>Řezání plamenem (samostatně)</t>
  </si>
  <si>
    <t>767995101RZ1</t>
  </si>
  <si>
    <t>Výroba a montáž kov. atypických konstr. do 5 kg, včetně dodávky konstrukce</t>
  </si>
  <si>
    <t>kg</t>
  </si>
  <si>
    <t>drobné prvky a doplňky</t>
  </si>
  <si>
    <t>20</t>
  </si>
  <si>
    <t>60</t>
  </si>
  <si>
    <t>767996801R00</t>
  </si>
  <si>
    <t>o hmotnosti přes 20 do 50 kg</t>
  </si>
  <si>
    <t>drobné stavební prvky</t>
  </si>
  <si>
    <t>50</t>
  </si>
  <si>
    <t>80</t>
  </si>
  <si>
    <t>998767202R00</t>
  </si>
  <si>
    <t>Přesun hmot pro zámečnické konstr., výšky do 12 m</t>
  </si>
  <si>
    <t>771101101R00</t>
  </si>
  <si>
    <t>Vysávání podlah prům.vysavačem pro pokládku dlažby</t>
  </si>
  <si>
    <t>017 : 46,52</t>
  </si>
  <si>
    <t>771475014R00</t>
  </si>
  <si>
    <t>Obklad soklíků keram.rovných, tmel,výška 10 cm</t>
  </si>
  <si>
    <t>nový sokl po obvodu kotelny</t>
  </si>
  <si>
    <t>oprava soklů na podestách</t>
  </si>
  <si>
    <t>017 : 30,9</t>
  </si>
  <si>
    <t>771479001R00</t>
  </si>
  <si>
    <t>Řezání dlaždic keramických pro soklíky</t>
  </si>
  <si>
    <t>30,9*2</t>
  </si>
  <si>
    <t>771575109R00</t>
  </si>
  <si>
    <t>Montáž podlah keram.,hladké, tmel, 30x30 cm</t>
  </si>
  <si>
    <t>771578011R00</t>
  </si>
  <si>
    <t>Spára podlaha - stěna, silikonem</t>
  </si>
  <si>
    <t>771579791R00</t>
  </si>
  <si>
    <t>Příplatek za plochu podlah keram. do 5 m2 jednotl.</t>
  </si>
  <si>
    <t>771579792R00</t>
  </si>
  <si>
    <t>Příplatek za podlahy keram.v omezeném prostoru</t>
  </si>
  <si>
    <t>771579795R00</t>
  </si>
  <si>
    <t>Příplatek za spárování vodotěsnou hmotou - plošně</t>
  </si>
  <si>
    <t>RTS 19/ II</t>
  </si>
  <si>
    <t>771590150R00</t>
  </si>
  <si>
    <t>Penetrování nášlap ploch podlahy</t>
  </si>
  <si>
    <t>998771201R00</t>
  </si>
  <si>
    <t>Přesun hmot pro podlahy z dlaždic, výšky do 6 m</t>
  </si>
  <si>
    <t>597642030RZZ</t>
  </si>
  <si>
    <t>Dlažba matná 300x300x9 mm</t>
  </si>
  <si>
    <t>Specifikace</t>
  </si>
  <si>
    <t>POL3_7</t>
  </si>
  <si>
    <t>barevný odstín dle stávající</t>
  </si>
  <si>
    <t>017 : 46,52*0,25*1,2</t>
  </si>
  <si>
    <t>017 sokl : 30,9*0,3*1,2*0,5</t>
  </si>
  <si>
    <t>podesty : 1,5*4*0,3</t>
  </si>
  <si>
    <t>784011111R00</t>
  </si>
  <si>
    <t>Oprášení/ometení podkladu</t>
  </si>
  <si>
    <t>stěny 017 : 30,9*2,4</t>
  </si>
  <si>
    <t>strop 017 : 46,52*1,1</t>
  </si>
  <si>
    <t>SDK předsazené stěny : 19,8</t>
  </si>
  <si>
    <t>podesty 1.NP-4.NP : 75</t>
  </si>
  <si>
    <t>784011930RZ1</t>
  </si>
  <si>
    <t>Příplatek za omyvatelnou barvu</t>
  </si>
  <si>
    <t>stěny kotelny</t>
  </si>
  <si>
    <t>784111701R00</t>
  </si>
  <si>
    <t>Penetrace podkladu nátěrem sádrokarton, omítka 1x</t>
  </si>
  <si>
    <t>784115722R00</t>
  </si>
  <si>
    <t>Malba sádrokarton, omítka, bez penetrace, 2x</t>
  </si>
  <si>
    <t>barevný odstín dle výběru objednatele</t>
  </si>
  <si>
    <t>784402802R00</t>
  </si>
  <si>
    <t>Odstranění malby oškrábáním v místnosti H do 5 m</t>
  </si>
  <si>
    <t>979011211R00</t>
  </si>
  <si>
    <t>Svislá doprava suti a vybour. hmot za 2.NP nošením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</si>
  <si>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</si>
  <si>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</si>
  <si>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</si>
  <si>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</si>
  <si>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</si>
  <si>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</si>
  <si>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</si>
  <si>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</si>
  <si>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</si>
  <si>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</si>
  <si>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</si>
  <si>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</t>
  </si>
  <si>
    <t>- provizorní zakrytí podlah dotčených stavebními prácemi - kartón,</t>
  </si>
  <si>
    <t>protiskluz R9</t>
  </si>
  <si>
    <t>612403380R00</t>
  </si>
  <si>
    <t>Hrubá výplň rýh ve stěnách do 3x3 cm maltou ze SMS</t>
  </si>
  <si>
    <t>40</t>
  </si>
  <si>
    <t>612403385R00</t>
  </si>
  <si>
    <t>Hrubá výplň rýh ve stěnách do 10x5 cm maltou z SMS</t>
  </si>
  <si>
    <t>612403399R00</t>
  </si>
  <si>
    <t>Hrubá výplň rýh ve stěnách maltou</t>
  </si>
  <si>
    <t>0,4*5</t>
  </si>
  <si>
    <t>971035171R00</t>
  </si>
  <si>
    <t>Vybourání otvorů zeď cihel. D 6 cm, tl. 75 cm, MC</t>
  </si>
  <si>
    <t>10</t>
  </si>
  <si>
    <t>973031200U00</t>
  </si>
  <si>
    <t>Sekání kapes zdi cih krabic 10x10x8</t>
  </si>
  <si>
    <t>krabice</t>
  </si>
  <si>
    <t>35</t>
  </si>
  <si>
    <t>974031121R00</t>
  </si>
  <si>
    <t>Vysekání rýh ve zdi cihelné 3 x 3 cm</t>
  </si>
  <si>
    <t>menší výseky k vypínačům a zásuvkám</t>
  </si>
  <si>
    <t>974031133R00</t>
  </si>
  <si>
    <t>Vysekání rýh ve zdi cihelné 5 x 10 cm</t>
  </si>
  <si>
    <t>974032157R00</t>
  </si>
  <si>
    <t>Vysekání rýh zeď z cihel 10 x 30 cm</t>
  </si>
  <si>
    <t>větší rýhy dle potřeby</t>
  </si>
  <si>
    <t>210010003RT1</t>
  </si>
  <si>
    <t>Trubka ohebná pod omítku, typ 23.. 23 mm, včetně dodávky trubky PVC 2323</t>
  </si>
  <si>
    <t>RTS 18/ I</t>
  </si>
  <si>
    <t>POL1_9</t>
  </si>
  <si>
    <t>Krytí kabelů</t>
  </si>
  <si>
    <t>210010341RZ1</t>
  </si>
  <si>
    <t>Krabice IP44, včetně dodávky krabice se svorkovnicí</t>
  </si>
  <si>
    <t>210020304R00</t>
  </si>
  <si>
    <t>Žlab kabelový s příslušenstvím, 125/50 mm bez víka</t>
  </si>
  <si>
    <t>drátěný</t>
  </si>
  <si>
    <t>210020321R00</t>
  </si>
  <si>
    <t>Korýtko kabelové z PVC 40x20 mm</t>
  </si>
  <si>
    <t>rozvod po zdi</t>
  </si>
  <si>
    <t>210020323RZ1</t>
  </si>
  <si>
    <t>Korýtko kabelové z PVC</t>
  </si>
  <si>
    <t>do rozváděče EWD 120x100 + víko</t>
  </si>
  <si>
    <t>21011014RZ1</t>
  </si>
  <si>
    <t>Zásuvka IP44 dvounásobná, včetně dodávky zásuvky</t>
  </si>
  <si>
    <t>210110501RZ1</t>
  </si>
  <si>
    <t>Vypínač vačkový vestavný S 25V 03- vypínač, včetně dodávky vypínače</t>
  </si>
  <si>
    <t>1QM1</t>
  </si>
  <si>
    <t>210111014RZ1</t>
  </si>
  <si>
    <t>Zásuvka na DIN provedení 2x (2P+PE), včetně dodávky zásuvky</t>
  </si>
  <si>
    <t>210120021RZ1</t>
  </si>
  <si>
    <t>OPVP10/1</t>
  </si>
  <si>
    <t>210120031RZ1</t>
  </si>
  <si>
    <t>Pojistka se svorkovnicí</t>
  </si>
  <si>
    <t>RSP-4</t>
  </si>
  <si>
    <t>2A : 2</t>
  </si>
  <si>
    <t>1A : 5</t>
  </si>
  <si>
    <t>210120401R00</t>
  </si>
  <si>
    <t>Jistič vzduch.1pólový do 25 A IJV-IJM-PO bez krytu</t>
  </si>
  <si>
    <t>16/1/B : 2</t>
  </si>
  <si>
    <t>1/1/C : 1</t>
  </si>
  <si>
    <t>6B/2 : 1</t>
  </si>
  <si>
    <t>6A/1/B : 7</t>
  </si>
  <si>
    <t>2A/1 : 3</t>
  </si>
  <si>
    <t>210120452R00</t>
  </si>
  <si>
    <t>Jistič vzduchový 3pólový do 25 A s krytem</t>
  </si>
  <si>
    <t>210120701RZ1</t>
  </si>
  <si>
    <t>Montáž přepěťové ochrany</t>
  </si>
  <si>
    <t>SPD2</t>
  </si>
  <si>
    <t>210120803R00</t>
  </si>
  <si>
    <t>Chránič proudový dvoupólový do 40 A</t>
  </si>
  <si>
    <t>210140001R00</t>
  </si>
  <si>
    <t>Hlavice ovládací nebo signální řady T 6</t>
  </si>
  <si>
    <t>na dveře R+MaR</t>
  </si>
  <si>
    <t>210140652RZ1</t>
  </si>
  <si>
    <t>Houkačka elektrická</t>
  </si>
  <si>
    <t>PSH</t>
  </si>
  <si>
    <t>210150101R00</t>
  </si>
  <si>
    <t>Relé pomocné RP</t>
  </si>
  <si>
    <t>R1,2 : 2</t>
  </si>
  <si>
    <t>R3,4,5,6 : 4</t>
  </si>
  <si>
    <t>R7,8,9,10 : 4</t>
  </si>
  <si>
    <t>210160011RZ1</t>
  </si>
  <si>
    <t>Montáž čidel</t>
  </si>
  <si>
    <t>TA : 1</t>
  </si>
  <si>
    <t>TO,TC : 6</t>
  </si>
  <si>
    <t>CZ : 1</t>
  </si>
  <si>
    <t>STOP : 1</t>
  </si>
  <si>
    <t>CPK : 1</t>
  </si>
  <si>
    <t>M : 1</t>
  </si>
  <si>
    <t>CP1,CP2 : 2</t>
  </si>
  <si>
    <t>210160682R00</t>
  </si>
  <si>
    <t>Montáž elektroměru - třífázový</t>
  </si>
  <si>
    <t>210160683RZ1</t>
  </si>
  <si>
    <t>Procestní podstanice PXC36.1-E.D</t>
  </si>
  <si>
    <t>210160906RZ1</t>
  </si>
  <si>
    <t>Montáž Alfa Modul</t>
  </si>
  <si>
    <t>Alfa box : 1</t>
  </si>
  <si>
    <t>Alfa modul : 1</t>
  </si>
  <si>
    <t>210170001R00</t>
  </si>
  <si>
    <t>Trafo 1fázové vestavné d230/24V/80VA</t>
  </si>
  <si>
    <t>210190002R00</t>
  </si>
  <si>
    <t>Montáž celoplechových rozvodnic do váhy 50 kg, Demontáž</t>
  </si>
  <si>
    <t>210190002RZ2</t>
  </si>
  <si>
    <t>Montáž celoplechových rozvodnic do váhy 50 kg</t>
  </si>
  <si>
    <t>hod</t>
  </si>
  <si>
    <t>Kompletní montáž RK+MaR</t>
  </si>
  <si>
    <t>montáž : 45</t>
  </si>
  <si>
    <t>zkoušky : 16</t>
  </si>
  <si>
    <t>měření : 10</t>
  </si>
  <si>
    <t>210190003R00</t>
  </si>
  <si>
    <t>Montáž celoplechových rozvodnic do váhy 100 kg</t>
  </si>
  <si>
    <t>R+MaR</t>
  </si>
  <si>
    <t>210190003RZ1</t>
  </si>
  <si>
    <t>úprava rozváděče v chodbě R</t>
  </si>
  <si>
    <t>210220003RT3</t>
  </si>
  <si>
    <t>Vedení uzemňovací na povrchu Cu do 50 mm2, včetně dodávky CY 6 mm2</t>
  </si>
  <si>
    <t>SEBT</t>
  </si>
  <si>
    <t>210220003RT4</t>
  </si>
  <si>
    <t>Vedení uzemňovací na povrchu Cu do 50 mm2, včetně dodávky CY 16 mm2 lano</t>
  </si>
  <si>
    <t>210220321RT1</t>
  </si>
  <si>
    <t>Svorka na potrubí Bernard, včetně Cu pásku, včetně dodávky svorky + Cu pásku</t>
  </si>
  <si>
    <t>210800117RT1</t>
  </si>
  <si>
    <t>Kabel CYKY 750 V 5x4 mm2 uložený pod omítkou, včetně dodávky kabelu</t>
  </si>
  <si>
    <t>210802308RT1</t>
  </si>
  <si>
    <t>Šňůra CYSY 3 x 1,50 mm2 volně uložená, včetně dodávky šňůry</t>
  </si>
  <si>
    <t>210802309R00</t>
  </si>
  <si>
    <t>Šňůra CYSY 3 x 2,50 mm2 volně uložená</t>
  </si>
  <si>
    <t>210802318RT1</t>
  </si>
  <si>
    <t>Šňůra CYSY 5 x 1,50 mm2 volně uložená, včetně dodávky šňůry</t>
  </si>
  <si>
    <t>210860002RZ1</t>
  </si>
  <si>
    <t>Jiný</t>
  </si>
  <si>
    <t>ks</t>
  </si>
  <si>
    <t>Jiné montáže nepředvítatelné + jiný spotřební materiál sádra, hřey, vruty, nehořlavé podložky , materiál do RK - vodiče na propojení komponentů v RK</t>
  </si>
  <si>
    <t>210860221R00</t>
  </si>
  <si>
    <t>Kabel speciální JYTY s Al 2 x 1 mm pevně uložený</t>
  </si>
  <si>
    <t>210860222R00</t>
  </si>
  <si>
    <t>Kabel speciální JYTY s Al 5 x 1 mm pevně uložený</t>
  </si>
  <si>
    <t>211900024RZ1</t>
  </si>
  <si>
    <t>Příplatek za manipulaci s kabelem</t>
  </si>
  <si>
    <t>Veškeré manipulace s kabelem, rozvinutí protahování aj. práce navýšení</t>
  </si>
  <si>
    <t>34561401</t>
  </si>
  <si>
    <t>Svorka typu WAGO 273-101 5x1,5</t>
  </si>
  <si>
    <t>SPCM</t>
  </si>
  <si>
    <t>POL3_9</t>
  </si>
  <si>
    <t>34561406</t>
  </si>
  <si>
    <t>Svorka WAGO 273-105 5x2,5</t>
  </si>
  <si>
    <t>34561412</t>
  </si>
  <si>
    <t>Svorka WAGO 222-413 3x2,5</t>
  </si>
  <si>
    <t>34561658</t>
  </si>
  <si>
    <t>Svornice řadová  RSA PE 2,5</t>
  </si>
  <si>
    <t>včetně bočních krytů, popisu atd.</t>
  </si>
  <si>
    <t>34562174</t>
  </si>
  <si>
    <t>Svornice řadová RSA 6</t>
  </si>
  <si>
    <t>3457187RZ1</t>
  </si>
  <si>
    <t>Lišta elektroinstal.</t>
  </si>
  <si>
    <t>do R MaR EWD 120x100 s víkem</t>
  </si>
  <si>
    <t>34571920</t>
  </si>
  <si>
    <t>Lišta hranatá LH 40x40</t>
  </si>
  <si>
    <t>RTS 20/ II</t>
  </si>
  <si>
    <t>35712304RZ1</t>
  </si>
  <si>
    <t>Skříň rozvaděčová</t>
  </si>
  <si>
    <t>Oceloplechový R s přístrojovou deskou, DIN lišty , kabelové průchodky dle PD D147-01</t>
  </si>
  <si>
    <t>35813802.A</t>
  </si>
  <si>
    <t>Ovladač v plast.skříni 1tlač.  STOP</t>
  </si>
  <si>
    <t>358141RZ1</t>
  </si>
  <si>
    <t>Hlavice ovládací komplet</t>
  </si>
  <si>
    <t>1x zelená LED, 1x spínač</t>
  </si>
  <si>
    <t>358144RZ1</t>
  </si>
  <si>
    <t>TH prostor CPK</t>
  </si>
  <si>
    <t>35815765RZ1</t>
  </si>
  <si>
    <t>CZ</t>
  </si>
  <si>
    <t>35822001010</t>
  </si>
  <si>
    <t>Jistič do 80 A 1 pól. charakteristika B, LTN-2B-1</t>
  </si>
  <si>
    <t>35822001012</t>
  </si>
  <si>
    <t>Jistič do 80 A 1 pól. charakteristika B, LTN-6B-1</t>
  </si>
  <si>
    <t>35822001015</t>
  </si>
  <si>
    <t>Jistič do 80 A 1 pól. charakteristika B, LTN-16B-1</t>
  </si>
  <si>
    <t>35822001032</t>
  </si>
  <si>
    <t>Jistič do 80 A 1pól. charakteristika C, LTN-1C-1</t>
  </si>
  <si>
    <t>35822002136</t>
  </si>
  <si>
    <t>Jistič do 80 A 2 pól. charakterist. C, LTN-6C-2</t>
  </si>
  <si>
    <t>35822002314</t>
  </si>
  <si>
    <t>Jistič do 80 A 3 pól. charakterist. B, LTN-20B-3</t>
  </si>
  <si>
    <t>Do hlavního R v chodbě</t>
  </si>
  <si>
    <t>358229RZ1</t>
  </si>
  <si>
    <t>svodič SVC 350-3N-MZ</t>
  </si>
  <si>
    <t>35824700</t>
  </si>
  <si>
    <t>Pojistky válcové PV10  4A gG</t>
  </si>
  <si>
    <t>RTS 13/ I</t>
  </si>
  <si>
    <t>35824750</t>
  </si>
  <si>
    <t>Odpínače pojistkové OPV 10/1</t>
  </si>
  <si>
    <t>RTS 15/ II</t>
  </si>
  <si>
    <t>3582571RZ1</t>
  </si>
  <si>
    <t>Relé jistící nadproud. LRD-01 tř.10  0,1až 0,16 A</t>
  </si>
  <si>
    <t>relé set 24V : 2</t>
  </si>
  <si>
    <t>relé set 230V : 4</t>
  </si>
  <si>
    <t>358257RZ1</t>
  </si>
  <si>
    <t>Relé RS1</t>
  </si>
  <si>
    <t>35889023.RZ1</t>
  </si>
  <si>
    <t>Chránič proudový LMF 16B-1N-030A</t>
  </si>
  <si>
    <t>37421101RZ1</t>
  </si>
  <si>
    <t>Transformátor 1fázový</t>
  </si>
  <si>
    <t>3742181RZ1</t>
  </si>
  <si>
    <t>Pohon ARO 643</t>
  </si>
  <si>
    <t>375011RZ1</t>
  </si>
  <si>
    <t>Čidlo plynu s kalibrací</t>
  </si>
  <si>
    <t>38911275RZ1</t>
  </si>
  <si>
    <t>Ni1000 TA QAC 22</t>
  </si>
  <si>
    <t>38911301RZ1</t>
  </si>
  <si>
    <t>Ni 1000 2120.010</t>
  </si>
  <si>
    <t>s jímkou</t>
  </si>
  <si>
    <t>38981137RZ1</t>
  </si>
  <si>
    <t>Elektroměr indukční 3fázový</t>
  </si>
  <si>
    <t>EM1</t>
  </si>
  <si>
    <t>3898325RZ1</t>
  </si>
  <si>
    <t>AlFA-BOX-X</t>
  </si>
  <si>
    <t>3898329RZ1</t>
  </si>
  <si>
    <t>PXC36.1-E.D</t>
  </si>
  <si>
    <t>389832RZ1</t>
  </si>
  <si>
    <t>ALFA MODUL GSM</t>
  </si>
  <si>
    <t>5531200310</t>
  </si>
  <si>
    <t>JUPITER kabelový žlab KZI 110X200X1.00, l = 3 m S</t>
  </si>
  <si>
    <t>220711116RZ1</t>
  </si>
  <si>
    <t>Montáž pohonu 3-cest.ventil</t>
  </si>
  <si>
    <t>220890202R00</t>
  </si>
  <si>
    <t>Revize el</t>
  </si>
  <si>
    <t>kompletní VRZ elektro, včetně předání provozovateli</t>
  </si>
  <si>
    <t>měření : 16</t>
  </si>
  <si>
    <t>zpracování : 8</t>
  </si>
  <si>
    <t>VRN0</t>
  </si>
  <si>
    <t>Ztížené výrobní podmínky</t>
  </si>
  <si>
    <t>Soubor</t>
  </si>
  <si>
    <t>VRN</t>
  </si>
  <si>
    <t>POL99_8</t>
  </si>
  <si>
    <t>VRN1</t>
  </si>
  <si>
    <t>Oborová přirážka</t>
  </si>
  <si>
    <t>VRN2</t>
  </si>
  <si>
    <t>Přesun stavebních kapacit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</si>
  <si>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</si>
  <si>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</si>
  <si>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</si>
  <si>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</si>
  <si>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</si>
  <si>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</si>
  <si>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</si>
  <si>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činnost (IČD)</t>
  </si>
  <si>
    <t>VRN7</t>
  </si>
  <si>
    <t>Rezerva rozpočtu</t>
  </si>
  <si>
    <t>230040024R00</t>
  </si>
  <si>
    <t>Zhotovení vnějšího závitu "G", DN 1/2"</t>
  </si>
  <si>
    <t>723120202R00</t>
  </si>
  <si>
    <t>Potrubí ocelové závitové černé svařované DN 15</t>
  </si>
  <si>
    <t>7,2+2,5+1</t>
  </si>
  <si>
    <t>723120804R00</t>
  </si>
  <si>
    <t>Demontáž potrubí svařovaného závitového do DN 25</t>
  </si>
  <si>
    <t>8,5</t>
  </si>
  <si>
    <t>723120809R00</t>
  </si>
  <si>
    <t>Demontáž potrubí svařovaného závitového DN 50-80</t>
  </si>
  <si>
    <t>2,5</t>
  </si>
  <si>
    <t>723120812RZ3</t>
  </si>
  <si>
    <t>Demontáž potrubí svařovaného závitového DN 100-150</t>
  </si>
  <si>
    <t>6+2,5</t>
  </si>
  <si>
    <t>723150314R00</t>
  </si>
  <si>
    <t>Potrubí ocelové hladké černé svařované D 89x3,6</t>
  </si>
  <si>
    <t>4,5+2+2,5</t>
  </si>
  <si>
    <t>723190912R00</t>
  </si>
  <si>
    <t>Navaření odbočky na plynové potrubí DN 15</t>
  </si>
  <si>
    <t>723290821R00</t>
  </si>
  <si>
    <t>Přesun vybouraných hmot - plynovody, H do 6 m</t>
  </si>
  <si>
    <t>0,00215+0,00828+0,0115</t>
  </si>
  <si>
    <t>998723201R00</t>
  </si>
  <si>
    <t>Přesun hmot pro vnitřní plynovod, výšky do 6 m</t>
  </si>
  <si>
    <t>904      R00</t>
  </si>
  <si>
    <t>Hzs-zkousky v ramci montaz.praci</t>
  </si>
  <si>
    <t>Prav.M</t>
  </si>
  <si>
    <t>HZS</t>
  </si>
  <si>
    <t>POL10_0</t>
  </si>
  <si>
    <t>Zkouška těsnosti a pevnosti plynovodu.</t>
  </si>
  <si>
    <t>904      R01</t>
  </si>
  <si>
    <t>Hzs-zkousky v ramci montaz.praci, Komplexni vyzkouseni systému úniku plynu</t>
  </si>
  <si>
    <t>Zkouška dle popisu v technické zprávě.</t>
  </si>
  <si>
    <t>905      R00</t>
  </si>
  <si>
    <t>Hzs-revize provoz.souboru a st.obj., Revize</t>
  </si>
  <si>
    <t>Provozní revize zařízení</t>
  </si>
  <si>
    <t>905      R01</t>
  </si>
  <si>
    <t>Výchozí revize zařízení</t>
  </si>
  <si>
    <t>31960207</t>
  </si>
  <si>
    <t>Dno klenuté DN 80/88,9x3</t>
  </si>
  <si>
    <t>RTS 22/ I</t>
  </si>
  <si>
    <t>734209103R00</t>
  </si>
  <si>
    <t>Montáž armatur závitových,s 1závitem, G 1/2</t>
  </si>
  <si>
    <t>.</t>
  </si>
  <si>
    <t>734209113R00</t>
  </si>
  <si>
    <t>Montáž armatur závitových,se 2závity, G 1/2</t>
  </si>
  <si>
    <t>2+1</t>
  </si>
  <si>
    <t>734429105RZ3</t>
  </si>
  <si>
    <t>Montáž tlakoměru deformačního 0-60 mbar</t>
  </si>
  <si>
    <t>soubor</t>
  </si>
  <si>
    <t>- tlakoměr, vč.přípoje DN 15/90° a kulového kohoutu DN 15</t>
  </si>
  <si>
    <t>734494213R00</t>
  </si>
  <si>
    <t>Návarky s trubkovým závitem G 1/2</t>
  </si>
  <si>
    <t>998734201R00</t>
  </si>
  <si>
    <t>Přesun hmot pro armatury, výšky do 6 m</t>
  </si>
  <si>
    <t>38841030</t>
  </si>
  <si>
    <t>Tlakoměr kruhový 0 - 60 mbar</t>
  </si>
  <si>
    <t>551310022</t>
  </si>
  <si>
    <t>Kohout kulový plyn 1/2" motýl</t>
  </si>
  <si>
    <t>551310177</t>
  </si>
  <si>
    <t>Ventil vzorkovací BP přímý 1/2" F</t>
  </si>
  <si>
    <t>783425150R00</t>
  </si>
  <si>
    <t>Nátěr syntetický potrubí do DN 100 mm  Z + 2x</t>
  </si>
  <si>
    <t>10,7+9</t>
  </si>
  <si>
    <t>979017112R00</t>
  </si>
  <si>
    <t>Svislé přemístění vyb. hmot nošením na H do 3,5 m</t>
  </si>
  <si>
    <t>979017191R00</t>
  </si>
  <si>
    <t>Příplatek k přemístění suti za dalších H 3,5 m</t>
  </si>
  <si>
    <t>979087112R00</t>
  </si>
  <si>
    <t>Nakládání suti na dopravní prostředky</t>
  </si>
  <si>
    <t>979999997R00</t>
  </si>
  <si>
    <t>Poplatek za skládku čistá suť</t>
  </si>
  <si>
    <t>713481115RZ3</t>
  </si>
  <si>
    <t>Izolace potrubí potrubními pouzdry 20/35</t>
  </si>
  <si>
    <t>Kašírované potrubní pouzdro z kamenné vlny - dutý, podélně dělený válec se zámkem. Povrchová úprava z Al fólie vyztužené skl.vlákny. Nehořlavé, hydrofobizované.</t>
  </si>
  <si>
    <t>Montáž izolace provést dle návodu na instalaci.</t>
  </si>
  <si>
    <t>SV : 12,1</t>
  </si>
  <si>
    <t>713481116RZ3</t>
  </si>
  <si>
    <t>Izolace potrubí potrubními pouzdry 20/42</t>
  </si>
  <si>
    <t>SV : 11,5</t>
  </si>
  <si>
    <t>713481117RZ3</t>
  </si>
  <si>
    <t>Izolace potrubí potrubními pouzdry 30/28</t>
  </si>
  <si>
    <t>CIR : 8,2</t>
  </si>
  <si>
    <t>713481118RZ3</t>
  </si>
  <si>
    <t>Izolace potrubí potrubními pouzdry 30/35</t>
  </si>
  <si>
    <t>TV : 10,4</t>
  </si>
  <si>
    <t>713481120RZ3</t>
  </si>
  <si>
    <t>Izolace potrubí potrubními pouzdry 40/42</t>
  </si>
  <si>
    <t>TV : 9,5</t>
  </si>
  <si>
    <t>722181222RT7</t>
  </si>
  <si>
    <t>Izolace návleková tl. stěny 9 mm, vnitřní průměr 22 mm</t>
  </si>
  <si>
    <t>Termoizolační trubice z pěnového polyetylenu s uzavřenou buněčnou strukturou. Povrch zesílený skelnými vlákny.</t>
  </si>
  <si>
    <t>SV : 15,5</t>
  </si>
  <si>
    <t>998713201R00</t>
  </si>
  <si>
    <t>Přesun hmot pro izolace tepelné, výšky do 6 m</t>
  </si>
  <si>
    <t>28377766RZ3</t>
  </si>
  <si>
    <t>Páska Poly Al samolepicí plná 0,1mm/50mm/50m</t>
  </si>
  <si>
    <t>28377767RZ3</t>
  </si>
  <si>
    <t>Páska Poly Al samolepicí plná 0,1mm/75mm/50m</t>
  </si>
  <si>
    <t>721170901RZ3</t>
  </si>
  <si>
    <t>Oprava potrubí PVC odpadní, vsazení odbočky D 32</t>
  </si>
  <si>
    <t>721176101R00</t>
  </si>
  <si>
    <t>Potrubí HT připojovací D 32 x 1,8 mm</t>
  </si>
  <si>
    <t>3,5+1,5+2,5</t>
  </si>
  <si>
    <t>721194103R00</t>
  </si>
  <si>
    <t>Vyvedení odpadních výpustek D 32 x 1,8</t>
  </si>
  <si>
    <t>721194112RZ3</t>
  </si>
  <si>
    <t>Zapravení potrubí PPR do HT</t>
  </si>
  <si>
    <t>kpt</t>
  </si>
  <si>
    <t>722178711R00</t>
  </si>
  <si>
    <t>Potrubí vícevrst.vod.Basalt Plus,D 20x2,8 mm</t>
  </si>
  <si>
    <t>potrubí z neutralizačníhzo boxu do kanalizace HT</t>
  </si>
  <si>
    <t>722178713R00</t>
  </si>
  <si>
    <t>Potrubí vícevrst.vod.Basalt Plus,D 32x4,4 mm</t>
  </si>
  <si>
    <t>potrubí pro odvod kondenzátu - odkouření</t>
  </si>
  <si>
    <t>998721201R00</t>
  </si>
  <si>
    <t>Přesun hmot pro vnitřní kanalizaci, výšky do 6 m</t>
  </si>
  <si>
    <t>28654740.RZ3</t>
  </si>
  <si>
    <t>HL138 sifon kondenzační DN 32  PP</t>
  </si>
  <si>
    <t>odvod kondenzátu ze svislého odkouření</t>
  </si>
  <si>
    <t>722163104R00</t>
  </si>
  <si>
    <t>Potrubí z měděných vodovod. trubek D 22 x 1,0 mm</t>
  </si>
  <si>
    <t>- rozvod SV a pojistné potrubí</t>
  </si>
  <si>
    <t>SV : 3,5+2,5+1+5,5+3</t>
  </si>
  <si>
    <t>722163105R00</t>
  </si>
  <si>
    <t>Potrubí z měděných vodovod. trubek D 28 x 1,5 mm</t>
  </si>
  <si>
    <t>CIR : 2,5+1,5+3+1,2</t>
  </si>
  <si>
    <t>722163106R00</t>
  </si>
  <si>
    <t>Potrubí z měděných vodovod. trubek D 35 x 1,5 mm</t>
  </si>
  <si>
    <t>SV : 3,3+3,3+2+3,5</t>
  </si>
  <si>
    <t>TV : 1,8+2,5+3+3,1</t>
  </si>
  <si>
    <t>722163107R00</t>
  </si>
  <si>
    <t>Potrubí z měděných vodovod. trubek D 42 x 1,5 mm</t>
  </si>
  <si>
    <t>SV : 4,5+3,5+3,5</t>
  </si>
  <si>
    <t>TV : 3,5+2+2,5+1,5</t>
  </si>
  <si>
    <t>722170804R00</t>
  </si>
  <si>
    <t>Demontáž rozvodů vody z plastů do D 63</t>
  </si>
  <si>
    <t>72</t>
  </si>
  <si>
    <t>722190401R00</t>
  </si>
  <si>
    <t>Vyvedení a upevnění výpustek DN 15</t>
  </si>
  <si>
    <t>722190402R00</t>
  </si>
  <si>
    <t>Vyvedení a upevnění výpustek DN 20</t>
  </si>
  <si>
    <t>722190403R00</t>
  </si>
  <si>
    <t>Vyvedení a upevnění výpustek DN 25</t>
  </si>
  <si>
    <t>2+2</t>
  </si>
  <si>
    <t>72219040R00</t>
  </si>
  <si>
    <t>Vyvedení a upevnění výpustek DN 32</t>
  </si>
  <si>
    <t>722280107R00</t>
  </si>
  <si>
    <t>Tlaková zkouška vodovodního potrubí DN 40</t>
  </si>
  <si>
    <t>67,2</t>
  </si>
  <si>
    <t>722290234R00</t>
  </si>
  <si>
    <t>Proplach a dezinfekce vodovod.potrubí DN 80</t>
  </si>
  <si>
    <t>998722201R00</t>
  </si>
  <si>
    <t>Přesun hmot pro vnitřní vodovod, výšky do 6 m</t>
  </si>
  <si>
    <t>725530839RZ3</t>
  </si>
  <si>
    <t>Demontáž akumulačních zásobníků TV do 500 l</t>
  </si>
  <si>
    <t>Zásobník Cosmo uložit pro zpětnou montáž.</t>
  </si>
  <si>
    <t>725534339RZ3</t>
  </si>
  <si>
    <t>Ohřívač nepřímotopný stac.500 l, stříbrný,"ErP B"</t>
  </si>
  <si>
    <t>Dle specifikace,</t>
  </si>
  <si>
    <t>725534923RZ3</t>
  </si>
  <si>
    <t>Zpětná montáž zásobníku akumulačního do 500 l</t>
  </si>
  <si>
    <t>Osazení nádoby a připojení příslušenství.</t>
  </si>
  <si>
    <t>725539107RZ3</t>
  </si>
  <si>
    <t>Montáž zásobníku akumulačního do 500 l</t>
  </si>
  <si>
    <t>732331714RZ3</t>
  </si>
  <si>
    <t>Nádoba tlak PN 1,0, v potr.provedení 25l</t>
  </si>
  <si>
    <t>732420811R00</t>
  </si>
  <si>
    <t>Demontáž čerpadel oběhových spirálních DN 25</t>
  </si>
  <si>
    <t>732429202RZ3</t>
  </si>
  <si>
    <t>Montáž čerpadel oběhových DN 25 - závitových</t>
  </si>
  <si>
    <t>Čerpadlo - CIR</t>
  </si>
  <si>
    <t>732489133RZ3</t>
  </si>
  <si>
    <t>Demineralizační set s dopouštěcí stanicí DN15</t>
  </si>
  <si>
    <t>Dle specifikace. Dodávka a montáž.</t>
  </si>
  <si>
    <t>- demin.patrona s kapacitou 16000 l, náhradní náplň, připojovací sada s měřičem vodivosti, elektronický vodoměr, izolace a konzolu na stěnu</t>
  </si>
  <si>
    <t>- dopouštěcí stanice + vstupní a výstupní kohout, potrubní oddělovač, redukční ventil, filtr, manometr</t>
  </si>
  <si>
    <t>732890801R00</t>
  </si>
  <si>
    <t>Přemístění vybouraných hmot - strojovny, H do 6 m</t>
  </si>
  <si>
    <t>0,8952+0,0045</t>
  </si>
  <si>
    <t>998732201R00</t>
  </si>
  <si>
    <t>Přesun hmot pro strojovny, výšky do 6 m</t>
  </si>
  <si>
    <t>426109013.RZ3</t>
  </si>
  <si>
    <t>Oběhové čerpadlo DN 25 - cirkulace TV</t>
  </si>
  <si>
    <t>dle specifikace v technické zprávě</t>
  </si>
  <si>
    <t>1+10+2</t>
  </si>
  <si>
    <t>734209104R00</t>
  </si>
  <si>
    <t>Montáž armatur závitových,s 1závitem, G 3/4</t>
  </si>
  <si>
    <t>734209105R00</t>
  </si>
  <si>
    <t>Montáž armatur závitových,s 1závitem, G 1</t>
  </si>
  <si>
    <t>734209114R00</t>
  </si>
  <si>
    <t>Montáž armatur závitových,se 2závity, G 3/4</t>
  </si>
  <si>
    <t>3+2+4</t>
  </si>
  <si>
    <t>734209115R00</t>
  </si>
  <si>
    <t>Montáž armatur závitových,se 2závity, G 1</t>
  </si>
  <si>
    <t>1+4+3+4</t>
  </si>
  <si>
    <t>734209116R00</t>
  </si>
  <si>
    <t>Montáž armatur závitových,se 2závity, G 5/4</t>
  </si>
  <si>
    <t>6+1+2+2</t>
  </si>
  <si>
    <t>734209117R00</t>
  </si>
  <si>
    <t>Montáž armatur závitových,se 2závity, G 6/4</t>
  </si>
  <si>
    <t>3+2+1+1</t>
  </si>
  <si>
    <t>734209126R00</t>
  </si>
  <si>
    <t>Montáž armatur závitových,se 3závity, G 5/4</t>
  </si>
  <si>
    <t>734413122R00</t>
  </si>
  <si>
    <t>Teploměr TP 120 A, D 63 / dl.jímky 50 mm</t>
  </si>
  <si>
    <t>734421160R00</t>
  </si>
  <si>
    <t>Tlakoměr deformační 0-10 MPa D 100</t>
  </si>
  <si>
    <t>10609043.RZ3</t>
  </si>
  <si>
    <t>Impulzní vodoměr - závitový - 6/4"M, s dálkovým odečtem ModBus</t>
  </si>
  <si>
    <t>42250753</t>
  </si>
  <si>
    <t>Ventil pojistný DN 20, otev.přetlak 6 bar</t>
  </si>
  <si>
    <t>42261662</t>
  </si>
  <si>
    <t>Filtr s výměn.vložkou PN40  DN 25</t>
  </si>
  <si>
    <t>507035RZ3</t>
  </si>
  <si>
    <t>Termostatický směšovací ventil pro TV - DN 32</t>
  </si>
  <si>
    <t>30 - 70°C</t>
  </si>
  <si>
    <t>551100072</t>
  </si>
  <si>
    <t>Kohout kulový voda 1/2" páčka</t>
  </si>
  <si>
    <t>551100073</t>
  </si>
  <si>
    <t>Kohout kulový voda 3/4" páčka</t>
  </si>
  <si>
    <t>551100074</t>
  </si>
  <si>
    <t>Kohout kulový voda 1" páčka</t>
  </si>
  <si>
    <t>551100075</t>
  </si>
  <si>
    <t>Kohout kulový voda 5/4" páčka</t>
  </si>
  <si>
    <t>6</t>
  </si>
  <si>
    <t>551100076</t>
  </si>
  <si>
    <t>Kohout kulový voda 6/4" páčka</t>
  </si>
  <si>
    <t>1+2</t>
  </si>
  <si>
    <t>5511001771</t>
  </si>
  <si>
    <t>Uzávěr kulový zahradní 1/2"-3/4"</t>
  </si>
  <si>
    <t>5511001772</t>
  </si>
  <si>
    <t>Uzávěr kulový zahradní 3/4"-1"</t>
  </si>
  <si>
    <t>5511001811</t>
  </si>
  <si>
    <t>Zpětná klapka kovová - 3/4"FF; Kv 2,70</t>
  </si>
  <si>
    <t>5511001812</t>
  </si>
  <si>
    <t>Zpětná klapka kovová - 1"FF; Kv 4,50</t>
  </si>
  <si>
    <t>5511001813</t>
  </si>
  <si>
    <t>Zpětná klapka kovová - 5/4"FF; Kv 7,50</t>
  </si>
  <si>
    <t>5511001814</t>
  </si>
  <si>
    <t>Zpětná klapka kovová - 6/4"FF; Kv 9,60</t>
  </si>
  <si>
    <t>551100224</t>
  </si>
  <si>
    <t>Ventil tlakový redukční 6/4" s manometrem</t>
  </si>
  <si>
    <t>5511356971.RZZ</t>
  </si>
  <si>
    <t>Kohout kulový vypouštěcí 1/2"</t>
  </si>
  <si>
    <t>3+2+3+2</t>
  </si>
  <si>
    <t>5512001432.RZZ</t>
  </si>
  <si>
    <t>Šroubení topenářské mosazné 3/4"</t>
  </si>
  <si>
    <t>1+1+2</t>
  </si>
  <si>
    <t>5512001433.RZZ</t>
  </si>
  <si>
    <t>Šroubení topenářské mosazné 1"</t>
  </si>
  <si>
    <t>5512001434.RZZ</t>
  </si>
  <si>
    <t>Šroubení topenářské mosazné 1 1/4"</t>
  </si>
  <si>
    <t>55120014477</t>
  </si>
  <si>
    <t>Šroubení k čerpadlu DN25 s uzávěrem</t>
  </si>
  <si>
    <t>55121731.RZ3</t>
  </si>
  <si>
    <t>Ventil vyvažovací s vypouštěním DN 25,PN20</t>
  </si>
  <si>
    <t>typ STAD</t>
  </si>
  <si>
    <t>55121732.RZ3</t>
  </si>
  <si>
    <t>Ventil vyvažovací s vypouštěním DN 32,PN20</t>
  </si>
  <si>
    <t>979081120RZ3</t>
  </si>
  <si>
    <t>Odvoz vybouraných hmot a suti na skládku, 0-10 km</t>
  </si>
  <si>
    <t>Příplatek k odvozu za každý další 1 km, 10-20 km</t>
  </si>
  <si>
    <t>979999996R00</t>
  </si>
  <si>
    <t>Poplatek za skládku čistá suť + příměsi</t>
  </si>
  <si>
    <t>Přesun hmot pro izolace tepelné v objektech výšky do 6 m</t>
  </si>
  <si>
    <t>800-713</t>
  </si>
  <si>
    <t>50 m vodorovně</t>
  </si>
  <si>
    <t>SPI</t>
  </si>
  <si>
    <t>713410812RZ3</t>
  </si>
  <si>
    <t>Odstranění izol potr.- min.vlna do DN50 a tl.50,, vč.odstranění povrchové vrstvy</t>
  </si>
  <si>
    <t>32</t>
  </si>
  <si>
    <t>713410813RZ3</t>
  </si>
  <si>
    <t>Odstranění izol potr.- min.vlna do DN100 a tl.80,, vč.odstranění povrchové vrstvy</t>
  </si>
  <si>
    <t>18+3+4</t>
  </si>
  <si>
    <t>713481123RZ3</t>
  </si>
  <si>
    <t>Izolace potrubí potrubními pouzdry 25/27</t>
  </si>
  <si>
    <t>19,1*1,1</t>
  </si>
  <si>
    <t>713481145RZ3</t>
  </si>
  <si>
    <t>Izolace potrubí potrubními pouzdry 30/34</t>
  </si>
  <si>
    <t>13*1,1</t>
  </si>
  <si>
    <t>713481165RZ3</t>
  </si>
  <si>
    <t>4,4*1,1</t>
  </si>
  <si>
    <t>713481168RZ3</t>
  </si>
  <si>
    <t>Izolace potrubí potrubními pouzdry 40/49</t>
  </si>
  <si>
    <t>4,4*1,15</t>
  </si>
  <si>
    <t>713481173RZ3</t>
  </si>
  <si>
    <t>Izolace potrubí potrubními pouzdry 50/76</t>
  </si>
  <si>
    <t>3,3*1,15</t>
  </si>
  <si>
    <t>713481181RZ3</t>
  </si>
  <si>
    <t>Izolace potrubí potrubními pouzdry 60/108</t>
  </si>
  <si>
    <t>9,5*1,2</t>
  </si>
  <si>
    <t>731200829R00</t>
  </si>
  <si>
    <t>Demontáž kotlů ocelových na kapalná a plynná paliva o výkonu přes 100 do 125 kW</t>
  </si>
  <si>
    <t>800-731</t>
  </si>
  <si>
    <t>731890801R00</t>
  </si>
  <si>
    <t>Vnitrostaveništní přemístění demontovaných hmot umístěných ve výšce (hloubce) do 6 m</t>
  </si>
  <si>
    <t>kotelen vodorovně 100 m, umístěných ve výšce (hloubce)</t>
  </si>
  <si>
    <t>0,54225+0,552+0,186</t>
  </si>
  <si>
    <t>998731201R00</t>
  </si>
  <si>
    <t>Přesun hmot pro kotelny umístěné ve výšce (hloubce) do 6 m</t>
  </si>
  <si>
    <t>vodorovně do 50 m</t>
  </si>
  <si>
    <t>314259154RZ3</t>
  </si>
  <si>
    <t>Neutralizační box, vč.montáže</t>
  </si>
  <si>
    <t>- dle specifikace + náplň pro první použití</t>
  </si>
  <si>
    <t>731241217RZ3</t>
  </si>
  <si>
    <t>Kotel kondenzační závěsný plyn - 70 kW, vč.montáže</t>
  </si>
  <si>
    <t>- osazení kotle + připojení + montáž odkouření</t>
  </si>
  <si>
    <t>- připojení regulace</t>
  </si>
  <si>
    <t>- nástěný kotel kondenzační o výkonu 70 kW, tř.NOx-6, dle specifikace</t>
  </si>
  <si>
    <t>731241218RZ3</t>
  </si>
  <si>
    <t>Kotel kondenzační závěsný plyn - 85 kW, vč.montáže</t>
  </si>
  <si>
    <t>- nástěný kotel kondenzační o výkonu 85 kW, tř.NOx-6, dle specifikace</t>
  </si>
  <si>
    <t>731241416RZ3</t>
  </si>
  <si>
    <t>Čerpadlová skupina pro kotel o výkonu 70 kW, vč.montáže</t>
  </si>
  <si>
    <t>Připojovací čerpadlová skupina pro 70 kW, vč. pojistného ventilu 3 bary, kotlového čerpadla Wilo Para STG 25/8, zpětné klapky, uzávěrů, mag.filtru, plynového kohoutu 1", vypouštění, připojení exp. nádoby a manometru</t>
  </si>
  <si>
    <t>731241418RZ3</t>
  </si>
  <si>
    <t>Čerpadlová skupina pro kotel o výkonu 85 kW, vč.montáže</t>
  </si>
  <si>
    <t>Připojovací čerpadlová skupina pro 85 kW, vč. pojistného ventilu 3 bary, kotlového čerpadla Wilo-Stratos Para 25/1-8, zpětné klapky, uzávěrů, mag.filtru, plynového kohoutu 1", vypouštění, připojení exp. nádoby a manometru</t>
  </si>
  <si>
    <t>731241436RZ3</t>
  </si>
  <si>
    <t>Kaskádová jednotka pro 3 kotle vedle sebe, vč.montáže</t>
  </si>
  <si>
    <t>Obsahuje rámy, sběrné potrubí DN100, plynovou trubku DN80, termohydraulický rozdělovač, izolaci.</t>
  </si>
  <si>
    <t>731249335RZ3</t>
  </si>
  <si>
    <t>Uvedení do prov.kotlů plyn.kondenz. do 100 kW</t>
  </si>
  <si>
    <t>Záruční servis oprávněnou organizací</t>
  </si>
  <si>
    <t>731391810RZ3</t>
  </si>
  <si>
    <t>Vypouštění vody z top.systému</t>
  </si>
  <si>
    <t>1*2</t>
  </si>
  <si>
    <t>731391858RZ3</t>
  </si>
  <si>
    <t>Dmtž odkouření ocel.do d 350</t>
  </si>
  <si>
    <t>- mimo 2x potrubí nad střechou objektu</t>
  </si>
  <si>
    <t>731391866RZ3</t>
  </si>
  <si>
    <t>Dmtž odkouření - vytržení sopouchu do d 300</t>
  </si>
  <si>
    <t>- vnější opláštění komína bude ponecháno (v délce cca 6 m) a do něj se vloží PP potrubí DN 200</t>
  </si>
  <si>
    <t>731412538RZ3</t>
  </si>
  <si>
    <t>Zákl.sada odkouření kaskády-2 kotle PP 160 (B23p), dodávka a montáž</t>
  </si>
  <si>
    <t>sada</t>
  </si>
  <si>
    <t>Obsahuje dvě sběrné trubky s napojovacími koleny, koncovku s odtokem kondenzátu, trubku 500 mm, čidlo CO</t>
  </si>
  <si>
    <t>731412540RZ3</t>
  </si>
  <si>
    <t>Rozšiřovací sada odkouř.kaskády-3 kotel PP 160, dodávka a montáž</t>
  </si>
  <si>
    <t>Obsahuje sběrač s odbočkou 45°, revizní koleno DN110</t>
  </si>
  <si>
    <t>731412562RZ3</t>
  </si>
  <si>
    <t>Sada spalinové zpětné klapky DN110, vč.montáže</t>
  </si>
  <si>
    <t>731412566RZ3</t>
  </si>
  <si>
    <t>Excentrické rozšíření PP DN 160/200</t>
  </si>
  <si>
    <t>731412571RZ3</t>
  </si>
  <si>
    <t>Revizní kus PP s odtokem 90°, DN 160/290 mm</t>
  </si>
  <si>
    <t>731412574RZ3</t>
  </si>
  <si>
    <t>Koleno PP DN 160/87°</t>
  </si>
  <si>
    <t>731412577RZ3</t>
  </si>
  <si>
    <t>Koleno PP DN 200/15°</t>
  </si>
  <si>
    <t>731412578RZ3</t>
  </si>
  <si>
    <t>Koleno PP DN 200/30°</t>
  </si>
  <si>
    <t>731412588RZ3</t>
  </si>
  <si>
    <t>Trubka s hrdlem PP DN 160/2,0m</t>
  </si>
  <si>
    <t>731412590RZ3</t>
  </si>
  <si>
    <t>Trubka s hrdlem PP DN 160/1,0m</t>
  </si>
  <si>
    <t>731412592RZ3</t>
  </si>
  <si>
    <t>Trubka s hrdlem PP DN 200/2,0m</t>
  </si>
  <si>
    <t>731412593RZ3</t>
  </si>
  <si>
    <t>Trubka s hrdlem PP DN 200/1,0m</t>
  </si>
  <si>
    <t>731412600RZ3</t>
  </si>
  <si>
    <t>Sada šachty PP DN 200</t>
  </si>
  <si>
    <t>Obsahuje provětrávací průchodku do šachty s krytem, patní koleno s montážní lištou, 6 rozpěrných držáků, nerezovou trubku vyústění a nerezový horní kryt šachty</t>
  </si>
  <si>
    <t>735191910F00</t>
  </si>
  <si>
    <t>Napuštění vody do otopného systému</t>
  </si>
  <si>
    <t>1*4</t>
  </si>
  <si>
    <t>732110811R00</t>
  </si>
  <si>
    <t>Demontáž rozdělovačů a sběračů do DN 100</t>
  </si>
  <si>
    <t>2*5</t>
  </si>
  <si>
    <t>732320814R00</t>
  </si>
  <si>
    <t>Demontáž nádrží beztlakých nebo tlakových - odpojení od rozvodů potrubí  nádrží o obsahu přes 200 do 500 l</t>
  </si>
  <si>
    <t>732324814R00</t>
  </si>
  <si>
    <t>Demontáž nádrží beztlakých nebo tlakových - vypuštění vody  z nádrží o obsahu přes 200 do 500 l</t>
  </si>
  <si>
    <t>Demontáž čerpadel oběhových spirálních(do potrubí) DN 25</t>
  </si>
  <si>
    <t>732420812R00</t>
  </si>
  <si>
    <t>Demontáž čerpadel oběhových spirálních(do potrubí) DN 40</t>
  </si>
  <si>
    <t>732420814R00</t>
  </si>
  <si>
    <t>Demontáž čerpadel oběhových spirálních(do potrubí) DN 65</t>
  </si>
  <si>
    <t>Vnitrostaveništní přemístění demontovaných hmot strojoven z objektu výšky do 6 m</t>
  </si>
  <si>
    <t>vodorovně 100 m</t>
  </si>
  <si>
    <t>0,07742+0,3840+0,0032+0,021+0,024</t>
  </si>
  <si>
    <t>Přesun hmot pro strojovny v objektech výšky do 6 m</t>
  </si>
  <si>
    <t>732113122RZ3</t>
  </si>
  <si>
    <t>Dmtž vyrovnávače tlaku do DN150/PN6 příruba</t>
  </si>
  <si>
    <t>732339118RZ3</t>
  </si>
  <si>
    <t>Montáž expanzního automatu 400/6 bar</t>
  </si>
  <si>
    <t>732429214RZ3</t>
  </si>
  <si>
    <t>Montáž čerpadel oběhových DN 40 - přírubových</t>
  </si>
  <si>
    <t>732429216RZ3</t>
  </si>
  <si>
    <t>Montáž čerpadel oběhových DN 65 - přírubových</t>
  </si>
  <si>
    <t>42610908.RZ3</t>
  </si>
  <si>
    <t>Oběhové čerpadlo DN 25 - okruh koridor</t>
  </si>
  <si>
    <t>42610916.RZ3</t>
  </si>
  <si>
    <t>Oběhové čerpadlo DN 40 - okruh TV</t>
  </si>
  <si>
    <t>42610928.RZ3</t>
  </si>
  <si>
    <t>Oběhové čerpadlo DN 65 - okruh hlavní budova</t>
  </si>
  <si>
    <t>48466541.RZ3</t>
  </si>
  <si>
    <t>Kompresorový expanzní automat 400 l/6 bar</t>
  </si>
  <si>
    <t>Objem 400 l, max. 6 bar, hladina akust.tlaku 59 dB(A), připojení 1", 230V/50Hz, d 740 mm, v 1.509 mm, hmotnost 74 kg</t>
  </si>
  <si>
    <t>733111114R00</t>
  </si>
  <si>
    <t>Potrubí z trubek závitových ocelových bezešvých, běžných, v kotelnách a strojovnách, DN 20</t>
  </si>
  <si>
    <t>8+1,6+8,5+1</t>
  </si>
  <si>
    <t>733111115R00</t>
  </si>
  <si>
    <t>Potrubí z trubek závitových ocelových bezešvých, běžných, v kotelnách a strojovnách, DN 25</t>
  </si>
  <si>
    <t>1+2+3,5+3,5+3</t>
  </si>
  <si>
    <t>733111116R00</t>
  </si>
  <si>
    <t>Potrubí z trubek závitových ocelových bezešvých, běžných, v kotelnách a strojovnách, DN 32, Koleno ocelové úhel = 90,0 °; materiál: uhlíková ocel; značka: S235JR (1.0038); de = 31,8 mm</t>
  </si>
  <si>
    <t>2+1,4+1</t>
  </si>
  <si>
    <t>733111117R00</t>
  </si>
  <si>
    <t>Potrubí z trubek závitových ocelových bezešvých, běžných, v kotelnách a strojovnách, DN 40, Koleno ocelové úhel = 90,0 °; materiál: uhlíková ocel; značka: S235JR (1.0038); de = 51,0 mm</t>
  </si>
  <si>
    <t>5,5+2+2+3+4</t>
  </si>
  <si>
    <t>733110808R00</t>
  </si>
  <si>
    <t>Demontáž potrubí z ocelových trubek závitových přes 32 do DN 50</t>
  </si>
  <si>
    <t>12+8+6+18</t>
  </si>
  <si>
    <t>733110810R00</t>
  </si>
  <si>
    <t>Demontáž potrubí z ocelových trubek závitových přes 50 do DN 80</t>
  </si>
  <si>
    <t>16+10</t>
  </si>
  <si>
    <t>733121122R00</t>
  </si>
  <si>
    <t>Potrubí z trubek hladkých ocelových bezešvých tvářených za tepla  nízkotlaké, D 76, tloušťka stěny 3,2 mm, Oblouk ocelový typ: jednoznačný; úhel = 90,0 °; materiál: uhlíková ocel; značka: 11 353 (SPT360); DN = 65; de = 76,0 mm; de2 = 76,0 mm</t>
  </si>
  <si>
    <t>2,5+0,8</t>
  </si>
  <si>
    <t>733121128R00</t>
  </si>
  <si>
    <t>Potrubí z trubek hladkých ocelových bezešvých tvářených za tepla  nízkotlaké, D 108, tloušťka stěny 4 mm</t>
  </si>
  <si>
    <t>3+4,5+2</t>
  </si>
  <si>
    <t>733123114R00</t>
  </si>
  <si>
    <t>Potrubí z trubek hladkých příplatek k ceně za zhotovení přípojky z trubek hladkých  D 31,8, tloušťka stěny 2,6 mm</t>
  </si>
  <si>
    <t>3+2+2</t>
  </si>
  <si>
    <t>733123115R00</t>
  </si>
  <si>
    <t>Potrubí z trubek hladkých příplatek k ceně za zhotovení přípojky z trubek hladkých  D 38, tloušťka stěny 2,6 mm</t>
  </si>
  <si>
    <t>733123116R00</t>
  </si>
  <si>
    <t>Potrubí z trubek hladkých příplatek k ceně za zhotovení přípojky z trubek hladkých  D 44,5, tloušťka stěny 2,6 mm</t>
  </si>
  <si>
    <t>2+1+1+2+3</t>
  </si>
  <si>
    <t>733123121R00</t>
  </si>
  <si>
    <t>Potrubí z trubek hladkých příplatek k ceně za zhotovení přípojky z trubek hladkých  D 70, tloušťka stěny 3,2 mm</t>
  </si>
  <si>
    <t>733890801R00</t>
  </si>
  <si>
    <t>Vnitrostaveništní přemístění demontovaných hmot rozvodů potrubí vodorovně do 100 m  z objektů výšky do 6 m</t>
  </si>
  <si>
    <t>0,00532+0,00858</t>
  </si>
  <si>
    <t>230031026R00</t>
  </si>
  <si>
    <t>Montáž přírubových spojů do PN 6, DN 40</t>
  </si>
  <si>
    <t>230031027R00</t>
  </si>
  <si>
    <t>Montáž přírubových spojů do PN 6, DN 50</t>
  </si>
  <si>
    <t>230031028R00</t>
  </si>
  <si>
    <t>Montáž přírubových spojů do PN 6, DN 65</t>
  </si>
  <si>
    <t>7</t>
  </si>
  <si>
    <t>230031030R00</t>
  </si>
  <si>
    <t>Montáž přírubových spojů do PN 6, DN 100</t>
  </si>
  <si>
    <t>9+2</t>
  </si>
  <si>
    <t>230040025R00</t>
  </si>
  <si>
    <t>Zhotovení vnějšího závitu "G", DN 3/4"</t>
  </si>
  <si>
    <t>1+2+2</t>
  </si>
  <si>
    <t>230040026R00</t>
  </si>
  <si>
    <t>Zhotovení vnějšího závitu "G", DN 1"</t>
  </si>
  <si>
    <t>2+1+4</t>
  </si>
  <si>
    <t>230040028R00</t>
  </si>
  <si>
    <t>Zhotovení vnějšího závitu "G", DN 1 1/2"</t>
  </si>
  <si>
    <t>998733201R00</t>
  </si>
  <si>
    <t>Přesun hmot pro rozvody potrubí v objektech výšky do 6 m</t>
  </si>
  <si>
    <t>904      R02</t>
  </si>
  <si>
    <t>Hzs-zkoušky v ramci montaz.praci, Topná zkouška</t>
  </si>
  <si>
    <t>Provedení topné a funkční zkoušky včetně</t>
  </si>
  <si>
    <t>vyvážení topného systému vyregulováním.</t>
  </si>
  <si>
    <t>31946306</t>
  </si>
  <si>
    <t>příruba přivařovací s krkem; mat. uhlík. ocel (11 416); Js (DN) 40 mm; 0,6 MPa; PN 6; vnitř.D = 39,5 mm; vnější D1= 130 mm; V = 38 mm; ČSN 13 1229</t>
  </si>
  <si>
    <t>31946307</t>
  </si>
  <si>
    <t>příruba přivařovací s krkem; mat. uhlík. ocel (11 416); Js (DN) 50 mm; 0,6 MPa; PN 6; vnitř.D = 51,0 mm; vnější D1= 140 mm; V = 38 mm; ČSN 13 1229</t>
  </si>
  <si>
    <t>31946308</t>
  </si>
  <si>
    <t>příruba přivařovací s krkem; mat. uhlík. ocel (11 416); Js (DN) 65 mm; 0,6 MPa; PN 6; vnitř.D = 70,0 mm; vnější D1= 160 mm; V = 38 mm; ČSN 13 1229</t>
  </si>
  <si>
    <t>31946310</t>
  </si>
  <si>
    <t>příruba přivařovací s krkem; mat. uhlík. ocel (11 416); Js (DN) 100 mm; 0,6 MPa; PN 6; vnitř.D = 100,0 mm; vnější D1= 205 mm; V = 45 mm; ČSN 13 1229</t>
  </si>
  <si>
    <t>734109114R00</t>
  </si>
  <si>
    <t>Montáž přírubových armatur se dvěma přírubami, PN 06, DN 50, bez dodávky materiálu</t>
  </si>
  <si>
    <t>Měřidlo Veolia - montáž</t>
  </si>
  <si>
    <t>734109117R00</t>
  </si>
  <si>
    <t>Montáž přírubových armatur se dvěma přírubami, PN 6, DN 100, bez dodávky materiálu</t>
  </si>
  <si>
    <t>vyvažovací ventil</t>
  </si>
  <si>
    <t>734109415R00</t>
  </si>
  <si>
    <t>Montáž přírubových armatur s třemi přírubami, PN 16, DN 65, bez dodávky materiálu</t>
  </si>
  <si>
    <t>trojcestný ventil</t>
  </si>
  <si>
    <t>734100812R00</t>
  </si>
  <si>
    <t>Demontáž přírubových armatur se dvěma přírubami, přes 50 do DN 100</t>
  </si>
  <si>
    <t>6+2</t>
  </si>
  <si>
    <t>734191947R00</t>
  </si>
  <si>
    <t>Opravy přírubových armatur zpětná montáž armatur bez navaření protipřírub   se dvěma přírubami, DN 100</t>
  </si>
  <si>
    <t>filtr DN 100</t>
  </si>
  <si>
    <t>734200824R00</t>
  </si>
  <si>
    <t>Demontáž závitových armatur se dvěma závity, přes 6/4 do G 2"</t>
  </si>
  <si>
    <t>28</t>
  </si>
  <si>
    <t>Montáž závitové armatury s jedním závitem, G 1/2", bez dodávky materiálu</t>
  </si>
  <si>
    <t>21+6+2</t>
  </si>
  <si>
    <t>Montáž závitové armatury s jedním závitem, G 3/4", bez dodávky materiálu</t>
  </si>
  <si>
    <t>Montáž závitové armatury s jedním závitem, G 1", bez dodávky materiálu</t>
  </si>
  <si>
    <t>Montáž závitové armatury se dvěma závity, G 1/2", bez dodávky materiálu</t>
  </si>
  <si>
    <t>Montáž závitové armatury se dvěma závity, G 3/4", bez dodávky materiálu</t>
  </si>
  <si>
    <t>Montáž závitové armatury se dvěma závity, G 1", bez dodávky materiálu</t>
  </si>
  <si>
    <t>14</t>
  </si>
  <si>
    <t>Montáž závitové armatury se dvěma závity, G 5/4", bez dodávky materiálu</t>
  </si>
  <si>
    <t>Montáž závitové armatury se dvěma závity, G 6/4", bez dodávky materiálu</t>
  </si>
  <si>
    <t>9</t>
  </si>
  <si>
    <t>734209118R00</t>
  </si>
  <si>
    <t>Montáž závitové armatury se dvěma závity, G 2", bez dodávky materiálu</t>
  </si>
  <si>
    <t>734209125R00</t>
  </si>
  <si>
    <t>Montáž závitové armatury se třemi závity, G 1", bez dodávky materiálu</t>
  </si>
  <si>
    <t>Teploměr s jímkou D 63 mm, délka jímky 50 mm, T = 0 až 120°C, včetně dodávky materiálu</t>
  </si>
  <si>
    <t>1+4+2</t>
  </si>
  <si>
    <t>734890801R00</t>
  </si>
  <si>
    <t>Vnitrostaveništní přemístění demontovaných hmot armatur vodorovně do 100 m  z objektů výšky do 6 m</t>
  </si>
  <si>
    <t>0,039+0,0035</t>
  </si>
  <si>
    <t>Přesun hmot pro armatury v objektech výšky do 6 m</t>
  </si>
  <si>
    <t>734191976RZ3</t>
  </si>
  <si>
    <t>Zpětná montáž klapek mezipřírubových DN 100</t>
  </si>
  <si>
    <t>klapka uzav.DN 100</t>
  </si>
  <si>
    <t>734421127RZ3</t>
  </si>
  <si>
    <t>Tlakoměr deformační 0-6 bar D 100</t>
  </si>
  <si>
    <t>42256512</t>
  </si>
  <si>
    <t>ventil pojistný 1 x 1/4"; pro topení; PN 16,0; membránový; DN 25 mm; těleso mosaz; připojení závitové; otvírací přetlak Po 1,5 až 5,5 bar</t>
  </si>
  <si>
    <t>42266554.A</t>
  </si>
  <si>
    <t>filtr závitový pro topné systémy, užitkovou vodu; 1"; PN 16; závit vnitřní - vnitřní</t>
  </si>
  <si>
    <t>42266556.A</t>
  </si>
  <si>
    <t>filtr závitový pro topné systémy, užitkovou vodu; 6/4"; PN 16; závit vnitřní - vnitřní</t>
  </si>
  <si>
    <t>5015501RZ3</t>
  </si>
  <si>
    <t>Směšovací ventil třícestný - 1"; PN10</t>
  </si>
  <si>
    <t>řada VRG 130</t>
  </si>
  <si>
    <t>5015569RZ3</t>
  </si>
  <si>
    <t>Směšovací ventil třícestný - DN 65; PN6, litinový, přírubový</t>
  </si>
  <si>
    <t>řada 3F</t>
  </si>
  <si>
    <t>501573.RZ3</t>
  </si>
  <si>
    <t>Servopohon směš.ventilu 230V, 6 Nm, 30 s</t>
  </si>
  <si>
    <t>řada ARA641</t>
  </si>
  <si>
    <t>501576.RZ3</t>
  </si>
  <si>
    <t>Servopohon směš.ventilu 230V, 10 Nm, 90 s</t>
  </si>
  <si>
    <t>řada 90</t>
  </si>
  <si>
    <t>kohout kulový vnitřní-vnitřní závit FF, oboustranně prodloužený závit; pro vodovod; PN 40; 1/2 "; ovládání páčka</t>
  </si>
  <si>
    <t>kohout kulový vnitřní-vnitřní závit FF, oboustranně prodloužený závit; pro vodovod; PN 40; 3/4 "; ovládání páčka</t>
  </si>
  <si>
    <t>kohout kulový vnitřní-vnitřní závit FF, oboustranně prodloužený závit; pro vodovod; PN 30; 1 "; ovládání páčka</t>
  </si>
  <si>
    <t>1+2+2+1</t>
  </si>
  <si>
    <t>kohout kulový vnitřní-vnitřní závit FF, oboustranně prodloužený závit; pro vodovod; PN 25; 5/4 "; ovládání páčka</t>
  </si>
  <si>
    <t>kohout kulový vnitřní-vnitřní závit FF, oboustranně prodloužený závit; pro vodovod; PN 20; 6/4 "; ovládání páčka</t>
  </si>
  <si>
    <t>551100077</t>
  </si>
  <si>
    <t>kohout kulový vnitřní-vnitřní závit FF, oboustranně prodloužený závit; pro vodovod; PN 20; 2 "; ovládání páčka</t>
  </si>
  <si>
    <t>kohout kulový zahradní; PN 15; 1/2 - 3/4 "; ovládání páčka</t>
  </si>
  <si>
    <t>kohout kulový zahradní; PN 15; 3/4 - 1 "; ovládání páčka</t>
  </si>
  <si>
    <t>klapka zpětná pro čerpací systémy; PN 15; 1"FF; L = 75 mm; max teplota 90 °C; Kv 4,50 m3/hod; těleso mosaz</t>
  </si>
  <si>
    <t>5511001813.RZ3</t>
  </si>
  <si>
    <t>5511001814.RZ3</t>
  </si>
  <si>
    <t>21</t>
  </si>
  <si>
    <t>551200011</t>
  </si>
  <si>
    <t>ventil odvzdušňovací pro topení; automatický; 1/2" mm; PN 10; pracovní teplota do 120 ° C; těleso mosaz</t>
  </si>
  <si>
    <t>4+2</t>
  </si>
  <si>
    <t>2+4+1</t>
  </si>
  <si>
    <t>5512001435.RZZ</t>
  </si>
  <si>
    <t>Šroubení topenářské mosazné 1 1/2"</t>
  </si>
  <si>
    <t>3+2</t>
  </si>
  <si>
    <t>Šroubení k čerpadlu DN 25 s uzávěrem</t>
  </si>
  <si>
    <t>55121743.RZ3</t>
  </si>
  <si>
    <t>Ventil vyvažovací DN 100, PN16</t>
  </si>
  <si>
    <t>typ STAF</t>
  </si>
  <si>
    <t>783222100R00</t>
  </si>
  <si>
    <t>Nátěry kov.stavebních doplňk.konstrukcí syntetické dvojnásobné,  , Hmota nátěrová alkydová (AK); typ: email; funkce: dekorační; barva: světle šedá; lesk: lesklý (G1)</t>
  </si>
  <si>
    <t>800-783</t>
  </si>
  <si>
    <t>8,24</t>
  </si>
  <si>
    <t>783226100R00</t>
  </si>
  <si>
    <t>Nátěry kov.stavebních doplňk.konstrukcí syntetické základní,  , Hmota nátěrová funkce: protikorozní; barva: šedá</t>
  </si>
  <si>
    <t>dvojnásobný</t>
  </si>
  <si>
    <t>11,428*2</t>
  </si>
  <si>
    <t>360420080RZ3</t>
  </si>
  <si>
    <t>Montáž regulačních prvků</t>
  </si>
  <si>
    <t>- montáž zařízení uvedeného ve specifikaci části M36</t>
  </si>
  <si>
    <t>- bez kabelového propojení</t>
  </si>
  <si>
    <t>1140103.RZ3</t>
  </si>
  <si>
    <t>Regulační přístroj 5313</t>
  </si>
  <si>
    <t>Ovládání ohřevu TV vč.cirkulace, vč.možnosti ModBus TCP/IP nebo vzdálené správy přes webové rozhraní.</t>
  </si>
  <si>
    <t>1140106.RZ3</t>
  </si>
  <si>
    <t>Kaskádový modul FM-CM</t>
  </si>
  <si>
    <t>Pro ovládání až 4 kotlů kaskády, vč.čidla kaskády FVS a jímky.</t>
  </si>
  <si>
    <t>1140107.RZ3</t>
  </si>
  <si>
    <t>Modul FM-MM</t>
  </si>
  <si>
    <t>Pro ovládání dvou otopných okruhů, vč.čidla kaskády FV/FZ.</t>
  </si>
  <si>
    <t>1140112.RZ3</t>
  </si>
  <si>
    <t>Čidlo FV/FZ</t>
  </si>
  <si>
    <t>Pro směšovaný topný okruh.</t>
  </si>
  <si>
    <t>1140118.RZ3</t>
  </si>
  <si>
    <t>Sada čidla teplé vody</t>
  </si>
  <si>
    <t>Čidlo TV d= 6 mm, připojovací konektory a montážní materiál do jímky.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</si>
  <si>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</si>
  <si>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</si>
  <si>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</si>
  <si>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Svislé přemístění suti k místu nakládky svislé přemístění vybouraných hmot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</si>
  <si>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</si>
  <si>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</si>
  <si>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 xml:space="preserve">Svislé přemístění suti k místu nakládky příplatek za každých dalších i započatých 3,5 m výšky suti,  </t>
  </si>
  <si>
    <t>Odvoz suti a vybouraných hmot na skládku do 1 km</t>
  </si>
  <si>
    <t>801-3</t>
  </si>
  <si>
    <t>Odvoz suti a vybouraných hmot na skládku příplatek za každý další 1 km</t>
  </si>
  <si>
    <t>Vnitrostaveništní doprava suti a vybouraných hmot do 10 m</t>
  </si>
  <si>
    <t>Vnitrostaveništní doprava suti a vybouraných hmot příplatek k ceně za každých dalších 5 m</t>
  </si>
  <si>
    <t>Poplatek za recyklaci, směsi suti betonu, cihel, tašek a keramiky, kusovost do 1600 cm2, skupina 17 01 07 z Katalogu odpadů</t>
  </si>
  <si>
    <t>včetně likvidace nebezpečného odpadu</t>
  </si>
  <si>
    <t>Dodávka:</t>
  </si>
  <si>
    <t>- v celkové délce</t>
  </si>
  <si>
    <t>Sdružené zdravotnické zařázení Krnov, příspěvková orgnizace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</si>
</sst>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vEYhWE/Mvu0aHNJHxJU/Rbd39PnyfwZGcUixXGzmZUSIam6bqWUxvUKyGIe1S25MocY4fdsqzCN6LJw8+2D2gQ==" saltValue="nbgeriII3vucJ4B5KZW5O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6" t="s">
        <v>22</v>
      </c>
      <c r="C2" s="77"/>
      <c r="D2" s="78" t="s">
        <v>43</v>
      </c>
      <c r="E2" s="235" t="s">
        <v>44</v>
      </c>
      <c r="F2" s="236"/>
      <c r="G2" s="236"/>
      <c r="H2" s="236"/>
      <c r="I2" s="236"/>
      <c r="J2" s="237"/>
      <c r="O2" s="1"/>
    </row>
    <row r="3" spans="1:15" ht="27" hidden="1" customHeight="1" x14ac:dyDescent="0.2">
      <c r="A3" s="2"/>
      <c r="B3" s="79"/>
      <c r="C3" s="77"/>
      <c r="D3" s="80"/>
      <c r="E3" s="238"/>
      <c r="F3" s="239"/>
      <c r="G3" s="239"/>
      <c r="H3" s="239"/>
      <c r="I3" s="239"/>
      <c r="J3" s="240"/>
    </row>
    <row r="4" spans="1:15" ht="23.25" customHeight="1" x14ac:dyDescent="0.2">
      <c r="A4" s="2"/>
      <c r="B4" s="81"/>
      <c r="C4" s="82"/>
      <c r="D4" s="83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1281</v>
      </c>
      <c r="E5" s="224"/>
      <c r="F5" s="224"/>
      <c r="G5" s="224"/>
      <c r="H5" s="18" t="s">
        <v>40</v>
      </c>
      <c r="I5" s="22">
        <v>844641</v>
      </c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SUMIF(F65:F94,A16,I65:I94)+SUMIF(F65:F94,"PSU",I65:I94)</f>
        <v>0</v>
      </c>
      <c r="J16" s="209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SUMIF(F65:F94,A17,I65:I94)</f>
        <v>0</v>
      </c>
      <c r="J17" s="209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SUMIF(F65:F94,A18,I65:I94)</f>
        <v>0</v>
      </c>
      <c r="J18" s="209"/>
    </row>
    <row r="19" spans="1:10" ht="23.25" customHeight="1" x14ac:dyDescent="0.2">
      <c r="A19" s="138" t="s">
        <v>134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SUMIF(F65:F94,A19,I65:I94)</f>
        <v>0</v>
      </c>
      <c r="J19" s="209"/>
    </row>
    <row r="20" spans="1:10" ht="23.25" customHeight="1" x14ac:dyDescent="0.2">
      <c r="A20" s="138" t="s">
        <v>135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SUMIF(F65:F94,A20,I65:I94)</f>
        <v>0</v>
      </c>
      <c r="J20" s="209"/>
    </row>
    <row r="21" spans="1:10" ht="23.25" customHeight="1" x14ac:dyDescent="0.2">
      <c r="A21" s="2"/>
      <c r="B21" s="48" t="s">
        <v>29</v>
      </c>
      <c r="C21" s="64"/>
      <c r="D21" s="65"/>
      <c r="E21" s="210"/>
      <c r="F21" s="245"/>
      <c r="G21" s="210"/>
      <c r="H21" s="245"/>
      <c r="I21" s="210">
        <f>SUM(I16:J20)</f>
        <v>0</v>
      </c>
      <c r="J21" s="21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3">
        <f>ZakladDPHSniVypocet+ZakladDPHZaklVypocet</f>
        <v>0</v>
      </c>
      <c r="H28" s="213"/>
      <c r="I28" s="213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2">
        <f>A27</f>
        <v>0</v>
      </c>
      <c r="H29" s="212"/>
      <c r="I29" s="212"/>
      <c r="J29" s="118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00"/>
      <c r="D39" s="200"/>
      <c r="E39" s="200"/>
      <c r="F39" s="98">
        <f>'01 01 Pol'!AE30+'01 02 Pol'!AE47+'01 03 Pol'!AE196+'01 04 Pol'!AE174+'01 05 Pol'!AE84+'01 06 Pol'!AE241+'01 07 Pol'!AE412</f>
        <v>0</v>
      </c>
      <c r="G39" s="99">
        <f>'01 01 Pol'!AF30+'01 02 Pol'!AF47+'01 03 Pol'!AF196+'01 04 Pol'!AF174+'01 05 Pol'!AF84+'01 06 Pol'!AF241+'01 07 Pol'!AF412</f>
        <v>0</v>
      </c>
      <c r="H39" s="100">
        <f t="shared" ref="H39:H48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1" t="s">
        <v>46</v>
      </c>
      <c r="D40" s="201"/>
      <c r="E40" s="201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01" t="s">
        <v>44</v>
      </c>
      <c r="D41" s="201"/>
      <c r="E41" s="201"/>
      <c r="F41" s="103">
        <f>'01 01 Pol'!AE30+'01 02 Pol'!AE47+'01 03 Pol'!AE196+'01 04 Pol'!AE174+'01 05 Pol'!AE84+'01 06 Pol'!AE241+'01 07 Pol'!AE412</f>
        <v>0</v>
      </c>
      <c r="G41" s="104">
        <f>'01 01 Pol'!AF30+'01 02 Pol'!AF47+'01 03 Pol'!AF196+'01 04 Pol'!AF174+'01 05 Pol'!AF84+'01 06 Pol'!AF241+'01 07 Pol'!AF412</f>
        <v>0</v>
      </c>
      <c r="H41" s="104">
        <f t="shared" si="1"/>
        <v>0</v>
      </c>
      <c r="I41" s="104">
        <f t="shared" ref="I41:I48" si="2">F41+G41+H41</f>
        <v>0</v>
      </c>
      <c r="J41" s="105" t="str">
        <f t="shared" ref="J41:J48" si="3">IF(CenaCelkemVypocet=0,"",I41/CenaCelkemVypocet*100)</f>
        <v/>
      </c>
    </row>
    <row r="42" spans="1:10" ht="25.5" customHeight="1" x14ac:dyDescent="0.2">
      <c r="A42" s="87">
        <v>3</v>
      </c>
      <c r="B42" s="106" t="s">
        <v>47</v>
      </c>
      <c r="C42" s="200" t="s">
        <v>48</v>
      </c>
      <c r="D42" s="200"/>
      <c r="E42" s="200"/>
      <c r="F42" s="107">
        <f>'01 01 Pol'!AE30</f>
        <v>0</v>
      </c>
      <c r="G42" s="100">
        <f>'01 01 Pol'!AF30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49</v>
      </c>
      <c r="C43" s="200" t="s">
        <v>27</v>
      </c>
      <c r="D43" s="200"/>
      <c r="E43" s="200"/>
      <c r="F43" s="107">
        <f>'01 02 Pol'!AE47</f>
        <v>0</v>
      </c>
      <c r="G43" s="100">
        <f>'01 02 Pol'!AF47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50</v>
      </c>
      <c r="C44" s="200" t="s">
        <v>51</v>
      </c>
      <c r="D44" s="200"/>
      <c r="E44" s="200"/>
      <c r="F44" s="107">
        <f>'01 03 Pol'!AE196</f>
        <v>0</v>
      </c>
      <c r="G44" s="100">
        <f>'01 03 Pol'!AF196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52</v>
      </c>
      <c r="C45" s="200" t="s">
        <v>53</v>
      </c>
      <c r="D45" s="200"/>
      <c r="E45" s="200"/>
      <c r="F45" s="107">
        <f>'01 04 Pol'!AE174</f>
        <v>0</v>
      </c>
      <c r="G45" s="100">
        <f>'01 04 Pol'!AF174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54</v>
      </c>
      <c r="C46" s="200" t="s">
        <v>55</v>
      </c>
      <c r="D46" s="200"/>
      <c r="E46" s="200"/>
      <c r="F46" s="107">
        <f>'01 05 Pol'!AE84</f>
        <v>0</v>
      </c>
      <c r="G46" s="100">
        <f>'01 05 Pol'!AF84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56</v>
      </c>
      <c r="C47" s="200" t="s">
        <v>57</v>
      </c>
      <c r="D47" s="200"/>
      <c r="E47" s="200"/>
      <c r="F47" s="107">
        <f>'01 06 Pol'!AE241</f>
        <v>0</v>
      </c>
      <c r="G47" s="100">
        <f>'01 06 Pol'!AF241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58</v>
      </c>
      <c r="C48" s="200" t="s">
        <v>59</v>
      </c>
      <c r="D48" s="200"/>
      <c r="E48" s="200"/>
      <c r="F48" s="107">
        <f>'01 07 Pol'!AE412</f>
        <v>0</v>
      </c>
      <c r="G48" s="100">
        <f>'01 07 Pol'!AF412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/>
      <c r="B49" s="197" t="s">
        <v>60</v>
      </c>
      <c r="C49" s="198"/>
      <c r="D49" s="198"/>
      <c r="E49" s="199"/>
      <c r="F49" s="108">
        <f>SUMIF(A39:A48,"=1",F39:F48)</f>
        <v>0</v>
      </c>
      <c r="G49" s="109">
        <f>SUMIF(A39:A48,"=1",G39:G48)</f>
        <v>0</v>
      </c>
      <c r="H49" s="109">
        <f>SUMIF(A39:A48,"=1",H39:H48)</f>
        <v>0</v>
      </c>
      <c r="I49" s="109">
        <f>SUMIF(A39:A48,"=1",I39:I48)</f>
        <v>0</v>
      </c>
      <c r="J49" s="110">
        <f>SUMIF(A39:A48,"=1",J39:J48)</f>
        <v>0</v>
      </c>
    </row>
    <row r="51" spans="1:10" x14ac:dyDescent="0.2">
      <c r="A51" t="s">
        <v>62</v>
      </c>
      <c r="B51" t="s">
        <v>63</v>
      </c>
    </row>
    <row r="52" spans="1:10" x14ac:dyDescent="0.2">
      <c r="A52" t="s">
        <v>64</v>
      </c>
      <c r="B52" t="s">
        <v>65</v>
      </c>
    </row>
    <row r="53" spans="1:10" x14ac:dyDescent="0.2">
      <c r="A53" t="s">
        <v>66</v>
      </c>
      <c r="B53" t="s">
        <v>67</v>
      </c>
    </row>
    <row r="54" spans="1:10" x14ac:dyDescent="0.2">
      <c r="A54" t="s">
        <v>66</v>
      </c>
      <c r="B54" t="s">
        <v>68</v>
      </c>
    </row>
    <row r="55" spans="1:10" x14ac:dyDescent="0.2">
      <c r="A55" t="s">
        <v>66</v>
      </c>
      <c r="B55" t="s">
        <v>69</v>
      </c>
    </row>
    <row r="56" spans="1:10" x14ac:dyDescent="0.2">
      <c r="A56" t="s">
        <v>66</v>
      </c>
      <c r="B56" t="s">
        <v>70</v>
      </c>
    </row>
    <row r="57" spans="1:10" x14ac:dyDescent="0.2">
      <c r="A57" t="s">
        <v>66</v>
      </c>
      <c r="B57" t="s">
        <v>71</v>
      </c>
    </row>
    <row r="58" spans="1:10" x14ac:dyDescent="0.2">
      <c r="A58" t="s">
        <v>66</v>
      </c>
      <c r="B58" t="s">
        <v>72</v>
      </c>
    </row>
    <row r="59" spans="1:10" x14ac:dyDescent="0.2">
      <c r="A59" t="s">
        <v>66</v>
      </c>
      <c r="B59" t="s">
        <v>73</v>
      </c>
    </row>
    <row r="62" spans="1:10" ht="15.75" x14ac:dyDescent="0.25">
      <c r="B62" s="119" t="s">
        <v>74</v>
      </c>
    </row>
    <row r="64" spans="1:10" ht="25.5" customHeight="1" x14ac:dyDescent="0.2">
      <c r="A64" s="121"/>
      <c r="B64" s="124" t="s">
        <v>17</v>
      </c>
      <c r="C64" s="124" t="s">
        <v>5</v>
      </c>
      <c r="D64" s="125"/>
      <c r="E64" s="125"/>
      <c r="F64" s="126" t="s">
        <v>75</v>
      </c>
      <c r="G64" s="126"/>
      <c r="H64" s="126"/>
      <c r="I64" s="126" t="s">
        <v>29</v>
      </c>
      <c r="J64" s="126" t="s">
        <v>0</v>
      </c>
    </row>
    <row r="65" spans="1:10" ht="36.75" customHeight="1" x14ac:dyDescent="0.2">
      <c r="A65" s="122"/>
      <c r="B65" s="127" t="s">
        <v>76</v>
      </c>
      <c r="C65" s="195" t="s">
        <v>77</v>
      </c>
      <c r="D65" s="196"/>
      <c r="E65" s="196"/>
      <c r="F65" s="134" t="s">
        <v>24</v>
      </c>
      <c r="G65" s="135"/>
      <c r="H65" s="135"/>
      <c r="I65" s="135">
        <f>'01 03 Pol'!G8</f>
        <v>0</v>
      </c>
      <c r="J65" s="131" t="str">
        <f>IF(I95=0,"",I65/I95*100)</f>
        <v/>
      </c>
    </row>
    <row r="66" spans="1:10" ht="36.75" customHeight="1" x14ac:dyDescent="0.2">
      <c r="A66" s="122"/>
      <c r="B66" s="127" t="s">
        <v>78</v>
      </c>
      <c r="C66" s="195" t="s">
        <v>79</v>
      </c>
      <c r="D66" s="196"/>
      <c r="E66" s="196"/>
      <c r="F66" s="134" t="s">
        <v>24</v>
      </c>
      <c r="G66" s="135"/>
      <c r="H66" s="135"/>
      <c r="I66" s="135">
        <f>'01 04 Pol'!G8</f>
        <v>0</v>
      </c>
      <c r="J66" s="131" t="str">
        <f>IF(I95=0,"",I66/I95*100)</f>
        <v/>
      </c>
    </row>
    <row r="67" spans="1:10" ht="36.75" customHeight="1" x14ac:dyDescent="0.2">
      <c r="A67" s="122"/>
      <c r="B67" s="127" t="s">
        <v>78</v>
      </c>
      <c r="C67" s="195" t="s">
        <v>80</v>
      </c>
      <c r="D67" s="196"/>
      <c r="E67" s="196"/>
      <c r="F67" s="134" t="s">
        <v>24</v>
      </c>
      <c r="G67" s="135"/>
      <c r="H67" s="135"/>
      <c r="I67" s="135">
        <f>'01 03 Pol'!G30</f>
        <v>0</v>
      </c>
      <c r="J67" s="131" t="str">
        <f>IF(I95=0,"",I67/I95*100)</f>
        <v/>
      </c>
    </row>
    <row r="68" spans="1:10" ht="36.75" customHeight="1" x14ac:dyDescent="0.2">
      <c r="A68" s="122"/>
      <c r="B68" s="127" t="s">
        <v>81</v>
      </c>
      <c r="C68" s="195" t="s">
        <v>82</v>
      </c>
      <c r="D68" s="196"/>
      <c r="E68" s="196"/>
      <c r="F68" s="134" t="s">
        <v>24</v>
      </c>
      <c r="G68" s="135"/>
      <c r="H68" s="135"/>
      <c r="I68" s="135">
        <f>'01 03 Pol'!G48</f>
        <v>0</v>
      </c>
      <c r="J68" s="131" t="str">
        <f>IF(I95=0,"",I68/I95*100)</f>
        <v/>
      </c>
    </row>
    <row r="69" spans="1:10" ht="36.75" customHeight="1" x14ac:dyDescent="0.2">
      <c r="A69" s="122"/>
      <c r="B69" s="127" t="s">
        <v>83</v>
      </c>
      <c r="C69" s="195" t="s">
        <v>84</v>
      </c>
      <c r="D69" s="196"/>
      <c r="E69" s="196"/>
      <c r="F69" s="134" t="s">
        <v>24</v>
      </c>
      <c r="G69" s="135"/>
      <c r="H69" s="135"/>
      <c r="I69" s="135">
        <f>'01 03 Pol'!G54</f>
        <v>0</v>
      </c>
      <c r="J69" s="131" t="str">
        <f>IF(I95=0,"",I69/I95*100)</f>
        <v/>
      </c>
    </row>
    <row r="70" spans="1:10" ht="36.75" customHeight="1" x14ac:dyDescent="0.2">
      <c r="A70" s="122"/>
      <c r="B70" s="127" t="s">
        <v>85</v>
      </c>
      <c r="C70" s="195" t="s">
        <v>86</v>
      </c>
      <c r="D70" s="196"/>
      <c r="E70" s="196"/>
      <c r="F70" s="134" t="s">
        <v>24</v>
      </c>
      <c r="G70" s="135"/>
      <c r="H70" s="135"/>
      <c r="I70" s="135">
        <f>'01 03 Pol'!G59</f>
        <v>0</v>
      </c>
      <c r="J70" s="131" t="str">
        <f>IF(I95=0,"",I70/I95*100)</f>
        <v/>
      </c>
    </row>
    <row r="71" spans="1:10" ht="36.75" customHeight="1" x14ac:dyDescent="0.2">
      <c r="A71" s="122"/>
      <c r="B71" s="127" t="s">
        <v>87</v>
      </c>
      <c r="C71" s="195" t="s">
        <v>88</v>
      </c>
      <c r="D71" s="196"/>
      <c r="E71" s="196"/>
      <c r="F71" s="134" t="s">
        <v>24</v>
      </c>
      <c r="G71" s="135"/>
      <c r="H71" s="135"/>
      <c r="I71" s="135">
        <f>'01 03 Pol'!G65</f>
        <v>0</v>
      </c>
      <c r="J71" s="131" t="str">
        <f>IF(I95=0,"",I71/I95*100)</f>
        <v/>
      </c>
    </row>
    <row r="72" spans="1:10" ht="36.75" customHeight="1" x14ac:dyDescent="0.2">
      <c r="A72" s="122"/>
      <c r="B72" s="127" t="s">
        <v>89</v>
      </c>
      <c r="C72" s="195" t="s">
        <v>90</v>
      </c>
      <c r="D72" s="196"/>
      <c r="E72" s="196"/>
      <c r="F72" s="134" t="s">
        <v>24</v>
      </c>
      <c r="G72" s="135"/>
      <c r="H72" s="135"/>
      <c r="I72" s="135">
        <f>'01 03 Pol'!G91+'01 04 Pol'!G15</f>
        <v>0</v>
      </c>
      <c r="J72" s="131" t="str">
        <f>IF(I95=0,"",I72/I95*100)</f>
        <v/>
      </c>
    </row>
    <row r="73" spans="1:10" ht="36.75" customHeight="1" x14ac:dyDescent="0.2">
      <c r="A73" s="122"/>
      <c r="B73" s="127" t="s">
        <v>91</v>
      </c>
      <c r="C73" s="195" t="s">
        <v>92</v>
      </c>
      <c r="D73" s="196"/>
      <c r="E73" s="196"/>
      <c r="F73" s="134" t="s">
        <v>24</v>
      </c>
      <c r="G73" s="135"/>
      <c r="H73" s="135"/>
      <c r="I73" s="135">
        <f>'01 03 Pol'!G99+'01 04 Pol'!G29</f>
        <v>0</v>
      </c>
      <c r="J73" s="131" t="str">
        <f>IF(I95=0,"",I73/I95*100)</f>
        <v/>
      </c>
    </row>
    <row r="74" spans="1:10" ht="36.75" customHeight="1" x14ac:dyDescent="0.2">
      <c r="A74" s="122"/>
      <c r="B74" s="127" t="s">
        <v>93</v>
      </c>
      <c r="C74" s="195" t="s">
        <v>94</v>
      </c>
      <c r="D74" s="196"/>
      <c r="E74" s="196"/>
      <c r="F74" s="134" t="s">
        <v>24</v>
      </c>
      <c r="G74" s="135"/>
      <c r="H74" s="135"/>
      <c r="I74" s="135">
        <f>'01 02 Pol'!G8</f>
        <v>0</v>
      </c>
      <c r="J74" s="131" t="str">
        <f>IF(I95=0,"",I74/I95*100)</f>
        <v/>
      </c>
    </row>
    <row r="75" spans="1:10" ht="36.75" customHeight="1" x14ac:dyDescent="0.2">
      <c r="A75" s="122"/>
      <c r="B75" s="127" t="s">
        <v>95</v>
      </c>
      <c r="C75" s="195" t="s">
        <v>96</v>
      </c>
      <c r="D75" s="196"/>
      <c r="E75" s="196"/>
      <c r="F75" s="134" t="s">
        <v>25</v>
      </c>
      <c r="G75" s="135"/>
      <c r="H75" s="135"/>
      <c r="I75" s="135">
        <f>'01 03 Pol'!G101</f>
        <v>0</v>
      </c>
      <c r="J75" s="131" t="str">
        <f>IF(I95=0,"",I75/I95*100)</f>
        <v/>
      </c>
    </row>
    <row r="76" spans="1:10" ht="36.75" customHeight="1" x14ac:dyDescent="0.2">
      <c r="A76" s="122"/>
      <c r="B76" s="127" t="s">
        <v>97</v>
      </c>
      <c r="C76" s="195" t="s">
        <v>98</v>
      </c>
      <c r="D76" s="196"/>
      <c r="E76" s="196"/>
      <c r="F76" s="134" t="s">
        <v>25</v>
      </c>
      <c r="G76" s="135"/>
      <c r="H76" s="135"/>
      <c r="I76" s="135">
        <f>'01 03 Pol'!G110+'01 06 Pol'!G8+'01 07 Pol'!G8</f>
        <v>0</v>
      </c>
      <c r="J76" s="131" t="str">
        <f>IF(I95=0,"",I76/I95*100)</f>
        <v/>
      </c>
    </row>
    <row r="77" spans="1:10" ht="36.75" customHeight="1" x14ac:dyDescent="0.2">
      <c r="A77" s="122"/>
      <c r="B77" s="127" t="s">
        <v>99</v>
      </c>
      <c r="C77" s="195" t="s">
        <v>100</v>
      </c>
      <c r="D77" s="196"/>
      <c r="E77" s="196"/>
      <c r="F77" s="134" t="s">
        <v>25</v>
      </c>
      <c r="G77" s="135"/>
      <c r="H77" s="135"/>
      <c r="I77" s="135">
        <f>'01 06 Pol'!G37</f>
        <v>0</v>
      </c>
      <c r="J77" s="131" t="str">
        <f>IF(I95=0,"",I77/I95*100)</f>
        <v/>
      </c>
    </row>
    <row r="78" spans="1:10" ht="36.75" customHeight="1" x14ac:dyDescent="0.2">
      <c r="A78" s="122"/>
      <c r="B78" s="127" t="s">
        <v>101</v>
      </c>
      <c r="C78" s="195" t="s">
        <v>102</v>
      </c>
      <c r="D78" s="196"/>
      <c r="E78" s="196"/>
      <c r="F78" s="134" t="s">
        <v>25</v>
      </c>
      <c r="G78" s="135"/>
      <c r="H78" s="135"/>
      <c r="I78" s="135">
        <f>'01 06 Pol'!G56</f>
        <v>0</v>
      </c>
      <c r="J78" s="131" t="str">
        <f>IF(I95=0,"",I78/I95*100)</f>
        <v/>
      </c>
    </row>
    <row r="79" spans="1:10" ht="36.75" customHeight="1" x14ac:dyDescent="0.2">
      <c r="A79" s="122"/>
      <c r="B79" s="127" t="s">
        <v>103</v>
      </c>
      <c r="C79" s="195" t="s">
        <v>104</v>
      </c>
      <c r="D79" s="196"/>
      <c r="E79" s="196"/>
      <c r="F79" s="134" t="s">
        <v>25</v>
      </c>
      <c r="G79" s="135"/>
      <c r="H79" s="135"/>
      <c r="I79" s="135">
        <f>'01 05 Pol'!G8</f>
        <v>0</v>
      </c>
      <c r="J79" s="131" t="str">
        <f>IF(I95=0,"",I79/I95*100)</f>
        <v/>
      </c>
    </row>
    <row r="80" spans="1:10" ht="36.75" customHeight="1" x14ac:dyDescent="0.2">
      <c r="A80" s="122"/>
      <c r="B80" s="127" t="s">
        <v>105</v>
      </c>
      <c r="C80" s="195" t="s">
        <v>106</v>
      </c>
      <c r="D80" s="196"/>
      <c r="E80" s="196"/>
      <c r="F80" s="134" t="s">
        <v>25</v>
      </c>
      <c r="G80" s="135"/>
      <c r="H80" s="135"/>
      <c r="I80" s="135">
        <f>'01 07 Pol'!G44</f>
        <v>0</v>
      </c>
      <c r="J80" s="131" t="str">
        <f>IF(I95=0,"",I80/I95*100)</f>
        <v/>
      </c>
    </row>
    <row r="81" spans="1:10" ht="36.75" customHeight="1" x14ac:dyDescent="0.2">
      <c r="A81" s="122"/>
      <c r="B81" s="127" t="s">
        <v>107</v>
      </c>
      <c r="C81" s="195" t="s">
        <v>108</v>
      </c>
      <c r="D81" s="196"/>
      <c r="E81" s="196"/>
      <c r="F81" s="134" t="s">
        <v>25</v>
      </c>
      <c r="G81" s="135"/>
      <c r="H81" s="135"/>
      <c r="I81" s="135">
        <f>'01 06 Pol'!G90+'01 07 Pol'!G121</f>
        <v>0</v>
      </c>
      <c r="J81" s="131" t="str">
        <f>IF(I95=0,"",I81/I95*100)</f>
        <v/>
      </c>
    </row>
    <row r="82" spans="1:10" ht="36.75" customHeight="1" x14ac:dyDescent="0.2">
      <c r="A82" s="122"/>
      <c r="B82" s="127" t="s">
        <v>109</v>
      </c>
      <c r="C82" s="195" t="s">
        <v>110</v>
      </c>
      <c r="D82" s="196"/>
      <c r="E82" s="196"/>
      <c r="F82" s="134" t="s">
        <v>25</v>
      </c>
      <c r="G82" s="135"/>
      <c r="H82" s="135"/>
      <c r="I82" s="135">
        <f>'01 07 Pol'!G162</f>
        <v>0</v>
      </c>
      <c r="J82" s="131" t="str">
        <f>IF(I95=0,"",I82/I95*100)</f>
        <v/>
      </c>
    </row>
    <row r="83" spans="1:10" ht="36.75" customHeight="1" x14ac:dyDescent="0.2">
      <c r="A83" s="122"/>
      <c r="B83" s="127" t="s">
        <v>111</v>
      </c>
      <c r="C83" s="195" t="s">
        <v>112</v>
      </c>
      <c r="D83" s="196"/>
      <c r="E83" s="196"/>
      <c r="F83" s="134" t="s">
        <v>25</v>
      </c>
      <c r="G83" s="135"/>
      <c r="H83" s="135"/>
      <c r="I83" s="135">
        <f>'01 05 Pol'!G40+'01 06 Pol'!G121+'01 07 Pol'!G220</f>
        <v>0</v>
      </c>
      <c r="J83" s="131" t="str">
        <f>IF(I95=0,"",I83/I95*100)</f>
        <v/>
      </c>
    </row>
    <row r="84" spans="1:10" ht="36.75" customHeight="1" x14ac:dyDescent="0.2">
      <c r="A84" s="122"/>
      <c r="B84" s="127" t="s">
        <v>113</v>
      </c>
      <c r="C84" s="195" t="s">
        <v>114</v>
      </c>
      <c r="D84" s="196"/>
      <c r="E84" s="196"/>
      <c r="F84" s="134" t="s">
        <v>25</v>
      </c>
      <c r="G84" s="135"/>
      <c r="H84" s="135"/>
      <c r="I84" s="135">
        <f>'01 03 Pol'!G118</f>
        <v>0</v>
      </c>
      <c r="J84" s="131" t="str">
        <f>IF(I95=0,"",I84/I95*100)</f>
        <v/>
      </c>
    </row>
    <row r="85" spans="1:10" ht="36.75" customHeight="1" x14ac:dyDescent="0.2">
      <c r="A85" s="122"/>
      <c r="B85" s="127" t="s">
        <v>115</v>
      </c>
      <c r="C85" s="195" t="s">
        <v>116</v>
      </c>
      <c r="D85" s="196"/>
      <c r="E85" s="196"/>
      <c r="F85" s="134" t="s">
        <v>25</v>
      </c>
      <c r="G85" s="135"/>
      <c r="H85" s="135"/>
      <c r="I85" s="135">
        <f>'01 03 Pol'!G122</f>
        <v>0</v>
      </c>
      <c r="J85" s="131" t="str">
        <f>IF(I95=0,"",I85/I95*100)</f>
        <v/>
      </c>
    </row>
    <row r="86" spans="1:10" ht="36.75" customHeight="1" x14ac:dyDescent="0.2">
      <c r="A86" s="122"/>
      <c r="B86" s="127" t="s">
        <v>117</v>
      </c>
      <c r="C86" s="195" t="s">
        <v>118</v>
      </c>
      <c r="D86" s="196"/>
      <c r="E86" s="196"/>
      <c r="F86" s="134" t="s">
        <v>25</v>
      </c>
      <c r="G86" s="135"/>
      <c r="H86" s="135"/>
      <c r="I86" s="135">
        <f>'01 03 Pol'!G134</f>
        <v>0</v>
      </c>
      <c r="J86" s="131" t="str">
        <f>IF(I95=0,"",I86/I95*100)</f>
        <v/>
      </c>
    </row>
    <row r="87" spans="1:10" ht="36.75" customHeight="1" x14ac:dyDescent="0.2">
      <c r="A87" s="122"/>
      <c r="B87" s="127" t="s">
        <v>119</v>
      </c>
      <c r="C87" s="195" t="s">
        <v>120</v>
      </c>
      <c r="D87" s="196"/>
      <c r="E87" s="196"/>
      <c r="F87" s="134" t="s">
        <v>25</v>
      </c>
      <c r="G87" s="135"/>
      <c r="H87" s="135"/>
      <c r="I87" s="135">
        <f>'01 05 Pol'!G64+'01 07 Pol'!G363</f>
        <v>0</v>
      </c>
      <c r="J87" s="131" t="str">
        <f>IF(I95=0,"",I87/I95*100)</f>
        <v/>
      </c>
    </row>
    <row r="88" spans="1:10" ht="36.75" customHeight="1" x14ac:dyDescent="0.2">
      <c r="A88" s="122"/>
      <c r="B88" s="127" t="s">
        <v>121</v>
      </c>
      <c r="C88" s="195" t="s">
        <v>122</v>
      </c>
      <c r="D88" s="196"/>
      <c r="E88" s="196"/>
      <c r="F88" s="134" t="s">
        <v>25</v>
      </c>
      <c r="G88" s="135"/>
      <c r="H88" s="135"/>
      <c r="I88" s="135">
        <f>'01 03 Pol'!G164</f>
        <v>0</v>
      </c>
      <c r="J88" s="131" t="str">
        <f>IF(I95=0,"",I88/I95*100)</f>
        <v/>
      </c>
    </row>
    <row r="89" spans="1:10" ht="36.75" customHeight="1" x14ac:dyDescent="0.2">
      <c r="A89" s="122"/>
      <c r="B89" s="127" t="s">
        <v>123</v>
      </c>
      <c r="C89" s="195" t="s">
        <v>124</v>
      </c>
      <c r="D89" s="196"/>
      <c r="E89" s="196"/>
      <c r="F89" s="134" t="s">
        <v>26</v>
      </c>
      <c r="G89" s="135"/>
      <c r="H89" s="135"/>
      <c r="I89" s="135">
        <f>'01 04 Pol'!G31</f>
        <v>0</v>
      </c>
      <c r="J89" s="131" t="str">
        <f>IF(I95=0,"",I89/I95*100)</f>
        <v/>
      </c>
    </row>
    <row r="90" spans="1:10" ht="36.75" customHeight="1" x14ac:dyDescent="0.2">
      <c r="A90" s="122"/>
      <c r="B90" s="127" t="s">
        <v>125</v>
      </c>
      <c r="C90" s="195" t="s">
        <v>126</v>
      </c>
      <c r="D90" s="196"/>
      <c r="E90" s="196"/>
      <c r="F90" s="134" t="s">
        <v>26</v>
      </c>
      <c r="G90" s="135"/>
      <c r="H90" s="135"/>
      <c r="I90" s="135">
        <f>'01 04 Pol'!G152</f>
        <v>0</v>
      </c>
      <c r="J90" s="131" t="str">
        <f>IF(I95=0,"",I90/I95*100)</f>
        <v/>
      </c>
    </row>
    <row r="91" spans="1:10" ht="36.75" customHeight="1" x14ac:dyDescent="0.2">
      <c r="A91" s="122"/>
      <c r="B91" s="127" t="s">
        <v>127</v>
      </c>
      <c r="C91" s="195" t="s">
        <v>128</v>
      </c>
      <c r="D91" s="196"/>
      <c r="E91" s="196"/>
      <c r="F91" s="134" t="s">
        <v>26</v>
      </c>
      <c r="G91" s="135"/>
      <c r="H91" s="135"/>
      <c r="I91" s="135">
        <f>'01 07 Pol'!G371</f>
        <v>0</v>
      </c>
      <c r="J91" s="131" t="str">
        <f>IF(I95=0,"",I91/I95*100)</f>
        <v/>
      </c>
    </row>
    <row r="92" spans="1:10" ht="36.75" customHeight="1" x14ac:dyDescent="0.2">
      <c r="A92" s="122"/>
      <c r="B92" s="127" t="s">
        <v>129</v>
      </c>
      <c r="C92" s="195" t="s">
        <v>130</v>
      </c>
      <c r="D92" s="196"/>
      <c r="E92" s="196"/>
      <c r="F92" s="134" t="s">
        <v>26</v>
      </c>
      <c r="G92" s="135"/>
      <c r="H92" s="135"/>
      <c r="I92" s="135">
        <f>'01 01 Pol'!G8</f>
        <v>0</v>
      </c>
      <c r="J92" s="131" t="str">
        <f>IF(I95=0,"",I92/I95*100)</f>
        <v/>
      </c>
    </row>
    <row r="93" spans="1:10" ht="36.75" customHeight="1" x14ac:dyDescent="0.2">
      <c r="A93" s="122"/>
      <c r="B93" s="127" t="s">
        <v>131</v>
      </c>
      <c r="C93" s="195" t="s">
        <v>132</v>
      </c>
      <c r="D93" s="196"/>
      <c r="E93" s="196"/>
      <c r="F93" s="134" t="s">
        <v>133</v>
      </c>
      <c r="G93" s="135"/>
      <c r="H93" s="135"/>
      <c r="I93" s="135">
        <f>'01 03 Pol'!G187+'01 04 Pol'!G158+'01 05 Pol'!G67+'01 06 Pol'!G228+'01 07 Pol'!G391</f>
        <v>0</v>
      </c>
      <c r="J93" s="131" t="str">
        <f>IF(I95=0,"",I93/I95*100)</f>
        <v/>
      </c>
    </row>
    <row r="94" spans="1:10" ht="36.75" customHeight="1" x14ac:dyDescent="0.2">
      <c r="A94" s="122"/>
      <c r="B94" s="127" t="s">
        <v>134</v>
      </c>
      <c r="C94" s="195" t="s">
        <v>27</v>
      </c>
      <c r="D94" s="196"/>
      <c r="E94" s="196"/>
      <c r="F94" s="134" t="s">
        <v>134</v>
      </c>
      <c r="G94" s="135"/>
      <c r="H94" s="135"/>
      <c r="I94" s="135">
        <f>'01 04 Pol'!G164</f>
        <v>0</v>
      </c>
      <c r="J94" s="131" t="str">
        <f>IF(I95=0,"",I94/I95*100)</f>
        <v/>
      </c>
    </row>
    <row r="95" spans="1:10" ht="25.5" customHeight="1" x14ac:dyDescent="0.2">
      <c r="A95" s="123"/>
      <c r="B95" s="128" t="s">
        <v>1</v>
      </c>
      <c r="C95" s="129"/>
      <c r="D95" s="130"/>
      <c r="E95" s="130"/>
      <c r="F95" s="136"/>
      <c r="G95" s="137"/>
      <c r="H95" s="137"/>
      <c r="I95" s="137">
        <f>SUM(I65:I94)</f>
        <v>0</v>
      </c>
      <c r="J95" s="132">
        <f>SUM(J65:J94)</f>
        <v>0</v>
      </c>
    </row>
    <row r="96" spans="1:10" x14ac:dyDescent="0.2">
      <c r="F96" s="86"/>
      <c r="G96" s="86"/>
      <c r="H96" s="86"/>
      <c r="I96" s="86"/>
      <c r="J96" s="133"/>
    </row>
    <row r="97" spans="6:10" x14ac:dyDescent="0.2">
      <c r="F97" s="86"/>
      <c r="G97" s="86"/>
      <c r="H97" s="86"/>
      <c r="I97" s="86"/>
      <c r="J97" s="133"/>
    </row>
    <row r="98" spans="6:10" x14ac:dyDescent="0.2">
      <c r="F98" s="86"/>
      <c r="G98" s="86"/>
      <c r="H98" s="86"/>
      <c r="I98" s="86"/>
      <c r="J98" s="133"/>
    </row>
  </sheetData>
  <sheetProtection algorithmName="SHA-512" hashValue="lIYLtZdS9enR+U9bN1YMsSgt+P2OPnyNA/6flr2COVAIjf4eX+v1WYD52DMAWcrn3O+19agMvzsJvuW+fYEGlw==" saltValue="XTQN8hdBZpA+GLbczx5uJ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94:E94"/>
    <mergeCell ref="C89:E89"/>
    <mergeCell ref="C90:E90"/>
    <mergeCell ref="C91:E91"/>
    <mergeCell ref="C92:E92"/>
    <mergeCell ref="C93:E9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ZjpFmTzd6Bz8MqR01n38F4vluh9Q8cARd8sSJn+/aX0DkFR8rgtUEp154UWC5LZdgH9oflq4tQ3VLxJOoGZYAA==" saltValue="neyR5bl7r+/qg4O4LlNum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136</v>
      </c>
      <c r="B1" s="254"/>
      <c r="C1" s="254"/>
      <c r="D1" s="254"/>
      <c r="E1" s="254"/>
      <c r="F1" s="254"/>
      <c r="G1" s="254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5" t="s">
        <v>44</v>
      </c>
      <c r="D3" s="256"/>
      <c r="E3" s="256"/>
      <c r="F3" s="256"/>
      <c r="G3" s="257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47</v>
      </c>
      <c r="C4" s="258" t="s">
        <v>48</v>
      </c>
      <c r="D4" s="259"/>
      <c r="E4" s="259"/>
      <c r="F4" s="259"/>
      <c r="G4" s="260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129</v>
      </c>
      <c r="C8" s="179" t="s">
        <v>130</v>
      </c>
      <c r="D8" s="166"/>
      <c r="E8" s="167"/>
      <c r="F8" s="168"/>
      <c r="G8" s="168">
        <f>SUMIF(AG9:AG28,"&lt;&gt;NOR",G9:G28)</f>
        <v>0</v>
      </c>
      <c r="H8" s="168"/>
      <c r="I8" s="168">
        <f>SUM(I9:I28)</f>
        <v>0</v>
      </c>
      <c r="J8" s="168"/>
      <c r="K8" s="168">
        <f>SUM(K9:K28)</f>
        <v>0</v>
      </c>
      <c r="L8" s="168"/>
      <c r="M8" s="168">
        <f>SUM(M9:M28)</f>
        <v>0</v>
      </c>
      <c r="N8" s="167"/>
      <c r="O8" s="167">
        <f>SUM(O9:O28)</f>
        <v>0</v>
      </c>
      <c r="P8" s="167"/>
      <c r="Q8" s="167">
        <f>SUM(Q9:Q28)</f>
        <v>0</v>
      </c>
      <c r="R8" s="168"/>
      <c r="S8" s="168"/>
      <c r="T8" s="169"/>
      <c r="U8" s="163"/>
      <c r="V8" s="163">
        <f>SUM(V9:V28)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165</v>
      </c>
      <c r="C9" s="180" t="s">
        <v>166</v>
      </c>
      <c r="D9" s="173" t="s">
        <v>167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168</v>
      </c>
      <c r="T9" s="17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0" t="s">
        <v>173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2" t="s">
        <v>175</v>
      </c>
      <c r="D11" s="253"/>
      <c r="E11" s="253"/>
      <c r="F11" s="253"/>
      <c r="G11" s="25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176</v>
      </c>
      <c r="D12" s="161"/>
      <c r="E12" s="162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178</v>
      </c>
      <c r="C13" s="180" t="s">
        <v>179</v>
      </c>
      <c r="D13" s="173" t="s">
        <v>167</v>
      </c>
      <c r="E13" s="174">
        <v>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/>
      <c r="S13" s="176" t="s">
        <v>168</v>
      </c>
      <c r="T13" s="177" t="s">
        <v>169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172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50" t="s">
        <v>193</v>
      </c>
      <c r="D14" s="251"/>
      <c r="E14" s="251"/>
      <c r="F14" s="251"/>
      <c r="G14" s="25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kompletní dokladová část dle SoD (revize, atesty, certifikáty, prohlášení o shodě) pro předání a převzetí dokončeného díla</v>
      </c>
      <c r="BB14" s="147"/>
      <c r="BC14" s="147"/>
      <c r="BD14" s="147"/>
      <c r="BE14" s="147"/>
      <c r="BF14" s="147"/>
      <c r="BG14" s="147"/>
      <c r="BH14" s="147"/>
    </row>
    <row r="15" spans="1:60" ht="22.5" outlineLevel="3" x14ac:dyDescent="0.2">
      <c r="A15" s="154"/>
      <c r="B15" s="155"/>
      <c r="C15" s="252" t="s">
        <v>180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náklady zhotovitele, související s prováděním zkoušek a REVIZÍ předepsaných technickými normami a vyjádřeními dotčených orgánů pro řádné provedení a předání díla.</v>
      </c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52" t="s">
        <v>181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8" t="str">
        <f>C16</f>
        <v>náklady na individuální zkoušky dodaných a smontovaných technologických zařízení včetně komplexního vyzkoušení.</v>
      </c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2" t="s">
        <v>182</v>
      </c>
      <c r="D17" s="253"/>
      <c r="E17" s="253"/>
      <c r="F17" s="253"/>
      <c r="G17" s="253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2" t="s">
        <v>183</v>
      </c>
      <c r="D18" s="253"/>
      <c r="E18" s="253"/>
      <c r="F18" s="253"/>
      <c r="G18" s="25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8" t="str">
        <f>C18</f>
        <v>náklady na předání všech návodů k obsluze a údržbě pro technologická zařízení a  náklady na zaškolení obsluhy objednatele</v>
      </c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176</v>
      </c>
      <c r="D19" s="161"/>
      <c r="E19" s="162">
        <v>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1">
        <v>3</v>
      </c>
      <c r="B20" s="172" t="s">
        <v>184</v>
      </c>
      <c r="C20" s="180" t="s">
        <v>185</v>
      </c>
      <c r="D20" s="173" t="s">
        <v>167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168</v>
      </c>
      <c r="T20" s="177" t="s">
        <v>169</v>
      </c>
      <c r="U20" s="157">
        <v>0</v>
      </c>
      <c r="V20" s="157">
        <f>ROUND(E20*U20,2)</f>
        <v>0</v>
      </c>
      <c r="W20" s="157"/>
      <c r="X20" s="157" t="s">
        <v>170</v>
      </c>
      <c r="Y20" s="157" t="s">
        <v>171</v>
      </c>
      <c r="Z20" s="147"/>
      <c r="AA20" s="147"/>
      <c r="AB20" s="147"/>
      <c r="AC20" s="147"/>
      <c r="AD20" s="147"/>
      <c r="AE20" s="147"/>
      <c r="AF20" s="147"/>
      <c r="AG20" s="147" t="s">
        <v>172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0" t="s">
        <v>186</v>
      </c>
      <c r="D21" s="251"/>
      <c r="E21" s="251"/>
      <c r="F21" s="251"/>
      <c r="G21" s="25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176</v>
      </c>
      <c r="D22" s="161"/>
      <c r="E22" s="162">
        <v>1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4</v>
      </c>
      <c r="B23" s="172" t="s">
        <v>187</v>
      </c>
      <c r="C23" s="180" t="s">
        <v>188</v>
      </c>
      <c r="D23" s="173" t="s">
        <v>167</v>
      </c>
      <c r="E23" s="174">
        <v>1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168</v>
      </c>
      <c r="T23" s="177" t="s">
        <v>169</v>
      </c>
      <c r="U23" s="157">
        <v>0</v>
      </c>
      <c r="V23" s="157">
        <f>ROUND(E23*U23,2)</f>
        <v>0</v>
      </c>
      <c r="W23" s="157"/>
      <c r="X23" s="157" t="s">
        <v>170</v>
      </c>
      <c r="Y23" s="157" t="s">
        <v>171</v>
      </c>
      <c r="Z23" s="147"/>
      <c r="AA23" s="147"/>
      <c r="AB23" s="147"/>
      <c r="AC23" s="147"/>
      <c r="AD23" s="147"/>
      <c r="AE23" s="147"/>
      <c r="AF23" s="147"/>
      <c r="AG23" s="147" t="s">
        <v>172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0" t="s">
        <v>186</v>
      </c>
      <c r="D24" s="251"/>
      <c r="E24" s="251"/>
      <c r="F24" s="251"/>
      <c r="G24" s="25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176</v>
      </c>
      <c r="D25" s="161"/>
      <c r="E25" s="162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5</v>
      </c>
      <c r="B26" s="172" t="s">
        <v>189</v>
      </c>
      <c r="C26" s="180" t="s">
        <v>190</v>
      </c>
      <c r="D26" s="173" t="s">
        <v>167</v>
      </c>
      <c r="E26" s="174">
        <v>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/>
      <c r="S26" s="176" t="s">
        <v>168</v>
      </c>
      <c r="T26" s="177" t="s">
        <v>169</v>
      </c>
      <c r="U26" s="157">
        <v>0</v>
      </c>
      <c r="V26" s="157">
        <f>ROUND(E26*U26,2)</f>
        <v>0</v>
      </c>
      <c r="W26" s="157"/>
      <c r="X26" s="157" t="s">
        <v>170</v>
      </c>
      <c r="Y26" s="157" t="s">
        <v>171</v>
      </c>
      <c r="Z26" s="147"/>
      <c r="AA26" s="147"/>
      <c r="AB26" s="147"/>
      <c r="AC26" s="147"/>
      <c r="AD26" s="147"/>
      <c r="AE26" s="147"/>
      <c r="AF26" s="147"/>
      <c r="AG26" s="147" t="s">
        <v>172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0" t="s">
        <v>191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176</v>
      </c>
      <c r="D28" s="161"/>
      <c r="E28" s="162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3"/>
      <c r="B29" s="4"/>
      <c r="C29" s="18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149</v>
      </c>
    </row>
    <row r="30" spans="1:60" x14ac:dyDescent="0.2">
      <c r="A30" s="150"/>
      <c r="B30" s="151" t="s">
        <v>29</v>
      </c>
      <c r="C30" s="183"/>
      <c r="D30" s="152"/>
      <c r="E30" s="153"/>
      <c r="F30" s="153"/>
      <c r="G30" s="170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192</v>
      </c>
    </row>
    <row r="31" spans="1:60" x14ac:dyDescent="0.2">
      <c r="C31" s="184"/>
      <c r="D31" s="10"/>
      <c r="AG31" t="s">
        <v>194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fjQQ0Rr+o1QMxez3FQ+StowElYVgvbzlC/FcRaADE9gYhvGqj2cqvjTQDU9hVYcpMaYprLDitd5hB0h33mzFg==" saltValue="t7P+AiHn8tgcnXZgA/B3Xg==" spinCount="100000" sheet="1" formatRows="0"/>
  <mergeCells count="14">
    <mergeCell ref="C11:G11"/>
    <mergeCell ref="A1:G1"/>
    <mergeCell ref="C2:G2"/>
    <mergeCell ref="C3:G3"/>
    <mergeCell ref="C4:G4"/>
    <mergeCell ref="C10:G10"/>
    <mergeCell ref="C24:G24"/>
    <mergeCell ref="C27:G27"/>
    <mergeCell ref="C14:G14"/>
    <mergeCell ref="C15:G15"/>
    <mergeCell ref="C16:G16"/>
    <mergeCell ref="C17:G17"/>
    <mergeCell ref="C18:G18"/>
    <mergeCell ref="C21:G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6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136</v>
      </c>
      <c r="B1" s="254"/>
      <c r="C1" s="254"/>
      <c r="D1" s="254"/>
      <c r="E1" s="254"/>
      <c r="F1" s="254"/>
      <c r="G1" s="254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5" t="s">
        <v>44</v>
      </c>
      <c r="D3" s="256"/>
      <c r="E3" s="256"/>
      <c r="F3" s="256"/>
      <c r="G3" s="257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49</v>
      </c>
      <c r="C4" s="258" t="s">
        <v>27</v>
      </c>
      <c r="D4" s="259"/>
      <c r="E4" s="259"/>
      <c r="F4" s="259"/>
      <c r="G4" s="260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93</v>
      </c>
      <c r="C8" s="179" t="s">
        <v>94</v>
      </c>
      <c r="D8" s="166"/>
      <c r="E8" s="167"/>
      <c r="F8" s="168"/>
      <c r="G8" s="168">
        <f>SUMIF(AG9:AG45,"&lt;&gt;NOR",G9:G45)</f>
        <v>0</v>
      </c>
      <c r="H8" s="168"/>
      <c r="I8" s="168">
        <f>SUM(I9:I45)</f>
        <v>0</v>
      </c>
      <c r="J8" s="168"/>
      <c r="K8" s="168">
        <f>SUM(K9:K45)</f>
        <v>0</v>
      </c>
      <c r="L8" s="168"/>
      <c r="M8" s="168">
        <f>SUM(M9:M45)</f>
        <v>0</v>
      </c>
      <c r="N8" s="167"/>
      <c r="O8" s="167">
        <f>SUM(O9:O45)</f>
        <v>0</v>
      </c>
      <c r="P8" s="167"/>
      <c r="Q8" s="167">
        <f>SUM(Q9:Q45)</f>
        <v>0</v>
      </c>
      <c r="R8" s="168"/>
      <c r="S8" s="168"/>
      <c r="T8" s="169"/>
      <c r="U8" s="163"/>
      <c r="V8" s="163">
        <f>SUM(V9:V45)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195</v>
      </c>
      <c r="C9" s="180" t="s">
        <v>196</v>
      </c>
      <c r="D9" s="173" t="s">
        <v>197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168</v>
      </c>
      <c r="T9" s="17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0" t="s">
        <v>198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-  Zajištění bezpečného příjezdu a přístupu na staveniště včetně dopravního značení a potřebných souhlasů a rozhodnutí s vybudováním zařízení staveniště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5" t="s">
        <v>199</v>
      </c>
      <c r="D11" s="158"/>
      <c r="E11" s="159"/>
      <c r="F11" s="160"/>
      <c r="G11" s="16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2" t="s">
        <v>200</v>
      </c>
      <c r="D12" s="253"/>
      <c r="E12" s="253"/>
      <c r="F12" s="253"/>
      <c r="G12" s="253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5" t="s">
        <v>199</v>
      </c>
      <c r="D13" s="158"/>
      <c r="E13" s="159"/>
      <c r="F13" s="160"/>
      <c r="G13" s="160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52" t="s">
        <v>201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- Náklady na úklid v prostoru staveniště a příjezdových komunikací ke staveništi. Opatření k zabránění nadměrného zatěžování staveniště a jeho okolí prachem (např. používání krycích plachet, kropení sutě a odtěžované zeminy vodou)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5" t="s">
        <v>199</v>
      </c>
      <c r="D15" s="158"/>
      <c r="E15" s="159"/>
      <c r="F15" s="160"/>
      <c r="G15" s="160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52" t="s">
        <v>202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176</v>
      </c>
      <c r="D17" s="161"/>
      <c r="E17" s="162">
        <v>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2</v>
      </c>
      <c r="B18" s="172" t="s">
        <v>203</v>
      </c>
      <c r="C18" s="180" t="s">
        <v>204</v>
      </c>
      <c r="D18" s="173" t="s">
        <v>197</v>
      </c>
      <c r="E18" s="174">
        <v>1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/>
      <c r="S18" s="176" t="s">
        <v>168</v>
      </c>
      <c r="T18" s="177" t="s">
        <v>169</v>
      </c>
      <c r="U18" s="157">
        <v>0</v>
      </c>
      <c r="V18" s="157">
        <f>ROUND(E18*U18,2)</f>
        <v>0</v>
      </c>
      <c r="W18" s="157"/>
      <c r="X18" s="157" t="s">
        <v>170</v>
      </c>
      <c r="Y18" s="157" t="s">
        <v>171</v>
      </c>
      <c r="Z18" s="147"/>
      <c r="AA18" s="147"/>
      <c r="AB18" s="147"/>
      <c r="AC18" s="147"/>
      <c r="AD18" s="147"/>
      <c r="AE18" s="147"/>
      <c r="AF18" s="147"/>
      <c r="AG18" s="147" t="s">
        <v>172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0" t="s">
        <v>205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5" t="s">
        <v>199</v>
      </c>
      <c r="D20" s="158"/>
      <c r="E20" s="159"/>
      <c r="F20" s="160"/>
      <c r="G20" s="16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52" t="s">
        <v>206</v>
      </c>
      <c r="D21" s="253"/>
      <c r="E21" s="253"/>
      <c r="F21" s="253"/>
      <c r="G21" s="253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85" t="s">
        <v>199</v>
      </c>
      <c r="D22" s="158"/>
      <c r="E22" s="159"/>
      <c r="F22" s="160"/>
      <c r="G22" s="16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2" t="s">
        <v>207</v>
      </c>
      <c r="D23" s="253"/>
      <c r="E23" s="253"/>
      <c r="F23" s="253"/>
      <c r="G23" s="253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5" t="s">
        <v>199</v>
      </c>
      <c r="D24" s="158"/>
      <c r="E24" s="159"/>
      <c r="F24" s="160"/>
      <c r="G24" s="16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3" x14ac:dyDescent="0.2">
      <c r="A25" s="154"/>
      <c r="B25" s="155"/>
      <c r="C25" s="252" t="s">
        <v>208</v>
      </c>
      <c r="D25" s="253"/>
      <c r="E25" s="253"/>
      <c r="F25" s="253"/>
      <c r="G25" s="253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8" t="str">
        <f>C25</f>
        <v>- Opatření k zabránění nadměrného zatěžování staveniště a jeho okolí prachem (např. používání krycích plachet, kropení sutě a odtěžované zeminy vodou)</v>
      </c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176</v>
      </c>
      <c r="D26" s="161"/>
      <c r="E26" s="162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1">
        <v>3</v>
      </c>
      <c r="B27" s="172" t="s">
        <v>209</v>
      </c>
      <c r="C27" s="180" t="s">
        <v>210</v>
      </c>
      <c r="D27" s="173" t="s">
        <v>197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4">
        <v>0</v>
      </c>
      <c r="O27" s="174">
        <f>ROUND(E27*N27,2)</f>
        <v>0</v>
      </c>
      <c r="P27" s="174">
        <v>0</v>
      </c>
      <c r="Q27" s="174">
        <f>ROUND(E27*P27,2)</f>
        <v>0</v>
      </c>
      <c r="R27" s="176"/>
      <c r="S27" s="176" t="s">
        <v>168</v>
      </c>
      <c r="T27" s="177" t="s">
        <v>169</v>
      </c>
      <c r="U27" s="157">
        <v>0</v>
      </c>
      <c r="V27" s="157">
        <f>ROUND(E27*U27,2)</f>
        <v>0</v>
      </c>
      <c r="W27" s="157"/>
      <c r="X27" s="157" t="s">
        <v>170</v>
      </c>
      <c r="Y27" s="157" t="s">
        <v>171</v>
      </c>
      <c r="Z27" s="147"/>
      <c r="AA27" s="147"/>
      <c r="AB27" s="147"/>
      <c r="AC27" s="147"/>
      <c r="AD27" s="147"/>
      <c r="AE27" s="147"/>
      <c r="AF27" s="147"/>
      <c r="AG27" s="147" t="s">
        <v>172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0" t="s">
        <v>211</v>
      </c>
      <c r="D28" s="251"/>
      <c r="E28" s="251"/>
      <c r="F28" s="251"/>
      <c r="G28" s="251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5" t="s">
        <v>199</v>
      </c>
      <c r="D29" s="158"/>
      <c r="E29" s="159"/>
      <c r="F29" s="160"/>
      <c r="G29" s="16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2" t="s">
        <v>212</v>
      </c>
      <c r="D30" s="253"/>
      <c r="E30" s="253"/>
      <c r="F30" s="253"/>
      <c r="G30" s="253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176</v>
      </c>
      <c r="D31" s="161"/>
      <c r="E31" s="162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4</v>
      </c>
      <c r="B32" s="172" t="s">
        <v>213</v>
      </c>
      <c r="C32" s="180" t="s">
        <v>214</v>
      </c>
      <c r="D32" s="173" t="s">
        <v>197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168</v>
      </c>
      <c r="T32" s="177" t="s">
        <v>169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0" t="s">
        <v>216</v>
      </c>
      <c r="D33" s="251"/>
      <c r="E33" s="251"/>
      <c r="F33" s="251"/>
      <c r="G33" s="25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176</v>
      </c>
      <c r="D34" s="161"/>
      <c r="E34" s="162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5</v>
      </c>
      <c r="B35" s="172" t="s">
        <v>217</v>
      </c>
      <c r="C35" s="180" t="s">
        <v>218</v>
      </c>
      <c r="D35" s="173" t="s">
        <v>197</v>
      </c>
      <c r="E35" s="174">
        <v>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168</v>
      </c>
      <c r="T35" s="177" t="s">
        <v>169</v>
      </c>
      <c r="U35" s="157">
        <v>0</v>
      </c>
      <c r="V35" s="157">
        <f>ROUND(E35*U35,2)</f>
        <v>0</v>
      </c>
      <c r="W35" s="157"/>
      <c r="X35" s="157" t="s">
        <v>170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215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0" t="s">
        <v>219</v>
      </c>
      <c r="D36" s="251"/>
      <c r="E36" s="251"/>
      <c r="F36" s="251"/>
      <c r="G36" s="251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252" t="s">
        <v>227</v>
      </c>
      <c r="D37" s="253"/>
      <c r="E37" s="253"/>
      <c r="F37" s="253"/>
      <c r="G37" s="253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52" t="s">
        <v>220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52" t="s">
        <v>221</v>
      </c>
      <c r="D39" s="253"/>
      <c r="E39" s="253"/>
      <c r="F39" s="253"/>
      <c r="G39" s="253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252" t="s">
        <v>222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176</v>
      </c>
      <c r="D41" s="161"/>
      <c r="E41" s="162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6</v>
      </c>
      <c r="B42" s="172" t="s">
        <v>223</v>
      </c>
      <c r="C42" s="180" t="s">
        <v>224</v>
      </c>
      <c r="D42" s="173" t="s">
        <v>197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168</v>
      </c>
      <c r="T42" s="177" t="s">
        <v>169</v>
      </c>
      <c r="U42" s="157">
        <v>0</v>
      </c>
      <c r="V42" s="157">
        <f>ROUND(E42*U42,2)</f>
        <v>0</v>
      </c>
      <c r="W42" s="157"/>
      <c r="X42" s="157" t="s">
        <v>170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215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0" t="s">
        <v>225</v>
      </c>
      <c r="D43" s="251"/>
      <c r="E43" s="251"/>
      <c r="F43" s="251"/>
      <c r="G43" s="251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52" t="s">
        <v>226</v>
      </c>
      <c r="D44" s="253"/>
      <c r="E44" s="253"/>
      <c r="F44" s="253"/>
      <c r="G44" s="253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176</v>
      </c>
      <c r="D45" s="161"/>
      <c r="E45" s="162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12</v>
      </c>
      <c r="AF46">
        <v>21</v>
      </c>
      <c r="AG46" t="s">
        <v>149</v>
      </c>
    </row>
    <row r="47" spans="1:60" x14ac:dyDescent="0.2">
      <c r="A47" s="150"/>
      <c r="B47" s="151" t="s">
        <v>29</v>
      </c>
      <c r="C47" s="183"/>
      <c r="D47" s="152"/>
      <c r="E47" s="153"/>
      <c r="F47" s="153"/>
      <c r="G47" s="170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192</v>
      </c>
    </row>
    <row r="48" spans="1:60" x14ac:dyDescent="0.2">
      <c r="C48" s="184"/>
      <c r="D48" s="10"/>
      <c r="AG48" t="s">
        <v>194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p/t63bHBAQ7fhOAwd/13btXu/LrKo0rDOSIYVopUKu5JnwB0lQUwXQqZRjAodviWRSXEpi1Rwf4GGwh6D50cg==" saltValue="aonAq+rGtBnDUIU+HzFumg==" spinCount="100000" sheet="1" formatRows="0"/>
  <mergeCells count="22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3:G23"/>
    <mergeCell ref="C39:G39"/>
    <mergeCell ref="C40:G40"/>
    <mergeCell ref="C43:G43"/>
    <mergeCell ref="C44:G44"/>
    <mergeCell ref="C28:G28"/>
    <mergeCell ref="C30:G30"/>
    <mergeCell ref="C33:G33"/>
    <mergeCell ref="C36:G36"/>
    <mergeCell ref="C37:G37"/>
    <mergeCell ref="C38:G3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136</v>
      </c>
      <c r="B1" s="254"/>
      <c r="C1" s="254"/>
      <c r="D1" s="254"/>
      <c r="E1" s="254"/>
      <c r="F1" s="254"/>
      <c r="G1" s="254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5" t="s">
        <v>44</v>
      </c>
      <c r="D3" s="256"/>
      <c r="E3" s="256"/>
      <c r="F3" s="256"/>
      <c r="G3" s="257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50</v>
      </c>
      <c r="C4" s="258" t="s">
        <v>51</v>
      </c>
      <c r="D4" s="259"/>
      <c r="E4" s="259"/>
      <c r="F4" s="259"/>
      <c r="G4" s="260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76</v>
      </c>
      <c r="C8" s="179" t="s">
        <v>77</v>
      </c>
      <c r="D8" s="166"/>
      <c r="E8" s="167"/>
      <c r="F8" s="168"/>
      <c r="G8" s="168">
        <f>SUMIF(AG9:AG29,"&lt;&gt;NOR",G9:G29)</f>
        <v>0</v>
      </c>
      <c r="H8" s="168"/>
      <c r="I8" s="168">
        <f>SUM(I9:I29)</f>
        <v>0</v>
      </c>
      <c r="J8" s="168"/>
      <c r="K8" s="168">
        <f>SUM(K9:K29)</f>
        <v>0</v>
      </c>
      <c r="L8" s="168"/>
      <c r="M8" s="168">
        <f>SUM(M9:M29)</f>
        <v>0</v>
      </c>
      <c r="N8" s="167"/>
      <c r="O8" s="167">
        <f>SUM(O9:O29)</f>
        <v>4.3</v>
      </c>
      <c r="P8" s="167"/>
      <c r="Q8" s="167">
        <f>SUM(Q9:Q29)</f>
        <v>0</v>
      </c>
      <c r="R8" s="168"/>
      <c r="S8" s="168"/>
      <c r="T8" s="169"/>
      <c r="U8" s="163"/>
      <c r="V8" s="163">
        <f>SUM(V9:V29)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228</v>
      </c>
      <c r="C9" s="180" t="s">
        <v>229</v>
      </c>
      <c r="D9" s="173" t="s">
        <v>230</v>
      </c>
      <c r="E9" s="174">
        <v>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2.911E-2</v>
      </c>
      <c r="O9" s="174">
        <f>ROUND(E9*N9,2)</f>
        <v>0.06</v>
      </c>
      <c r="P9" s="174">
        <v>0</v>
      </c>
      <c r="Q9" s="174">
        <f>ROUND(E9*P9,2)</f>
        <v>0</v>
      </c>
      <c r="R9" s="176"/>
      <c r="S9" s="176" t="s">
        <v>231</v>
      </c>
      <c r="T9" s="177" t="s">
        <v>231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232</v>
      </c>
      <c r="D10" s="161"/>
      <c r="E10" s="162">
        <v>2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233</v>
      </c>
      <c r="C11" s="180" t="s">
        <v>234</v>
      </c>
      <c r="D11" s="173" t="s">
        <v>235</v>
      </c>
      <c r="E11" s="174">
        <v>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1.8233999999999999</v>
      </c>
      <c r="O11" s="174">
        <f>ROUND(E11*N11,2)</f>
        <v>3.65</v>
      </c>
      <c r="P11" s="174">
        <v>0</v>
      </c>
      <c r="Q11" s="174">
        <f>ROUND(E11*P11,2)</f>
        <v>0</v>
      </c>
      <c r="R11" s="176"/>
      <c r="S11" s="176" t="s">
        <v>231</v>
      </c>
      <c r="T11" s="177" t="s">
        <v>231</v>
      </c>
      <c r="U11" s="157">
        <v>0</v>
      </c>
      <c r="V11" s="157">
        <f>ROUND(E11*U11,2)</f>
        <v>0</v>
      </c>
      <c r="W11" s="157"/>
      <c r="X11" s="157" t="s">
        <v>170</v>
      </c>
      <c r="Y11" s="157" t="s">
        <v>171</v>
      </c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0" t="s">
        <v>236</v>
      </c>
      <c r="D12" s="251"/>
      <c r="E12" s="251"/>
      <c r="F12" s="251"/>
      <c r="G12" s="25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237</v>
      </c>
      <c r="D13" s="161"/>
      <c r="E13" s="162">
        <v>0.5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1" t="s">
        <v>238</v>
      </c>
      <c r="D14" s="161"/>
      <c r="E14" s="162">
        <v>1.5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3</v>
      </c>
      <c r="B15" s="172" t="s">
        <v>239</v>
      </c>
      <c r="C15" s="180" t="s">
        <v>240</v>
      </c>
      <c r="D15" s="173" t="s">
        <v>241</v>
      </c>
      <c r="E15" s="174">
        <v>19.8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4">
        <v>0</v>
      </c>
      <c r="Q15" s="174">
        <f>ROUND(E15*P15,2)</f>
        <v>0</v>
      </c>
      <c r="R15" s="176"/>
      <c r="S15" s="176" t="s">
        <v>231</v>
      </c>
      <c r="T15" s="177" t="s">
        <v>231</v>
      </c>
      <c r="U15" s="157">
        <v>0</v>
      </c>
      <c r="V15" s="157">
        <f>ROUND(E15*U15,2)</f>
        <v>0</v>
      </c>
      <c r="W15" s="157"/>
      <c r="X15" s="157" t="s">
        <v>170</v>
      </c>
      <c r="Y15" s="157" t="s">
        <v>171</v>
      </c>
      <c r="Z15" s="147"/>
      <c r="AA15" s="147"/>
      <c r="AB15" s="147"/>
      <c r="AC15" s="147"/>
      <c r="AD15" s="147"/>
      <c r="AE15" s="147"/>
      <c r="AF15" s="147"/>
      <c r="AG15" s="147" t="s">
        <v>172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0" t="s">
        <v>242</v>
      </c>
      <c r="D16" s="251"/>
      <c r="E16" s="251"/>
      <c r="F16" s="251"/>
      <c r="G16" s="251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243</v>
      </c>
      <c r="D17" s="161"/>
      <c r="E17" s="162">
        <v>3.72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1" t="s">
        <v>244</v>
      </c>
      <c r="D18" s="161"/>
      <c r="E18" s="162">
        <v>4.5599999999999996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1" t="s">
        <v>245</v>
      </c>
      <c r="D19" s="161"/>
      <c r="E19" s="162">
        <v>4.5599999999999996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1" t="s">
        <v>246</v>
      </c>
      <c r="D20" s="161"/>
      <c r="E20" s="162">
        <v>6.96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4</v>
      </c>
      <c r="B21" s="172" t="s">
        <v>247</v>
      </c>
      <c r="C21" s="180" t="s">
        <v>248</v>
      </c>
      <c r="D21" s="173" t="s">
        <v>230</v>
      </c>
      <c r="E21" s="174">
        <v>2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1.1480000000000001E-2</v>
      </c>
      <c r="O21" s="174">
        <f>ROUND(E21*N21,2)</f>
        <v>0.02</v>
      </c>
      <c r="P21" s="174">
        <v>0</v>
      </c>
      <c r="Q21" s="174">
        <f>ROUND(E21*P21,2)</f>
        <v>0</v>
      </c>
      <c r="R21" s="176"/>
      <c r="S21" s="176" t="s">
        <v>249</v>
      </c>
      <c r="T21" s="177" t="s">
        <v>249</v>
      </c>
      <c r="U21" s="157">
        <v>0</v>
      </c>
      <c r="V21" s="157">
        <f>ROUND(E21*U21,2)</f>
        <v>0</v>
      </c>
      <c r="W21" s="157"/>
      <c r="X21" s="157" t="s">
        <v>170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172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232</v>
      </c>
      <c r="D22" s="161"/>
      <c r="E22" s="162">
        <v>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5</v>
      </c>
      <c r="B23" s="172" t="s">
        <v>250</v>
      </c>
      <c r="C23" s="180" t="s">
        <v>251</v>
      </c>
      <c r="D23" s="173" t="s">
        <v>241</v>
      </c>
      <c r="E23" s="174">
        <v>19.8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2.887E-2</v>
      </c>
      <c r="O23" s="174">
        <f>ROUND(E23*N23,2)</f>
        <v>0.56999999999999995</v>
      </c>
      <c r="P23" s="174">
        <v>0</v>
      </c>
      <c r="Q23" s="174">
        <f>ROUND(E23*P23,2)</f>
        <v>0</v>
      </c>
      <c r="R23" s="176"/>
      <c r="S23" s="176" t="s">
        <v>231</v>
      </c>
      <c r="T23" s="177" t="s">
        <v>231</v>
      </c>
      <c r="U23" s="157">
        <v>0</v>
      </c>
      <c r="V23" s="157">
        <f>ROUND(E23*U23,2)</f>
        <v>0</v>
      </c>
      <c r="W23" s="157"/>
      <c r="X23" s="157" t="s">
        <v>170</v>
      </c>
      <c r="Y23" s="157" t="s">
        <v>171</v>
      </c>
      <c r="Z23" s="147"/>
      <c r="AA23" s="147"/>
      <c r="AB23" s="147"/>
      <c r="AC23" s="147"/>
      <c r="AD23" s="147"/>
      <c r="AE23" s="147"/>
      <c r="AF23" s="147"/>
      <c r="AG23" s="147" t="s">
        <v>172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250" t="s">
        <v>252</v>
      </c>
      <c r="D24" s="251"/>
      <c r="E24" s="251"/>
      <c r="F24" s="251"/>
      <c r="G24" s="251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8" t="str">
        <f>C24</f>
        <v>Stěna šachty Rigips, systém OK12 odpovídá W629, ocelová konstrukce 2 x CW 50, 2x opláštěná, tl. 75 mm, s minerální izolací tl. 50 mm, desky protipožární impregnované  RFI (DFH2) tl. 12,5 mm.  Požární odolnost EI 45.</v>
      </c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52" t="s">
        <v>253</v>
      </c>
      <c r="D25" s="253"/>
      <c r="E25" s="253"/>
      <c r="F25" s="253"/>
      <c r="G25" s="253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1" t="s">
        <v>243</v>
      </c>
      <c r="D26" s="161"/>
      <c r="E26" s="162">
        <v>3.72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1" t="s">
        <v>244</v>
      </c>
      <c r="D27" s="161"/>
      <c r="E27" s="162">
        <v>4.5599999999999996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1" t="s">
        <v>245</v>
      </c>
      <c r="D28" s="161"/>
      <c r="E28" s="162">
        <v>4.5599999999999996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1" t="s">
        <v>246</v>
      </c>
      <c r="D29" s="161"/>
      <c r="E29" s="162">
        <v>6.96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4" t="s">
        <v>163</v>
      </c>
      <c r="B30" s="165" t="s">
        <v>78</v>
      </c>
      <c r="C30" s="179" t="s">
        <v>80</v>
      </c>
      <c r="D30" s="166"/>
      <c r="E30" s="167"/>
      <c r="F30" s="168"/>
      <c r="G30" s="168">
        <f>SUMIF(AG31:AG47,"&lt;&gt;NOR",G31:G47)</f>
        <v>0</v>
      </c>
      <c r="H30" s="168"/>
      <c r="I30" s="168">
        <f>SUM(I31:I47)</f>
        <v>0</v>
      </c>
      <c r="J30" s="168"/>
      <c r="K30" s="168">
        <f>SUM(K31:K47)</f>
        <v>0</v>
      </c>
      <c r="L30" s="168"/>
      <c r="M30" s="168">
        <f>SUM(M31:M47)</f>
        <v>0</v>
      </c>
      <c r="N30" s="167"/>
      <c r="O30" s="167">
        <f>SUM(O31:O47)</f>
        <v>4.2099999999999991</v>
      </c>
      <c r="P30" s="167"/>
      <c r="Q30" s="167">
        <f>SUM(Q31:Q47)</f>
        <v>0.01</v>
      </c>
      <c r="R30" s="168"/>
      <c r="S30" s="168"/>
      <c r="T30" s="169"/>
      <c r="U30" s="163"/>
      <c r="V30" s="163">
        <f>SUM(V31:V47)</f>
        <v>62.29</v>
      </c>
      <c r="W30" s="163"/>
      <c r="X30" s="163"/>
      <c r="Y30" s="163"/>
      <c r="AG30" t="s">
        <v>164</v>
      </c>
    </row>
    <row r="31" spans="1:60" outlineLevel="1" x14ac:dyDescent="0.2">
      <c r="A31" s="171">
        <v>6</v>
      </c>
      <c r="B31" s="172" t="s">
        <v>254</v>
      </c>
      <c r="C31" s="180" t="s">
        <v>255</v>
      </c>
      <c r="D31" s="173" t="s">
        <v>241</v>
      </c>
      <c r="E31" s="174">
        <v>79.277199999999993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3.5E-4</v>
      </c>
      <c r="O31" s="174">
        <f>ROUND(E31*N31,2)</f>
        <v>0.03</v>
      </c>
      <c r="P31" s="174">
        <v>0</v>
      </c>
      <c r="Q31" s="174">
        <f>ROUND(E31*P31,2)</f>
        <v>0</v>
      </c>
      <c r="R31" s="176"/>
      <c r="S31" s="176" t="s">
        <v>168</v>
      </c>
      <c r="T31" s="177" t="s">
        <v>169</v>
      </c>
      <c r="U31" s="157">
        <v>0</v>
      </c>
      <c r="V31" s="157">
        <f>ROUND(E31*U31,2)</f>
        <v>0</v>
      </c>
      <c r="W31" s="157"/>
      <c r="X31" s="157" t="s">
        <v>170</v>
      </c>
      <c r="Y31" s="157" t="s">
        <v>171</v>
      </c>
      <c r="Z31" s="147"/>
      <c r="AA31" s="147"/>
      <c r="AB31" s="147"/>
      <c r="AC31" s="147"/>
      <c r="AD31" s="147"/>
      <c r="AE31" s="147"/>
      <c r="AF31" s="147"/>
      <c r="AG31" s="147" t="s">
        <v>215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0" t="s">
        <v>256</v>
      </c>
      <c r="D32" s="251"/>
      <c r="E32" s="251"/>
      <c r="F32" s="251"/>
      <c r="G32" s="251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174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1" t="s">
        <v>257</v>
      </c>
      <c r="D33" s="161"/>
      <c r="E33" s="162">
        <v>74.16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1" t="s">
        <v>258</v>
      </c>
      <c r="D34" s="161"/>
      <c r="E34" s="162">
        <v>5.12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7</v>
      </c>
      <c r="B35" s="172" t="s">
        <v>259</v>
      </c>
      <c r="C35" s="180" t="s">
        <v>260</v>
      </c>
      <c r="D35" s="173" t="s">
        <v>241</v>
      </c>
      <c r="E35" s="174">
        <v>51.171999999999997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6.0899999999999999E-3</v>
      </c>
      <c r="O35" s="174">
        <f>ROUND(E35*N35,2)</f>
        <v>0.31</v>
      </c>
      <c r="P35" s="174">
        <v>0</v>
      </c>
      <c r="Q35" s="174">
        <f>ROUND(E35*P35,2)</f>
        <v>0</v>
      </c>
      <c r="R35" s="176"/>
      <c r="S35" s="176" t="s">
        <v>231</v>
      </c>
      <c r="T35" s="177" t="s">
        <v>231</v>
      </c>
      <c r="U35" s="157">
        <v>0</v>
      </c>
      <c r="V35" s="157">
        <f>ROUND(E35*U35,2)</f>
        <v>0</v>
      </c>
      <c r="W35" s="157"/>
      <c r="X35" s="157" t="s">
        <v>170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172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261</v>
      </c>
      <c r="D36" s="161"/>
      <c r="E36" s="162">
        <v>51.17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8</v>
      </c>
      <c r="B37" s="172" t="s">
        <v>262</v>
      </c>
      <c r="C37" s="180" t="s">
        <v>263</v>
      </c>
      <c r="D37" s="173" t="s">
        <v>264</v>
      </c>
      <c r="E37" s="174">
        <v>15.2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3.7100000000000002E-3</v>
      </c>
      <c r="O37" s="174">
        <f>ROUND(E37*N37,2)</f>
        <v>0.06</v>
      </c>
      <c r="P37" s="174">
        <v>0</v>
      </c>
      <c r="Q37" s="174">
        <f>ROUND(E37*P37,2)</f>
        <v>0</v>
      </c>
      <c r="R37" s="176"/>
      <c r="S37" s="176" t="s">
        <v>231</v>
      </c>
      <c r="T37" s="177" t="s">
        <v>231</v>
      </c>
      <c r="U37" s="157">
        <v>0</v>
      </c>
      <c r="V37" s="157">
        <f>ROUND(E37*U37,2)</f>
        <v>0</v>
      </c>
      <c r="W37" s="157"/>
      <c r="X37" s="157" t="s">
        <v>170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172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1" t="s">
        <v>265</v>
      </c>
      <c r="D38" s="161"/>
      <c r="E38" s="162">
        <v>15.2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9</v>
      </c>
      <c r="B39" s="172" t="s">
        <v>266</v>
      </c>
      <c r="C39" s="180" t="s">
        <v>267</v>
      </c>
      <c r="D39" s="173" t="s">
        <v>241</v>
      </c>
      <c r="E39" s="174">
        <v>74.16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4.7660000000000001E-2</v>
      </c>
      <c r="O39" s="174">
        <f>ROUND(E39*N39,2)</f>
        <v>3.53</v>
      </c>
      <c r="P39" s="174">
        <v>0</v>
      </c>
      <c r="Q39" s="174">
        <f>ROUND(E39*P39,2)</f>
        <v>0</v>
      </c>
      <c r="R39" s="176"/>
      <c r="S39" s="176" t="s">
        <v>231</v>
      </c>
      <c r="T39" s="177" t="s">
        <v>231</v>
      </c>
      <c r="U39" s="157">
        <v>0.84</v>
      </c>
      <c r="V39" s="157">
        <f>ROUND(E39*U39,2)</f>
        <v>62.29</v>
      </c>
      <c r="W39" s="157"/>
      <c r="X39" s="157" t="s">
        <v>170</v>
      </c>
      <c r="Y39" s="157" t="s">
        <v>171</v>
      </c>
      <c r="Z39" s="147"/>
      <c r="AA39" s="147"/>
      <c r="AB39" s="147"/>
      <c r="AC39" s="147"/>
      <c r="AD39" s="147"/>
      <c r="AE39" s="147"/>
      <c r="AF39" s="147"/>
      <c r="AG39" s="147" t="s">
        <v>172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1" t="s">
        <v>268</v>
      </c>
      <c r="D40" s="161"/>
      <c r="E40" s="162">
        <v>74.16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1">
        <v>10</v>
      </c>
      <c r="B41" s="172" t="s">
        <v>269</v>
      </c>
      <c r="C41" s="180" t="s">
        <v>270</v>
      </c>
      <c r="D41" s="173" t="s">
        <v>241</v>
      </c>
      <c r="E41" s="174">
        <v>74.16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3.6700000000000001E-3</v>
      </c>
      <c r="O41" s="174">
        <f>ROUND(E41*N41,2)</f>
        <v>0.27</v>
      </c>
      <c r="P41" s="174">
        <v>0</v>
      </c>
      <c r="Q41" s="174">
        <f>ROUND(E41*P41,2)</f>
        <v>0</v>
      </c>
      <c r="R41" s="176"/>
      <c r="S41" s="176" t="s">
        <v>231</v>
      </c>
      <c r="T41" s="177" t="s">
        <v>231</v>
      </c>
      <c r="U41" s="157">
        <v>0</v>
      </c>
      <c r="V41" s="157">
        <f>ROUND(E41*U41,2)</f>
        <v>0</v>
      </c>
      <c r="W41" s="157"/>
      <c r="X41" s="157" t="s">
        <v>170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172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1" t="s">
        <v>268</v>
      </c>
      <c r="D42" s="161"/>
      <c r="E42" s="162">
        <v>74.16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1">
        <v>11</v>
      </c>
      <c r="B43" s="172" t="s">
        <v>271</v>
      </c>
      <c r="C43" s="180" t="s">
        <v>272</v>
      </c>
      <c r="D43" s="173" t="s">
        <v>241</v>
      </c>
      <c r="E43" s="174">
        <v>80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1.2E-4</v>
      </c>
      <c r="O43" s="174">
        <f>ROUND(E43*N43,2)</f>
        <v>0.01</v>
      </c>
      <c r="P43" s="174">
        <v>1.2E-4</v>
      </c>
      <c r="Q43" s="174">
        <f>ROUND(E43*P43,2)</f>
        <v>0.01</v>
      </c>
      <c r="R43" s="176"/>
      <c r="S43" s="176" t="s">
        <v>168</v>
      </c>
      <c r="T43" s="177" t="s">
        <v>169</v>
      </c>
      <c r="U43" s="157">
        <v>0</v>
      </c>
      <c r="V43" s="157">
        <f>ROUND(E43*U43,2)</f>
        <v>0</v>
      </c>
      <c r="W43" s="157"/>
      <c r="X43" s="157" t="s">
        <v>170</v>
      </c>
      <c r="Y43" s="157" t="s">
        <v>171</v>
      </c>
      <c r="Z43" s="147"/>
      <c r="AA43" s="147"/>
      <c r="AB43" s="147"/>
      <c r="AC43" s="147"/>
      <c r="AD43" s="147"/>
      <c r="AE43" s="147"/>
      <c r="AF43" s="147"/>
      <c r="AG43" s="147" t="s">
        <v>215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0" t="s">
        <v>435</v>
      </c>
      <c r="D44" s="251"/>
      <c r="E44" s="251"/>
      <c r="F44" s="251"/>
      <c r="G44" s="251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52" t="s">
        <v>273</v>
      </c>
      <c r="D45" s="253"/>
      <c r="E45" s="253"/>
      <c r="F45" s="253"/>
      <c r="G45" s="253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274</v>
      </c>
      <c r="D46" s="161"/>
      <c r="E46" s="162">
        <v>20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1" t="s">
        <v>275</v>
      </c>
      <c r="D47" s="161"/>
      <c r="E47" s="162">
        <v>60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4" t="s">
        <v>163</v>
      </c>
      <c r="B48" s="165" t="s">
        <v>81</v>
      </c>
      <c r="C48" s="179" t="s">
        <v>82</v>
      </c>
      <c r="D48" s="166"/>
      <c r="E48" s="167"/>
      <c r="F48" s="168"/>
      <c r="G48" s="168">
        <f>SUMIF(AG49:AG53,"&lt;&gt;NOR",G49:G53)</f>
        <v>0</v>
      </c>
      <c r="H48" s="168"/>
      <c r="I48" s="168">
        <f>SUM(I49:I53)</f>
        <v>0</v>
      </c>
      <c r="J48" s="168"/>
      <c r="K48" s="168">
        <f>SUM(K49:K53)</f>
        <v>0</v>
      </c>
      <c r="L48" s="168"/>
      <c r="M48" s="168">
        <f>SUM(M49:M53)</f>
        <v>0</v>
      </c>
      <c r="N48" s="167"/>
      <c r="O48" s="167">
        <f>SUM(O49:O53)</f>
        <v>0.11</v>
      </c>
      <c r="P48" s="167"/>
      <c r="Q48" s="167">
        <f>SUM(Q49:Q53)</f>
        <v>0</v>
      </c>
      <c r="R48" s="168"/>
      <c r="S48" s="168"/>
      <c r="T48" s="169"/>
      <c r="U48" s="163"/>
      <c r="V48" s="163">
        <f>SUM(V49:V53)</f>
        <v>0</v>
      </c>
      <c r="W48" s="163"/>
      <c r="X48" s="163"/>
      <c r="Y48" s="163"/>
      <c r="AG48" t="s">
        <v>164</v>
      </c>
    </row>
    <row r="49" spans="1:60" outlineLevel="1" x14ac:dyDescent="0.2">
      <c r="A49" s="171">
        <v>12</v>
      </c>
      <c r="B49" s="172" t="s">
        <v>276</v>
      </c>
      <c r="C49" s="180" t="s">
        <v>277</v>
      </c>
      <c r="D49" s="173" t="s">
        <v>230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1.5440000000000001E-2</v>
      </c>
      <c r="O49" s="174">
        <f>ROUND(E49*N49,2)</f>
        <v>0.03</v>
      </c>
      <c r="P49" s="174">
        <v>0</v>
      </c>
      <c r="Q49" s="174">
        <f>ROUND(E49*P49,2)</f>
        <v>0</v>
      </c>
      <c r="R49" s="176"/>
      <c r="S49" s="176" t="s">
        <v>231</v>
      </c>
      <c r="T49" s="177" t="s">
        <v>231</v>
      </c>
      <c r="U49" s="157">
        <v>0</v>
      </c>
      <c r="V49" s="157">
        <f>ROUND(E49*U49,2)</f>
        <v>0</v>
      </c>
      <c r="W49" s="157"/>
      <c r="X49" s="157" t="s">
        <v>170</v>
      </c>
      <c r="Y49" s="157" t="s">
        <v>171</v>
      </c>
      <c r="Z49" s="147"/>
      <c r="AA49" s="147"/>
      <c r="AB49" s="147"/>
      <c r="AC49" s="147"/>
      <c r="AD49" s="147"/>
      <c r="AE49" s="147"/>
      <c r="AF49" s="147"/>
      <c r="AG49" s="147" t="s">
        <v>172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1" t="s">
        <v>232</v>
      </c>
      <c r="D50" s="161"/>
      <c r="E50" s="162">
        <v>2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1">
        <v>13</v>
      </c>
      <c r="B51" s="172" t="s">
        <v>278</v>
      </c>
      <c r="C51" s="180" t="s">
        <v>279</v>
      </c>
      <c r="D51" s="173" t="s">
        <v>230</v>
      </c>
      <c r="E51" s="174">
        <v>4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2.017E-2</v>
      </c>
      <c r="O51" s="174">
        <f>ROUND(E51*N51,2)</f>
        <v>0.08</v>
      </c>
      <c r="P51" s="174">
        <v>0</v>
      </c>
      <c r="Q51" s="174">
        <f>ROUND(E51*P51,2)</f>
        <v>0</v>
      </c>
      <c r="R51" s="176"/>
      <c r="S51" s="176" t="s">
        <v>168</v>
      </c>
      <c r="T51" s="177" t="s">
        <v>169</v>
      </c>
      <c r="U51" s="157">
        <v>0</v>
      </c>
      <c r="V51" s="157">
        <f>ROUND(E51*U51,2)</f>
        <v>0</v>
      </c>
      <c r="W51" s="157"/>
      <c r="X51" s="157" t="s">
        <v>170</v>
      </c>
      <c r="Y51" s="157" t="s">
        <v>171</v>
      </c>
      <c r="Z51" s="147"/>
      <c r="AA51" s="147"/>
      <c r="AB51" s="147"/>
      <c r="AC51" s="147"/>
      <c r="AD51" s="147"/>
      <c r="AE51" s="147"/>
      <c r="AF51" s="147"/>
      <c r="AG51" s="147" t="s">
        <v>215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0" t="s">
        <v>280</v>
      </c>
      <c r="D52" s="251"/>
      <c r="E52" s="251"/>
      <c r="F52" s="251"/>
      <c r="G52" s="251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1" t="s">
        <v>281</v>
      </c>
      <c r="D53" s="161"/>
      <c r="E53" s="162">
        <v>4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4" t="s">
        <v>163</v>
      </c>
      <c r="B54" s="165" t="s">
        <v>83</v>
      </c>
      <c r="C54" s="179" t="s">
        <v>84</v>
      </c>
      <c r="D54" s="166"/>
      <c r="E54" s="167"/>
      <c r="F54" s="168"/>
      <c r="G54" s="168">
        <f>SUMIF(AG55:AG58,"&lt;&gt;NOR",G55:G58)</f>
        <v>0</v>
      </c>
      <c r="H54" s="168"/>
      <c r="I54" s="168">
        <f>SUM(I55:I58)</f>
        <v>0</v>
      </c>
      <c r="J54" s="168"/>
      <c r="K54" s="168">
        <f>SUM(K55:K58)</f>
        <v>0</v>
      </c>
      <c r="L54" s="168"/>
      <c r="M54" s="168">
        <f>SUM(M55:M58)</f>
        <v>0</v>
      </c>
      <c r="N54" s="167"/>
      <c r="O54" s="167">
        <f>SUM(O55:O58)</f>
        <v>7.0000000000000007E-2</v>
      </c>
      <c r="P54" s="167"/>
      <c r="Q54" s="167">
        <f>SUM(Q55:Q58)</f>
        <v>0</v>
      </c>
      <c r="R54" s="168"/>
      <c r="S54" s="168"/>
      <c r="T54" s="169"/>
      <c r="U54" s="163"/>
      <c r="V54" s="163">
        <f>SUM(V55:V58)</f>
        <v>0</v>
      </c>
      <c r="W54" s="163"/>
      <c r="X54" s="163"/>
      <c r="Y54" s="163"/>
      <c r="AG54" t="s">
        <v>164</v>
      </c>
    </row>
    <row r="55" spans="1:60" outlineLevel="1" x14ac:dyDescent="0.2">
      <c r="A55" s="171">
        <v>14</v>
      </c>
      <c r="B55" s="172" t="s">
        <v>282</v>
      </c>
      <c r="C55" s="180" t="s">
        <v>283</v>
      </c>
      <c r="D55" s="173" t="s">
        <v>241</v>
      </c>
      <c r="E55" s="174">
        <v>12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5.9199999999999999E-3</v>
      </c>
      <c r="O55" s="174">
        <f>ROUND(E55*N55,2)</f>
        <v>7.0000000000000007E-2</v>
      </c>
      <c r="P55" s="174">
        <v>0</v>
      </c>
      <c r="Q55" s="174">
        <f>ROUND(E55*P55,2)</f>
        <v>0</v>
      </c>
      <c r="R55" s="176"/>
      <c r="S55" s="176" t="s">
        <v>231</v>
      </c>
      <c r="T55" s="177" t="s">
        <v>231</v>
      </c>
      <c r="U55" s="157">
        <v>0</v>
      </c>
      <c r="V55" s="157">
        <f>ROUND(E55*U55,2)</f>
        <v>0</v>
      </c>
      <c r="W55" s="157"/>
      <c r="X55" s="157" t="s">
        <v>170</v>
      </c>
      <c r="Y55" s="157" t="s">
        <v>171</v>
      </c>
      <c r="Z55" s="147"/>
      <c r="AA55" s="147"/>
      <c r="AB55" s="147"/>
      <c r="AC55" s="147"/>
      <c r="AD55" s="147"/>
      <c r="AE55" s="147"/>
      <c r="AF55" s="147"/>
      <c r="AG55" s="147" t="s">
        <v>172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0" t="s">
        <v>284</v>
      </c>
      <c r="D56" s="251"/>
      <c r="E56" s="251"/>
      <c r="F56" s="251"/>
      <c r="G56" s="251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1" t="s">
        <v>285</v>
      </c>
      <c r="D57" s="161"/>
      <c r="E57" s="162">
        <v>12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6">
        <v>15</v>
      </c>
      <c r="B58" s="187" t="s">
        <v>286</v>
      </c>
      <c r="C58" s="193" t="s">
        <v>287</v>
      </c>
      <c r="D58" s="188" t="s">
        <v>288</v>
      </c>
      <c r="E58" s="189">
        <v>16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89">
        <v>0</v>
      </c>
      <c r="O58" s="189">
        <f>ROUND(E58*N58,2)</f>
        <v>0</v>
      </c>
      <c r="P58" s="189">
        <v>0</v>
      </c>
      <c r="Q58" s="189">
        <f>ROUND(E58*P58,2)</f>
        <v>0</v>
      </c>
      <c r="R58" s="191"/>
      <c r="S58" s="191" t="s">
        <v>231</v>
      </c>
      <c r="T58" s="192" t="s">
        <v>249</v>
      </c>
      <c r="U58" s="157">
        <v>0</v>
      </c>
      <c r="V58" s="157">
        <f>ROUND(E58*U58,2)</f>
        <v>0</v>
      </c>
      <c r="W58" s="157"/>
      <c r="X58" s="157" t="s">
        <v>170</v>
      </c>
      <c r="Y58" s="157" t="s">
        <v>171</v>
      </c>
      <c r="Z58" s="147"/>
      <c r="AA58" s="147"/>
      <c r="AB58" s="147"/>
      <c r="AC58" s="147"/>
      <c r="AD58" s="147"/>
      <c r="AE58" s="147"/>
      <c r="AF58" s="147"/>
      <c r="AG58" s="147" t="s">
        <v>172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4" t="s">
        <v>163</v>
      </c>
      <c r="B59" s="165" t="s">
        <v>85</v>
      </c>
      <c r="C59" s="179" t="s">
        <v>86</v>
      </c>
      <c r="D59" s="166"/>
      <c r="E59" s="167"/>
      <c r="F59" s="168"/>
      <c r="G59" s="168">
        <f>SUMIF(AG60:AG64,"&lt;&gt;NOR",G60:G64)</f>
        <v>0</v>
      </c>
      <c r="H59" s="168"/>
      <c r="I59" s="168">
        <f>SUM(I60:I64)</f>
        <v>0</v>
      </c>
      <c r="J59" s="168"/>
      <c r="K59" s="168">
        <f>SUM(K60:K64)</f>
        <v>0</v>
      </c>
      <c r="L59" s="168"/>
      <c r="M59" s="168">
        <f>SUM(M60:M64)</f>
        <v>0</v>
      </c>
      <c r="N59" s="167"/>
      <c r="O59" s="167">
        <f>SUM(O60:O64)</f>
        <v>0.01</v>
      </c>
      <c r="P59" s="167"/>
      <c r="Q59" s="167">
        <f>SUM(Q60:Q64)</f>
        <v>0</v>
      </c>
      <c r="R59" s="168"/>
      <c r="S59" s="168"/>
      <c r="T59" s="169"/>
      <c r="U59" s="163"/>
      <c r="V59" s="163">
        <f>SUM(V60:V64)</f>
        <v>0</v>
      </c>
      <c r="W59" s="163"/>
      <c r="X59" s="163"/>
      <c r="Y59" s="163"/>
      <c r="AG59" t="s">
        <v>164</v>
      </c>
    </row>
    <row r="60" spans="1:60" outlineLevel="1" x14ac:dyDescent="0.2">
      <c r="A60" s="171">
        <v>16</v>
      </c>
      <c r="B60" s="172" t="s">
        <v>289</v>
      </c>
      <c r="C60" s="180" t="s">
        <v>290</v>
      </c>
      <c r="D60" s="173" t="s">
        <v>241</v>
      </c>
      <c r="E60" s="174">
        <v>2.9249999999999998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1.0000000000000001E-5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231</v>
      </c>
      <c r="T60" s="177" t="s">
        <v>231</v>
      </c>
      <c r="U60" s="157">
        <v>0</v>
      </c>
      <c r="V60" s="157">
        <f>ROUND(E60*U60,2)</f>
        <v>0</v>
      </c>
      <c r="W60" s="157"/>
      <c r="X60" s="157" t="s">
        <v>170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172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291</v>
      </c>
      <c r="D61" s="161"/>
      <c r="E61" s="162">
        <v>2.92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17</v>
      </c>
      <c r="B62" s="172" t="s">
        <v>292</v>
      </c>
      <c r="C62" s="180" t="s">
        <v>293</v>
      </c>
      <c r="D62" s="173" t="s">
        <v>241</v>
      </c>
      <c r="E62" s="174">
        <v>131.52000000000001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4.0000000000000003E-5</v>
      </c>
      <c r="O62" s="174">
        <f>ROUND(E62*N62,2)</f>
        <v>0.01</v>
      </c>
      <c r="P62" s="174">
        <v>0</v>
      </c>
      <c r="Q62" s="174">
        <f>ROUND(E62*P62,2)</f>
        <v>0</v>
      </c>
      <c r="R62" s="176"/>
      <c r="S62" s="176" t="s">
        <v>231</v>
      </c>
      <c r="T62" s="177" t="s">
        <v>231</v>
      </c>
      <c r="U62" s="157">
        <v>0</v>
      </c>
      <c r="V62" s="157">
        <f>ROUND(E62*U62,2)</f>
        <v>0</v>
      </c>
      <c r="W62" s="157"/>
      <c r="X62" s="157" t="s">
        <v>170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172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294</v>
      </c>
      <c r="D63" s="161"/>
      <c r="E63" s="162">
        <v>71.52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1" t="s">
        <v>295</v>
      </c>
      <c r="D64" s="161"/>
      <c r="E64" s="162">
        <v>60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4" t="s">
        <v>163</v>
      </c>
      <c r="B65" s="165" t="s">
        <v>87</v>
      </c>
      <c r="C65" s="179" t="s">
        <v>88</v>
      </c>
      <c r="D65" s="166"/>
      <c r="E65" s="167"/>
      <c r="F65" s="168"/>
      <c r="G65" s="168">
        <f>SUMIF(AG66:AG90,"&lt;&gt;NOR",G66:G90)</f>
        <v>0</v>
      </c>
      <c r="H65" s="168"/>
      <c r="I65" s="168">
        <f>SUM(I66:I90)</f>
        <v>0</v>
      </c>
      <c r="J65" s="168"/>
      <c r="K65" s="168">
        <f>SUM(K66:K90)</f>
        <v>0</v>
      </c>
      <c r="L65" s="168"/>
      <c r="M65" s="168">
        <f>SUM(M66:M90)</f>
        <v>0</v>
      </c>
      <c r="N65" s="167"/>
      <c r="O65" s="167">
        <f>SUM(O66:O90)</f>
        <v>0.02</v>
      </c>
      <c r="P65" s="167"/>
      <c r="Q65" s="167">
        <f>SUM(Q66:Q90)</f>
        <v>4.6900000000000004</v>
      </c>
      <c r="R65" s="168"/>
      <c r="S65" s="168"/>
      <c r="T65" s="169"/>
      <c r="U65" s="163"/>
      <c r="V65" s="163">
        <f>SUM(V66:V90)</f>
        <v>0</v>
      </c>
      <c r="W65" s="163"/>
      <c r="X65" s="163"/>
      <c r="Y65" s="163"/>
      <c r="AG65" t="s">
        <v>164</v>
      </c>
    </row>
    <row r="66" spans="1:60" outlineLevel="1" x14ac:dyDescent="0.2">
      <c r="A66" s="171">
        <v>18</v>
      </c>
      <c r="B66" s="172" t="s">
        <v>296</v>
      </c>
      <c r="C66" s="180" t="s">
        <v>297</v>
      </c>
      <c r="D66" s="173" t="s">
        <v>235</v>
      </c>
      <c r="E66" s="174">
        <v>2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1.2800000000000001E-3</v>
      </c>
      <c r="O66" s="174">
        <f>ROUND(E66*N66,2)</f>
        <v>0</v>
      </c>
      <c r="P66" s="174">
        <v>1.95</v>
      </c>
      <c r="Q66" s="174">
        <f>ROUND(E66*P66,2)</f>
        <v>3.9</v>
      </c>
      <c r="R66" s="176"/>
      <c r="S66" s="176" t="s">
        <v>231</v>
      </c>
      <c r="T66" s="177" t="s">
        <v>231</v>
      </c>
      <c r="U66" s="157">
        <v>0</v>
      </c>
      <c r="V66" s="157">
        <f>ROUND(E66*U66,2)</f>
        <v>0</v>
      </c>
      <c r="W66" s="157"/>
      <c r="X66" s="157" t="s">
        <v>170</v>
      </c>
      <c r="Y66" s="157" t="s">
        <v>171</v>
      </c>
      <c r="Z66" s="147"/>
      <c r="AA66" s="147"/>
      <c r="AB66" s="147"/>
      <c r="AC66" s="147"/>
      <c r="AD66" s="147"/>
      <c r="AE66" s="147"/>
      <c r="AF66" s="147"/>
      <c r="AG66" s="147" t="s">
        <v>172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1" t="s">
        <v>298</v>
      </c>
      <c r="D67" s="161"/>
      <c r="E67" s="162">
        <v>0.5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1" t="s">
        <v>238</v>
      </c>
      <c r="D68" s="161"/>
      <c r="E68" s="162">
        <v>1.5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177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1">
        <v>19</v>
      </c>
      <c r="B69" s="172" t="s">
        <v>299</v>
      </c>
      <c r="C69" s="180" t="s">
        <v>300</v>
      </c>
      <c r="D69" s="173" t="s">
        <v>241</v>
      </c>
      <c r="E69" s="174">
        <v>19.8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3.3E-4</v>
      </c>
      <c r="O69" s="174">
        <f>ROUND(E69*N69,2)</f>
        <v>0.01</v>
      </c>
      <c r="P69" s="174">
        <v>1.223E-2</v>
      </c>
      <c r="Q69" s="174">
        <f>ROUND(E69*P69,2)</f>
        <v>0.24</v>
      </c>
      <c r="R69" s="176"/>
      <c r="S69" s="176" t="s">
        <v>231</v>
      </c>
      <c r="T69" s="177" t="s">
        <v>231</v>
      </c>
      <c r="U69" s="157">
        <v>0</v>
      </c>
      <c r="V69" s="157">
        <f>ROUND(E69*U69,2)</f>
        <v>0</v>
      </c>
      <c r="W69" s="157"/>
      <c r="X69" s="157" t="s">
        <v>170</v>
      </c>
      <c r="Y69" s="157" t="s">
        <v>171</v>
      </c>
      <c r="Z69" s="147"/>
      <c r="AA69" s="147"/>
      <c r="AB69" s="147"/>
      <c r="AC69" s="147"/>
      <c r="AD69" s="147"/>
      <c r="AE69" s="147"/>
      <c r="AF69" s="147"/>
      <c r="AG69" s="147" t="s">
        <v>172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243</v>
      </c>
      <c r="D70" s="161"/>
      <c r="E70" s="162">
        <v>3.72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1" t="s">
        <v>244</v>
      </c>
      <c r="D71" s="161"/>
      <c r="E71" s="162">
        <v>4.5599999999999996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1" t="s">
        <v>245</v>
      </c>
      <c r="D72" s="161"/>
      <c r="E72" s="162">
        <v>4.5599999999999996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1" t="s">
        <v>246</v>
      </c>
      <c r="D73" s="161"/>
      <c r="E73" s="162">
        <v>6.96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1">
        <v>20</v>
      </c>
      <c r="B74" s="172" t="s">
        <v>301</v>
      </c>
      <c r="C74" s="180" t="s">
        <v>302</v>
      </c>
      <c r="D74" s="173" t="s">
        <v>241</v>
      </c>
      <c r="E74" s="174">
        <v>19.8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3.3E-3</v>
      </c>
      <c r="Q74" s="174">
        <f>ROUND(E74*P74,2)</f>
        <v>7.0000000000000007E-2</v>
      </c>
      <c r="R74" s="176"/>
      <c r="S74" s="176" t="s">
        <v>231</v>
      </c>
      <c r="T74" s="177" t="s">
        <v>231</v>
      </c>
      <c r="U74" s="157">
        <v>0</v>
      </c>
      <c r="V74" s="157">
        <f>ROUND(E74*U74,2)</f>
        <v>0</v>
      </c>
      <c r="W74" s="157"/>
      <c r="X74" s="157" t="s">
        <v>170</v>
      </c>
      <c r="Y74" s="157" t="s">
        <v>171</v>
      </c>
      <c r="Z74" s="147"/>
      <c r="AA74" s="147"/>
      <c r="AB74" s="147"/>
      <c r="AC74" s="147"/>
      <c r="AD74" s="147"/>
      <c r="AE74" s="147"/>
      <c r="AF74" s="147"/>
      <c r="AG74" s="147" t="s">
        <v>172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243</v>
      </c>
      <c r="D75" s="161"/>
      <c r="E75" s="162">
        <v>3.72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1" t="s">
        <v>244</v>
      </c>
      <c r="D76" s="161"/>
      <c r="E76" s="162">
        <v>4.5599999999999996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1" t="s">
        <v>245</v>
      </c>
      <c r="D77" s="161"/>
      <c r="E77" s="162">
        <v>4.5599999999999996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1" t="s">
        <v>246</v>
      </c>
      <c r="D78" s="161"/>
      <c r="E78" s="162">
        <v>6.96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21</v>
      </c>
      <c r="B79" s="172" t="s">
        <v>303</v>
      </c>
      <c r="C79" s="180" t="s">
        <v>304</v>
      </c>
      <c r="D79" s="173" t="s">
        <v>264</v>
      </c>
      <c r="E79" s="174">
        <v>6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4.0000000000000002E-4</v>
      </c>
      <c r="Q79" s="174">
        <f>ROUND(E79*P79,2)</f>
        <v>0</v>
      </c>
      <c r="R79" s="176"/>
      <c r="S79" s="176" t="s">
        <v>231</v>
      </c>
      <c r="T79" s="177" t="s">
        <v>231</v>
      </c>
      <c r="U79" s="157">
        <v>0</v>
      </c>
      <c r="V79" s="157">
        <f>ROUND(E79*U79,2)</f>
        <v>0</v>
      </c>
      <c r="W79" s="157"/>
      <c r="X79" s="157" t="s">
        <v>170</v>
      </c>
      <c r="Y79" s="157" t="s">
        <v>171</v>
      </c>
      <c r="Z79" s="147"/>
      <c r="AA79" s="147"/>
      <c r="AB79" s="147"/>
      <c r="AC79" s="147"/>
      <c r="AD79" s="147"/>
      <c r="AE79" s="147"/>
      <c r="AF79" s="147"/>
      <c r="AG79" s="147" t="s">
        <v>172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1" t="s">
        <v>305</v>
      </c>
      <c r="D80" s="161"/>
      <c r="E80" s="162">
        <v>6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22</v>
      </c>
      <c r="B81" s="172" t="s">
        <v>306</v>
      </c>
      <c r="C81" s="180" t="s">
        <v>307</v>
      </c>
      <c r="D81" s="173" t="s">
        <v>241</v>
      </c>
      <c r="E81" s="174">
        <v>11.63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0.02</v>
      </c>
      <c r="Q81" s="174">
        <f>ROUND(E81*P81,2)</f>
        <v>0.23</v>
      </c>
      <c r="R81" s="176"/>
      <c r="S81" s="176" t="s">
        <v>231</v>
      </c>
      <c r="T81" s="177" t="s">
        <v>231</v>
      </c>
      <c r="U81" s="157">
        <v>0</v>
      </c>
      <c r="V81" s="157">
        <f>ROUND(E81*U81,2)</f>
        <v>0</v>
      </c>
      <c r="W81" s="157"/>
      <c r="X81" s="157" t="s">
        <v>170</v>
      </c>
      <c r="Y81" s="157" t="s">
        <v>171</v>
      </c>
      <c r="Z81" s="147"/>
      <c r="AA81" s="147"/>
      <c r="AB81" s="147"/>
      <c r="AC81" s="147"/>
      <c r="AD81" s="147"/>
      <c r="AE81" s="147"/>
      <c r="AF81" s="147"/>
      <c r="AG81" s="147" t="s">
        <v>172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50" t="s">
        <v>308</v>
      </c>
      <c r="D82" s="251"/>
      <c r="E82" s="251"/>
      <c r="F82" s="251"/>
      <c r="G82" s="251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81" t="s">
        <v>309</v>
      </c>
      <c r="D83" s="161"/>
      <c r="E83" s="162">
        <v>11.63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1">
        <v>23</v>
      </c>
      <c r="B84" s="172" t="s">
        <v>310</v>
      </c>
      <c r="C84" s="180" t="s">
        <v>311</v>
      </c>
      <c r="D84" s="173" t="s">
        <v>230</v>
      </c>
      <c r="E84" s="174">
        <v>8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6"/>
      <c r="S84" s="176" t="s">
        <v>231</v>
      </c>
      <c r="T84" s="177" t="s">
        <v>231</v>
      </c>
      <c r="U84" s="157">
        <v>0</v>
      </c>
      <c r="V84" s="157">
        <f>ROUND(E84*U84,2)</f>
        <v>0</v>
      </c>
      <c r="W84" s="157"/>
      <c r="X84" s="157" t="s">
        <v>170</v>
      </c>
      <c r="Y84" s="157" t="s">
        <v>171</v>
      </c>
      <c r="Z84" s="147"/>
      <c r="AA84" s="147"/>
      <c r="AB84" s="147"/>
      <c r="AC84" s="147"/>
      <c r="AD84" s="147"/>
      <c r="AE84" s="147"/>
      <c r="AF84" s="147"/>
      <c r="AG84" s="147" t="s">
        <v>172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1" t="s">
        <v>312</v>
      </c>
      <c r="D85" s="161"/>
      <c r="E85" s="162">
        <v>8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1">
        <v>24</v>
      </c>
      <c r="B86" s="172" t="s">
        <v>313</v>
      </c>
      <c r="C86" s="180" t="s">
        <v>314</v>
      </c>
      <c r="D86" s="173" t="s">
        <v>230</v>
      </c>
      <c r="E86" s="174">
        <v>2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0</v>
      </c>
      <c r="O86" s="174">
        <f>ROUND(E86*N86,2)</f>
        <v>0</v>
      </c>
      <c r="P86" s="174">
        <v>0</v>
      </c>
      <c r="Q86" s="174">
        <f>ROUND(E86*P86,2)</f>
        <v>0</v>
      </c>
      <c r="R86" s="176"/>
      <c r="S86" s="176" t="s">
        <v>231</v>
      </c>
      <c r="T86" s="177" t="s">
        <v>231</v>
      </c>
      <c r="U86" s="157">
        <v>0</v>
      </c>
      <c r="V86" s="157">
        <f>ROUND(E86*U86,2)</f>
        <v>0</v>
      </c>
      <c r="W86" s="157"/>
      <c r="X86" s="157" t="s">
        <v>170</v>
      </c>
      <c r="Y86" s="157" t="s">
        <v>171</v>
      </c>
      <c r="Z86" s="147"/>
      <c r="AA86" s="147"/>
      <c r="AB86" s="147"/>
      <c r="AC86" s="147"/>
      <c r="AD86" s="147"/>
      <c r="AE86" s="147"/>
      <c r="AF86" s="147"/>
      <c r="AG86" s="147" t="s">
        <v>172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0" t="s">
        <v>315</v>
      </c>
      <c r="D87" s="251"/>
      <c r="E87" s="251"/>
      <c r="F87" s="251"/>
      <c r="G87" s="251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1" t="s">
        <v>316</v>
      </c>
      <c r="D88" s="161"/>
      <c r="E88" s="162">
        <v>2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1">
        <v>25</v>
      </c>
      <c r="B89" s="172" t="s">
        <v>317</v>
      </c>
      <c r="C89" s="180" t="s">
        <v>318</v>
      </c>
      <c r="D89" s="173" t="s">
        <v>241</v>
      </c>
      <c r="E89" s="174">
        <v>3.78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3.0400000000000002E-3</v>
      </c>
      <c r="O89" s="174">
        <f>ROUND(E89*N89,2)</f>
        <v>0.01</v>
      </c>
      <c r="P89" s="174">
        <v>6.5000000000000002E-2</v>
      </c>
      <c r="Q89" s="174">
        <f>ROUND(E89*P89,2)</f>
        <v>0.25</v>
      </c>
      <c r="R89" s="176"/>
      <c r="S89" s="176" t="s">
        <v>231</v>
      </c>
      <c r="T89" s="177" t="s">
        <v>231</v>
      </c>
      <c r="U89" s="157">
        <v>0</v>
      </c>
      <c r="V89" s="157">
        <f>ROUND(E89*U89,2)</f>
        <v>0</v>
      </c>
      <c r="W89" s="157"/>
      <c r="X89" s="157" t="s">
        <v>170</v>
      </c>
      <c r="Y89" s="157" t="s">
        <v>171</v>
      </c>
      <c r="Z89" s="147"/>
      <c r="AA89" s="147"/>
      <c r="AB89" s="147"/>
      <c r="AC89" s="147"/>
      <c r="AD89" s="147"/>
      <c r="AE89" s="147"/>
      <c r="AF89" s="147"/>
      <c r="AG89" s="147" t="s">
        <v>172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1" t="s">
        <v>319</v>
      </c>
      <c r="D90" s="161"/>
      <c r="E90" s="162">
        <v>3.78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177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4" t="s">
        <v>163</v>
      </c>
      <c r="B91" s="165" t="s">
        <v>89</v>
      </c>
      <c r="C91" s="179" t="s">
        <v>90</v>
      </c>
      <c r="D91" s="166"/>
      <c r="E91" s="167"/>
      <c r="F91" s="168"/>
      <c r="G91" s="168">
        <f>SUMIF(AG92:AG98,"&lt;&gt;NOR",G92:G98)</f>
        <v>0</v>
      </c>
      <c r="H91" s="168"/>
      <c r="I91" s="168">
        <f>SUM(I92:I98)</f>
        <v>0</v>
      </c>
      <c r="J91" s="168"/>
      <c r="K91" s="168">
        <f>SUM(K92:K98)</f>
        <v>0</v>
      </c>
      <c r="L91" s="168"/>
      <c r="M91" s="168">
        <f>SUM(M92:M98)</f>
        <v>0</v>
      </c>
      <c r="N91" s="167"/>
      <c r="O91" s="167">
        <f>SUM(O92:O98)</f>
        <v>0</v>
      </c>
      <c r="P91" s="167"/>
      <c r="Q91" s="167">
        <f>SUM(Q92:Q98)</f>
        <v>4.4399999999999995</v>
      </c>
      <c r="R91" s="168"/>
      <c r="S91" s="168"/>
      <c r="T91" s="169"/>
      <c r="U91" s="163"/>
      <c r="V91" s="163">
        <f>SUM(V92:V98)</f>
        <v>0</v>
      </c>
      <c r="W91" s="163"/>
      <c r="X91" s="163"/>
      <c r="Y91" s="163"/>
      <c r="AG91" t="s">
        <v>164</v>
      </c>
    </row>
    <row r="92" spans="1:60" outlineLevel="1" x14ac:dyDescent="0.2">
      <c r="A92" s="171">
        <v>26</v>
      </c>
      <c r="B92" s="172" t="s">
        <v>320</v>
      </c>
      <c r="C92" s="180" t="s">
        <v>321</v>
      </c>
      <c r="D92" s="173" t="s">
        <v>241</v>
      </c>
      <c r="E92" s="174">
        <v>51.171999999999997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0</v>
      </c>
      <c r="O92" s="174">
        <f>ROUND(E92*N92,2)</f>
        <v>0</v>
      </c>
      <c r="P92" s="174">
        <v>4.0000000000000001E-3</v>
      </c>
      <c r="Q92" s="174">
        <f>ROUND(E92*P92,2)</f>
        <v>0.2</v>
      </c>
      <c r="R92" s="176"/>
      <c r="S92" s="176" t="s">
        <v>231</v>
      </c>
      <c r="T92" s="177" t="s">
        <v>231</v>
      </c>
      <c r="U92" s="157">
        <v>0</v>
      </c>
      <c r="V92" s="157">
        <f>ROUND(E92*U92,2)</f>
        <v>0</v>
      </c>
      <c r="W92" s="157"/>
      <c r="X92" s="157" t="s">
        <v>170</v>
      </c>
      <c r="Y92" s="157" t="s">
        <v>171</v>
      </c>
      <c r="Z92" s="147"/>
      <c r="AA92" s="147"/>
      <c r="AB92" s="147"/>
      <c r="AC92" s="147"/>
      <c r="AD92" s="147"/>
      <c r="AE92" s="147"/>
      <c r="AF92" s="147"/>
      <c r="AG92" s="147" t="s">
        <v>172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1" t="s">
        <v>261</v>
      </c>
      <c r="D93" s="161"/>
      <c r="E93" s="162">
        <v>51.17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27</v>
      </c>
      <c r="B94" s="172" t="s">
        <v>322</v>
      </c>
      <c r="C94" s="180" t="s">
        <v>323</v>
      </c>
      <c r="D94" s="173" t="s">
        <v>241</v>
      </c>
      <c r="E94" s="174">
        <v>36.545999999999999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4.5999999999999999E-2</v>
      </c>
      <c r="Q94" s="174">
        <f>ROUND(E94*P94,2)</f>
        <v>1.68</v>
      </c>
      <c r="R94" s="176"/>
      <c r="S94" s="176" t="s">
        <v>231</v>
      </c>
      <c r="T94" s="177" t="s">
        <v>231</v>
      </c>
      <c r="U94" s="157">
        <v>0</v>
      </c>
      <c r="V94" s="157">
        <f>ROUND(E94*U94,2)</f>
        <v>0</v>
      </c>
      <c r="W94" s="157"/>
      <c r="X94" s="157" t="s">
        <v>170</v>
      </c>
      <c r="Y94" s="157" t="s">
        <v>171</v>
      </c>
      <c r="Z94" s="147"/>
      <c r="AA94" s="147"/>
      <c r="AB94" s="147"/>
      <c r="AC94" s="147"/>
      <c r="AD94" s="147"/>
      <c r="AE94" s="147"/>
      <c r="AF94" s="147"/>
      <c r="AG94" s="147" t="s">
        <v>172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1" t="s">
        <v>324</v>
      </c>
      <c r="D95" s="161"/>
      <c r="E95" s="162">
        <v>12.55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1" t="s">
        <v>325</v>
      </c>
      <c r="D96" s="161"/>
      <c r="E96" s="162">
        <v>24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1">
        <v>28</v>
      </c>
      <c r="B97" s="172" t="s">
        <v>326</v>
      </c>
      <c r="C97" s="180" t="s">
        <v>327</v>
      </c>
      <c r="D97" s="173" t="s">
        <v>241</v>
      </c>
      <c r="E97" s="174">
        <v>37.637999999999998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0</v>
      </c>
      <c r="O97" s="174">
        <f>ROUND(E97*N97,2)</f>
        <v>0</v>
      </c>
      <c r="P97" s="174">
        <v>6.8000000000000005E-2</v>
      </c>
      <c r="Q97" s="174">
        <f>ROUND(E97*P97,2)</f>
        <v>2.56</v>
      </c>
      <c r="R97" s="176"/>
      <c r="S97" s="176" t="s">
        <v>231</v>
      </c>
      <c r="T97" s="177" t="s">
        <v>231</v>
      </c>
      <c r="U97" s="157">
        <v>0</v>
      </c>
      <c r="V97" s="157">
        <f>ROUND(E97*U97,2)</f>
        <v>0</v>
      </c>
      <c r="W97" s="157"/>
      <c r="X97" s="157" t="s">
        <v>170</v>
      </c>
      <c r="Y97" s="157" t="s">
        <v>171</v>
      </c>
      <c r="Z97" s="147"/>
      <c r="AA97" s="147"/>
      <c r="AB97" s="147"/>
      <c r="AC97" s="147"/>
      <c r="AD97" s="147"/>
      <c r="AE97" s="147"/>
      <c r="AF97" s="147"/>
      <c r="AG97" s="147" t="s">
        <v>172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1" t="s">
        <v>328</v>
      </c>
      <c r="D98" s="161"/>
      <c r="E98" s="162">
        <v>37.64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4" t="s">
        <v>163</v>
      </c>
      <c r="B99" s="165" t="s">
        <v>91</v>
      </c>
      <c r="C99" s="179" t="s">
        <v>92</v>
      </c>
      <c r="D99" s="166"/>
      <c r="E99" s="167"/>
      <c r="F99" s="168"/>
      <c r="G99" s="168">
        <f>SUMIF(AG100:AG100,"&lt;&gt;NOR",G100:G100)</f>
        <v>0</v>
      </c>
      <c r="H99" s="168"/>
      <c r="I99" s="168">
        <f>SUM(I100:I100)</f>
        <v>0</v>
      </c>
      <c r="J99" s="168"/>
      <c r="K99" s="168">
        <f>SUM(K100:K100)</f>
        <v>0</v>
      </c>
      <c r="L99" s="168"/>
      <c r="M99" s="168">
        <f>SUM(M100:M100)</f>
        <v>0</v>
      </c>
      <c r="N99" s="167"/>
      <c r="O99" s="167">
        <f>SUM(O100:O100)</f>
        <v>0</v>
      </c>
      <c r="P99" s="167"/>
      <c r="Q99" s="167">
        <f>SUM(Q100:Q100)</f>
        <v>0</v>
      </c>
      <c r="R99" s="168"/>
      <c r="S99" s="168"/>
      <c r="T99" s="169"/>
      <c r="U99" s="163"/>
      <c r="V99" s="163">
        <f>SUM(V100:V100)</f>
        <v>0</v>
      </c>
      <c r="W99" s="163"/>
      <c r="X99" s="163"/>
      <c r="Y99" s="163"/>
      <c r="AG99" t="s">
        <v>164</v>
      </c>
    </row>
    <row r="100" spans="1:60" outlineLevel="1" x14ac:dyDescent="0.2">
      <c r="A100" s="186">
        <v>29</v>
      </c>
      <c r="B100" s="187" t="s">
        <v>329</v>
      </c>
      <c r="C100" s="193" t="s">
        <v>330</v>
      </c>
      <c r="D100" s="188" t="s">
        <v>331</v>
      </c>
      <c r="E100" s="189">
        <v>8.7200900000000008</v>
      </c>
      <c r="F100" s="190"/>
      <c r="G100" s="191">
        <f>ROUND(E100*F100,2)</f>
        <v>0</v>
      </c>
      <c r="H100" s="190"/>
      <c r="I100" s="191">
        <f>ROUND(E100*H100,2)</f>
        <v>0</v>
      </c>
      <c r="J100" s="190"/>
      <c r="K100" s="191">
        <f>ROUND(E100*J100,2)</f>
        <v>0</v>
      </c>
      <c r="L100" s="191">
        <v>21</v>
      </c>
      <c r="M100" s="191">
        <f>G100*(1+L100/100)</f>
        <v>0</v>
      </c>
      <c r="N100" s="189">
        <v>0</v>
      </c>
      <c r="O100" s="189">
        <f>ROUND(E100*N100,2)</f>
        <v>0</v>
      </c>
      <c r="P100" s="189">
        <v>0</v>
      </c>
      <c r="Q100" s="189">
        <f>ROUND(E100*P100,2)</f>
        <v>0</v>
      </c>
      <c r="R100" s="191"/>
      <c r="S100" s="191" t="s">
        <v>231</v>
      </c>
      <c r="T100" s="192" t="s">
        <v>231</v>
      </c>
      <c r="U100" s="157">
        <v>0</v>
      </c>
      <c r="V100" s="157">
        <f>ROUND(E100*U100,2)</f>
        <v>0</v>
      </c>
      <c r="W100" s="157"/>
      <c r="X100" s="157" t="s">
        <v>170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172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4" t="s">
        <v>163</v>
      </c>
      <c r="B101" s="165" t="s">
        <v>95</v>
      </c>
      <c r="C101" s="179" t="s">
        <v>96</v>
      </c>
      <c r="D101" s="166"/>
      <c r="E101" s="167"/>
      <c r="F101" s="168"/>
      <c r="G101" s="168">
        <f>SUMIF(AG102:AG109,"&lt;&gt;NOR",G102:G109)</f>
        <v>0</v>
      </c>
      <c r="H101" s="168"/>
      <c r="I101" s="168">
        <f>SUM(I102:I109)</f>
        <v>0</v>
      </c>
      <c r="J101" s="168"/>
      <c r="K101" s="168">
        <f>SUM(K102:K109)</f>
        <v>0</v>
      </c>
      <c r="L101" s="168"/>
      <c r="M101" s="168">
        <f>SUM(M102:M109)</f>
        <v>0</v>
      </c>
      <c r="N101" s="167"/>
      <c r="O101" s="167">
        <f>SUM(O102:O109)</f>
        <v>0.04</v>
      </c>
      <c r="P101" s="167"/>
      <c r="Q101" s="167">
        <f>SUM(Q102:Q109)</f>
        <v>0</v>
      </c>
      <c r="R101" s="168"/>
      <c r="S101" s="168"/>
      <c r="T101" s="169"/>
      <c r="U101" s="163"/>
      <c r="V101" s="163">
        <f>SUM(V102:V109)</f>
        <v>0</v>
      </c>
      <c r="W101" s="163"/>
      <c r="X101" s="163"/>
      <c r="Y101" s="163"/>
      <c r="AG101" t="s">
        <v>164</v>
      </c>
    </row>
    <row r="102" spans="1:60" outlineLevel="1" x14ac:dyDescent="0.2">
      <c r="A102" s="171">
        <v>30</v>
      </c>
      <c r="B102" s="172" t="s">
        <v>332</v>
      </c>
      <c r="C102" s="180" t="s">
        <v>333</v>
      </c>
      <c r="D102" s="173" t="s">
        <v>241</v>
      </c>
      <c r="E102" s="174">
        <v>11.63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2.1000000000000001E-4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231</v>
      </c>
      <c r="T102" s="177" t="s">
        <v>231</v>
      </c>
      <c r="U102" s="157">
        <v>0</v>
      </c>
      <c r="V102" s="157">
        <f>ROUND(E102*U102,2)</f>
        <v>0</v>
      </c>
      <c r="W102" s="157"/>
      <c r="X102" s="157" t="s">
        <v>170</v>
      </c>
      <c r="Y102" s="157" t="s">
        <v>171</v>
      </c>
      <c r="Z102" s="147"/>
      <c r="AA102" s="147"/>
      <c r="AB102" s="147"/>
      <c r="AC102" s="147"/>
      <c r="AD102" s="147"/>
      <c r="AE102" s="147"/>
      <c r="AF102" s="147"/>
      <c r="AG102" s="147" t="s">
        <v>334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0" t="s">
        <v>335</v>
      </c>
      <c r="D103" s="251"/>
      <c r="E103" s="251"/>
      <c r="F103" s="251"/>
      <c r="G103" s="251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252" t="s">
        <v>336</v>
      </c>
      <c r="D104" s="253"/>
      <c r="E104" s="253"/>
      <c r="F104" s="253"/>
      <c r="G104" s="253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174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1" t="s">
        <v>309</v>
      </c>
      <c r="D105" s="161"/>
      <c r="E105" s="162">
        <v>11.63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31</v>
      </c>
      <c r="B106" s="172" t="s">
        <v>337</v>
      </c>
      <c r="C106" s="180" t="s">
        <v>338</v>
      </c>
      <c r="D106" s="173" t="s">
        <v>241</v>
      </c>
      <c r="E106" s="174">
        <v>11.63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3.0599999999999998E-3</v>
      </c>
      <c r="O106" s="174">
        <f>ROUND(E106*N106,2)</f>
        <v>0.04</v>
      </c>
      <c r="P106" s="174">
        <v>0</v>
      </c>
      <c r="Q106" s="174">
        <f>ROUND(E106*P106,2)</f>
        <v>0</v>
      </c>
      <c r="R106" s="176"/>
      <c r="S106" s="176" t="s">
        <v>339</v>
      </c>
      <c r="T106" s="177" t="s">
        <v>339</v>
      </c>
      <c r="U106" s="157">
        <v>0</v>
      </c>
      <c r="V106" s="157">
        <f>ROUND(E106*U106,2)</f>
        <v>0</v>
      </c>
      <c r="W106" s="157"/>
      <c r="X106" s="157" t="s">
        <v>170</v>
      </c>
      <c r="Y106" s="157" t="s">
        <v>171</v>
      </c>
      <c r="Z106" s="147"/>
      <c r="AA106" s="147"/>
      <c r="AB106" s="147"/>
      <c r="AC106" s="147"/>
      <c r="AD106" s="147"/>
      <c r="AE106" s="147"/>
      <c r="AF106" s="147"/>
      <c r="AG106" s="147" t="s">
        <v>334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50" t="s">
        <v>340</v>
      </c>
      <c r="D107" s="251"/>
      <c r="E107" s="251"/>
      <c r="F107" s="251"/>
      <c r="G107" s="251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1" t="s">
        <v>309</v>
      </c>
      <c r="D108" s="161"/>
      <c r="E108" s="162">
        <v>11.63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6">
        <v>32</v>
      </c>
      <c r="B109" s="187" t="s">
        <v>341</v>
      </c>
      <c r="C109" s="193" t="s">
        <v>342</v>
      </c>
      <c r="D109" s="188" t="s">
        <v>0</v>
      </c>
      <c r="E109" s="189">
        <v>50.927770000000002</v>
      </c>
      <c r="F109" s="190"/>
      <c r="G109" s="191">
        <f>ROUND(E109*F109,2)</f>
        <v>0</v>
      </c>
      <c r="H109" s="190"/>
      <c r="I109" s="191">
        <f>ROUND(E109*H109,2)</f>
        <v>0</v>
      </c>
      <c r="J109" s="190"/>
      <c r="K109" s="191">
        <f>ROUND(E109*J109,2)</f>
        <v>0</v>
      </c>
      <c r="L109" s="191">
        <v>21</v>
      </c>
      <c r="M109" s="191">
        <f>G109*(1+L109/100)</f>
        <v>0</v>
      </c>
      <c r="N109" s="189">
        <v>0</v>
      </c>
      <c r="O109" s="189">
        <f>ROUND(E109*N109,2)</f>
        <v>0</v>
      </c>
      <c r="P109" s="189">
        <v>0</v>
      </c>
      <c r="Q109" s="189">
        <f>ROUND(E109*P109,2)</f>
        <v>0</v>
      </c>
      <c r="R109" s="191"/>
      <c r="S109" s="191" t="s">
        <v>231</v>
      </c>
      <c r="T109" s="192" t="s">
        <v>231</v>
      </c>
      <c r="U109" s="157">
        <v>0</v>
      </c>
      <c r="V109" s="157">
        <f>ROUND(E109*U109,2)</f>
        <v>0</v>
      </c>
      <c r="W109" s="157"/>
      <c r="X109" s="157" t="s">
        <v>170</v>
      </c>
      <c r="Y109" s="157" t="s">
        <v>171</v>
      </c>
      <c r="Z109" s="147"/>
      <c r="AA109" s="147"/>
      <c r="AB109" s="147"/>
      <c r="AC109" s="147"/>
      <c r="AD109" s="147"/>
      <c r="AE109" s="147"/>
      <c r="AF109" s="147"/>
      <c r="AG109" s="147" t="s">
        <v>343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4" t="s">
        <v>163</v>
      </c>
      <c r="B110" s="165" t="s">
        <v>97</v>
      </c>
      <c r="C110" s="179" t="s">
        <v>98</v>
      </c>
      <c r="D110" s="166"/>
      <c r="E110" s="167"/>
      <c r="F110" s="168"/>
      <c r="G110" s="168">
        <f>SUMIF(AG111:AG117,"&lt;&gt;NOR",G111:G117)</f>
        <v>0</v>
      </c>
      <c r="H110" s="168"/>
      <c r="I110" s="168">
        <f>SUM(I111:I117)</f>
        <v>0</v>
      </c>
      <c r="J110" s="168"/>
      <c r="K110" s="168">
        <f>SUM(K111:K117)</f>
        <v>0</v>
      </c>
      <c r="L110" s="168"/>
      <c r="M110" s="168">
        <f>SUM(M111:M117)</f>
        <v>0</v>
      </c>
      <c r="N110" s="167"/>
      <c r="O110" s="167">
        <f>SUM(O111:O117)</f>
        <v>0.03</v>
      </c>
      <c r="P110" s="167"/>
      <c r="Q110" s="167">
        <f>SUM(Q111:Q117)</f>
        <v>0</v>
      </c>
      <c r="R110" s="168"/>
      <c r="S110" s="168"/>
      <c r="T110" s="169"/>
      <c r="U110" s="163"/>
      <c r="V110" s="163">
        <f>SUM(V111:V117)</f>
        <v>0</v>
      </c>
      <c r="W110" s="163"/>
      <c r="X110" s="163"/>
      <c r="Y110" s="163"/>
      <c r="AG110" t="s">
        <v>164</v>
      </c>
    </row>
    <row r="111" spans="1:60" outlineLevel="1" x14ac:dyDescent="0.2">
      <c r="A111" s="171">
        <v>33</v>
      </c>
      <c r="B111" s="172" t="s">
        <v>344</v>
      </c>
      <c r="C111" s="180" t="s">
        <v>345</v>
      </c>
      <c r="D111" s="173" t="s">
        <v>264</v>
      </c>
      <c r="E111" s="174">
        <v>5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1.5200000000000001E-3</v>
      </c>
      <c r="O111" s="174">
        <f>ROUND(E111*N111,2)</f>
        <v>0.01</v>
      </c>
      <c r="P111" s="174">
        <v>0</v>
      </c>
      <c r="Q111" s="174">
        <f>ROUND(E111*P111,2)</f>
        <v>0</v>
      </c>
      <c r="R111" s="176"/>
      <c r="S111" s="176" t="s">
        <v>231</v>
      </c>
      <c r="T111" s="177" t="s">
        <v>231</v>
      </c>
      <c r="U111" s="157">
        <v>0</v>
      </c>
      <c r="V111" s="157">
        <f>ROUND(E111*U111,2)</f>
        <v>0</v>
      </c>
      <c r="W111" s="157"/>
      <c r="X111" s="157" t="s">
        <v>170</v>
      </c>
      <c r="Y111" s="157" t="s">
        <v>171</v>
      </c>
      <c r="Z111" s="147"/>
      <c r="AA111" s="147"/>
      <c r="AB111" s="147"/>
      <c r="AC111" s="147"/>
      <c r="AD111" s="147"/>
      <c r="AE111" s="147"/>
      <c r="AF111" s="147"/>
      <c r="AG111" s="147" t="s">
        <v>334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1" t="s">
        <v>346</v>
      </c>
      <c r="D112" s="161"/>
      <c r="E112" s="162">
        <v>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1">
        <v>34</v>
      </c>
      <c r="B113" s="172" t="s">
        <v>347</v>
      </c>
      <c r="C113" s="180" t="s">
        <v>348</v>
      </c>
      <c r="D113" s="173" t="s">
        <v>230</v>
      </c>
      <c r="E113" s="174">
        <v>5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1.8600000000000001E-3</v>
      </c>
      <c r="O113" s="174">
        <f>ROUND(E113*N113,2)</f>
        <v>0.01</v>
      </c>
      <c r="P113" s="174">
        <v>0</v>
      </c>
      <c r="Q113" s="174">
        <f>ROUND(E113*P113,2)</f>
        <v>0</v>
      </c>
      <c r="R113" s="176"/>
      <c r="S113" s="176" t="s">
        <v>231</v>
      </c>
      <c r="T113" s="177" t="s">
        <v>231</v>
      </c>
      <c r="U113" s="157">
        <v>0</v>
      </c>
      <c r="V113" s="157">
        <f>ROUND(E113*U113,2)</f>
        <v>0</v>
      </c>
      <c r="W113" s="157"/>
      <c r="X113" s="157" t="s">
        <v>170</v>
      </c>
      <c r="Y113" s="157" t="s">
        <v>171</v>
      </c>
      <c r="Z113" s="147"/>
      <c r="AA113" s="147"/>
      <c r="AB113" s="147"/>
      <c r="AC113" s="147"/>
      <c r="AD113" s="147"/>
      <c r="AE113" s="147"/>
      <c r="AF113" s="147"/>
      <c r="AG113" s="147" t="s">
        <v>334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1" t="s">
        <v>346</v>
      </c>
      <c r="D114" s="161"/>
      <c r="E114" s="162">
        <v>5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35</v>
      </c>
      <c r="B115" s="172" t="s">
        <v>349</v>
      </c>
      <c r="C115" s="180" t="s">
        <v>350</v>
      </c>
      <c r="D115" s="173" t="s">
        <v>230</v>
      </c>
      <c r="E115" s="174">
        <v>5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2.4599999999999999E-3</v>
      </c>
      <c r="O115" s="174">
        <f>ROUND(E115*N115,2)</f>
        <v>0.01</v>
      </c>
      <c r="P115" s="174">
        <v>0</v>
      </c>
      <c r="Q115" s="174">
        <f>ROUND(E115*P115,2)</f>
        <v>0</v>
      </c>
      <c r="R115" s="176"/>
      <c r="S115" s="176" t="s">
        <v>168</v>
      </c>
      <c r="T115" s="177" t="s">
        <v>169</v>
      </c>
      <c r="U115" s="157">
        <v>0</v>
      </c>
      <c r="V115" s="157">
        <f>ROUND(E115*U115,2)</f>
        <v>0</v>
      </c>
      <c r="W115" s="157"/>
      <c r="X115" s="157" t="s">
        <v>170</v>
      </c>
      <c r="Y115" s="157" t="s">
        <v>171</v>
      </c>
      <c r="Z115" s="147"/>
      <c r="AA115" s="147"/>
      <c r="AB115" s="147"/>
      <c r="AC115" s="147"/>
      <c r="AD115" s="147"/>
      <c r="AE115" s="147"/>
      <c r="AF115" s="147"/>
      <c r="AG115" s="147" t="s">
        <v>215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1" t="s">
        <v>346</v>
      </c>
      <c r="D116" s="161"/>
      <c r="E116" s="162">
        <v>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36</v>
      </c>
      <c r="B117" s="187" t="s">
        <v>351</v>
      </c>
      <c r="C117" s="193" t="s">
        <v>352</v>
      </c>
      <c r="D117" s="188" t="s">
        <v>0</v>
      </c>
      <c r="E117" s="189">
        <v>95.2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0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231</v>
      </c>
      <c r="T117" s="192" t="s">
        <v>231</v>
      </c>
      <c r="U117" s="157">
        <v>0</v>
      </c>
      <c r="V117" s="157">
        <f>ROUND(E117*U117,2)</f>
        <v>0</v>
      </c>
      <c r="W117" s="157"/>
      <c r="X117" s="157" t="s">
        <v>170</v>
      </c>
      <c r="Y117" s="157" t="s">
        <v>171</v>
      </c>
      <c r="Z117" s="147"/>
      <c r="AA117" s="147"/>
      <c r="AB117" s="147"/>
      <c r="AC117" s="147"/>
      <c r="AD117" s="147"/>
      <c r="AE117" s="147"/>
      <c r="AF117" s="147"/>
      <c r="AG117" s="147" t="s">
        <v>343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4" t="s">
        <v>163</v>
      </c>
      <c r="B118" s="165" t="s">
        <v>113</v>
      </c>
      <c r="C118" s="179" t="s">
        <v>114</v>
      </c>
      <c r="D118" s="166"/>
      <c r="E118" s="167"/>
      <c r="F118" s="168"/>
      <c r="G118" s="168">
        <f>SUMIF(AG119:AG121,"&lt;&gt;NOR",G119:G121)</f>
        <v>0</v>
      </c>
      <c r="H118" s="168"/>
      <c r="I118" s="168">
        <f>SUM(I119:I121)</f>
        <v>0</v>
      </c>
      <c r="J118" s="168"/>
      <c r="K118" s="168">
        <f>SUM(K119:K121)</f>
        <v>0</v>
      </c>
      <c r="L118" s="168"/>
      <c r="M118" s="168">
        <f>SUM(M119:M121)</f>
        <v>0</v>
      </c>
      <c r="N118" s="167"/>
      <c r="O118" s="167">
        <f>SUM(O119:O121)</f>
        <v>0.01</v>
      </c>
      <c r="P118" s="167"/>
      <c r="Q118" s="167">
        <f>SUM(Q119:Q121)</f>
        <v>0</v>
      </c>
      <c r="R118" s="168"/>
      <c r="S118" s="168"/>
      <c r="T118" s="169"/>
      <c r="U118" s="163"/>
      <c r="V118" s="163">
        <f>SUM(V119:V121)</f>
        <v>0</v>
      </c>
      <c r="W118" s="163"/>
      <c r="X118" s="163"/>
      <c r="Y118" s="163"/>
      <c r="AG118" t="s">
        <v>164</v>
      </c>
    </row>
    <row r="119" spans="1:60" outlineLevel="1" x14ac:dyDescent="0.2">
      <c r="A119" s="171">
        <v>37</v>
      </c>
      <c r="B119" s="172" t="s">
        <v>353</v>
      </c>
      <c r="C119" s="180" t="s">
        <v>354</v>
      </c>
      <c r="D119" s="173" t="s">
        <v>241</v>
      </c>
      <c r="E119" s="174">
        <v>2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5.4599999999999996E-3</v>
      </c>
      <c r="O119" s="174">
        <f>ROUND(E119*N119,2)</f>
        <v>0.01</v>
      </c>
      <c r="P119" s="174">
        <v>0</v>
      </c>
      <c r="Q119" s="174">
        <f>ROUND(E119*P119,2)</f>
        <v>0</v>
      </c>
      <c r="R119" s="176"/>
      <c r="S119" s="176" t="s">
        <v>168</v>
      </c>
      <c r="T119" s="177" t="s">
        <v>169</v>
      </c>
      <c r="U119" s="157">
        <v>0</v>
      </c>
      <c r="V119" s="157">
        <f>ROUND(E119*U119,2)</f>
        <v>0</v>
      </c>
      <c r="W119" s="157"/>
      <c r="X119" s="157" t="s">
        <v>170</v>
      </c>
      <c r="Y119" s="157" t="s">
        <v>171</v>
      </c>
      <c r="Z119" s="147"/>
      <c r="AA119" s="147"/>
      <c r="AB119" s="147"/>
      <c r="AC119" s="147"/>
      <c r="AD119" s="147"/>
      <c r="AE119" s="147"/>
      <c r="AF119" s="147"/>
      <c r="AG119" s="147" t="s">
        <v>215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0" t="s">
        <v>355</v>
      </c>
      <c r="D120" s="251"/>
      <c r="E120" s="251"/>
      <c r="F120" s="251"/>
      <c r="G120" s="251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1" t="s">
        <v>232</v>
      </c>
      <c r="D121" s="161"/>
      <c r="E121" s="162">
        <v>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4" t="s">
        <v>163</v>
      </c>
      <c r="B122" s="165" t="s">
        <v>115</v>
      </c>
      <c r="C122" s="179" t="s">
        <v>116</v>
      </c>
      <c r="D122" s="166"/>
      <c r="E122" s="167"/>
      <c r="F122" s="168"/>
      <c r="G122" s="168">
        <f>SUMIF(AG123:AG133,"&lt;&gt;NOR",G123:G133)</f>
        <v>0</v>
      </c>
      <c r="H122" s="168"/>
      <c r="I122" s="168">
        <f>SUM(I123:I133)</f>
        <v>0</v>
      </c>
      <c r="J122" s="168"/>
      <c r="K122" s="168">
        <f>SUM(K123:K133)</f>
        <v>0</v>
      </c>
      <c r="L122" s="168"/>
      <c r="M122" s="168">
        <f>SUM(M123:M133)</f>
        <v>0</v>
      </c>
      <c r="N122" s="167"/>
      <c r="O122" s="167">
        <f>SUM(O123:O133)</f>
        <v>0.01</v>
      </c>
      <c r="P122" s="167"/>
      <c r="Q122" s="167">
        <f>SUM(Q123:Q133)</f>
        <v>0.13</v>
      </c>
      <c r="R122" s="168"/>
      <c r="S122" s="168"/>
      <c r="T122" s="169"/>
      <c r="U122" s="163"/>
      <c r="V122" s="163">
        <f>SUM(V123:V133)</f>
        <v>0</v>
      </c>
      <c r="W122" s="163"/>
      <c r="X122" s="163"/>
      <c r="Y122" s="163"/>
      <c r="AG122" t="s">
        <v>164</v>
      </c>
    </row>
    <row r="123" spans="1:60" outlineLevel="1" x14ac:dyDescent="0.2">
      <c r="A123" s="171">
        <v>38</v>
      </c>
      <c r="B123" s="172" t="s">
        <v>356</v>
      </c>
      <c r="C123" s="180" t="s">
        <v>357</v>
      </c>
      <c r="D123" s="173" t="s">
        <v>264</v>
      </c>
      <c r="E123" s="174">
        <v>5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6"/>
      <c r="S123" s="176" t="s">
        <v>231</v>
      </c>
      <c r="T123" s="177" t="s">
        <v>231</v>
      </c>
      <c r="U123" s="157">
        <v>0</v>
      </c>
      <c r="V123" s="157">
        <f>ROUND(E123*U123,2)</f>
        <v>0</v>
      </c>
      <c r="W123" s="157"/>
      <c r="X123" s="157" t="s">
        <v>170</v>
      </c>
      <c r="Y123" s="157" t="s">
        <v>171</v>
      </c>
      <c r="Z123" s="147"/>
      <c r="AA123" s="147"/>
      <c r="AB123" s="147"/>
      <c r="AC123" s="147"/>
      <c r="AD123" s="147"/>
      <c r="AE123" s="147"/>
      <c r="AF123" s="147"/>
      <c r="AG123" s="147" t="s">
        <v>334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1" t="s">
        <v>346</v>
      </c>
      <c r="D124" s="161"/>
      <c r="E124" s="162">
        <v>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1">
        <v>39</v>
      </c>
      <c r="B125" s="172" t="s">
        <v>358</v>
      </c>
      <c r="C125" s="180" t="s">
        <v>359</v>
      </c>
      <c r="D125" s="173" t="s">
        <v>360</v>
      </c>
      <c r="E125" s="174">
        <v>80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6.0000000000000002E-5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168</v>
      </c>
      <c r="T125" s="177" t="s">
        <v>169</v>
      </c>
      <c r="U125" s="157">
        <v>0</v>
      </c>
      <c r="V125" s="157">
        <f>ROUND(E125*U125,2)</f>
        <v>0</v>
      </c>
      <c r="W125" s="157"/>
      <c r="X125" s="157" t="s">
        <v>170</v>
      </c>
      <c r="Y125" s="157" t="s">
        <v>171</v>
      </c>
      <c r="Z125" s="147"/>
      <c r="AA125" s="147"/>
      <c r="AB125" s="147"/>
      <c r="AC125" s="147"/>
      <c r="AD125" s="147"/>
      <c r="AE125" s="147"/>
      <c r="AF125" s="147"/>
      <c r="AG125" s="147" t="s">
        <v>334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0" t="s">
        <v>361</v>
      </c>
      <c r="D126" s="251"/>
      <c r="E126" s="251"/>
      <c r="F126" s="251"/>
      <c r="G126" s="251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1" t="s">
        <v>362</v>
      </c>
      <c r="D127" s="161"/>
      <c r="E127" s="162">
        <v>20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1" t="s">
        <v>363</v>
      </c>
      <c r="D128" s="161"/>
      <c r="E128" s="162">
        <v>60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177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40</v>
      </c>
      <c r="B129" s="172" t="s">
        <v>364</v>
      </c>
      <c r="C129" s="180" t="s">
        <v>365</v>
      </c>
      <c r="D129" s="173" t="s">
        <v>360</v>
      </c>
      <c r="E129" s="174">
        <v>130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5.0000000000000002E-5</v>
      </c>
      <c r="O129" s="174">
        <f>ROUND(E129*N129,2)</f>
        <v>0.01</v>
      </c>
      <c r="P129" s="174">
        <v>1E-3</v>
      </c>
      <c r="Q129" s="174">
        <f>ROUND(E129*P129,2)</f>
        <v>0.13</v>
      </c>
      <c r="R129" s="176"/>
      <c r="S129" s="176" t="s">
        <v>231</v>
      </c>
      <c r="T129" s="177" t="s">
        <v>231</v>
      </c>
      <c r="U129" s="157">
        <v>0</v>
      </c>
      <c r="V129" s="157">
        <f>ROUND(E129*U129,2)</f>
        <v>0</v>
      </c>
      <c r="W129" s="157"/>
      <c r="X129" s="157" t="s">
        <v>170</v>
      </c>
      <c r="Y129" s="157" t="s">
        <v>171</v>
      </c>
      <c r="Z129" s="147"/>
      <c r="AA129" s="147"/>
      <c r="AB129" s="147"/>
      <c r="AC129" s="147"/>
      <c r="AD129" s="147"/>
      <c r="AE129" s="147"/>
      <c r="AF129" s="147"/>
      <c r="AG129" s="147" t="s">
        <v>334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0" t="s">
        <v>366</v>
      </c>
      <c r="D130" s="251"/>
      <c r="E130" s="251"/>
      <c r="F130" s="251"/>
      <c r="G130" s="251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1" t="s">
        <v>367</v>
      </c>
      <c r="D131" s="161"/>
      <c r="E131" s="162">
        <v>50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1" t="s">
        <v>368</v>
      </c>
      <c r="D132" s="161"/>
      <c r="E132" s="162">
        <v>80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177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6">
        <v>41</v>
      </c>
      <c r="B133" s="187" t="s">
        <v>369</v>
      </c>
      <c r="C133" s="193" t="s">
        <v>370</v>
      </c>
      <c r="D133" s="188" t="s">
        <v>0</v>
      </c>
      <c r="E133" s="189">
        <v>67.694999999999993</v>
      </c>
      <c r="F133" s="190"/>
      <c r="G133" s="191">
        <f>ROUND(E133*F133,2)</f>
        <v>0</v>
      </c>
      <c r="H133" s="190"/>
      <c r="I133" s="191">
        <f>ROUND(E133*H133,2)</f>
        <v>0</v>
      </c>
      <c r="J133" s="190"/>
      <c r="K133" s="191">
        <f>ROUND(E133*J133,2)</f>
        <v>0</v>
      </c>
      <c r="L133" s="191">
        <v>21</v>
      </c>
      <c r="M133" s="191">
        <f>G133*(1+L133/100)</f>
        <v>0</v>
      </c>
      <c r="N133" s="189">
        <v>0</v>
      </c>
      <c r="O133" s="189">
        <f>ROUND(E133*N133,2)</f>
        <v>0</v>
      </c>
      <c r="P133" s="189">
        <v>0</v>
      </c>
      <c r="Q133" s="189">
        <f>ROUND(E133*P133,2)</f>
        <v>0</v>
      </c>
      <c r="R133" s="191"/>
      <c r="S133" s="191" t="s">
        <v>231</v>
      </c>
      <c r="T133" s="192" t="s">
        <v>231</v>
      </c>
      <c r="U133" s="157">
        <v>0</v>
      </c>
      <c r="V133" s="157">
        <f>ROUND(E133*U133,2)</f>
        <v>0</v>
      </c>
      <c r="W133" s="157"/>
      <c r="X133" s="157" t="s">
        <v>170</v>
      </c>
      <c r="Y133" s="157" t="s">
        <v>171</v>
      </c>
      <c r="Z133" s="147"/>
      <c r="AA133" s="147"/>
      <c r="AB133" s="147"/>
      <c r="AC133" s="147"/>
      <c r="AD133" s="147"/>
      <c r="AE133" s="147"/>
      <c r="AF133" s="147"/>
      <c r="AG133" s="147" t="s">
        <v>343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4" t="s">
        <v>163</v>
      </c>
      <c r="B134" s="165" t="s">
        <v>117</v>
      </c>
      <c r="C134" s="179" t="s">
        <v>118</v>
      </c>
      <c r="D134" s="166"/>
      <c r="E134" s="167"/>
      <c r="F134" s="168"/>
      <c r="G134" s="168">
        <f>SUMIF(AG135:AG163,"&lt;&gt;NOR",G135:G163)</f>
        <v>0</v>
      </c>
      <c r="H134" s="168"/>
      <c r="I134" s="168">
        <f>SUM(I135:I163)</f>
        <v>0</v>
      </c>
      <c r="J134" s="168"/>
      <c r="K134" s="168">
        <f>SUM(K135:K163)</f>
        <v>0</v>
      </c>
      <c r="L134" s="168"/>
      <c r="M134" s="168">
        <f>SUM(M135:M163)</f>
        <v>0</v>
      </c>
      <c r="N134" s="167"/>
      <c r="O134" s="167">
        <f>SUM(O135:O163)</f>
        <v>0.49</v>
      </c>
      <c r="P134" s="167"/>
      <c r="Q134" s="167">
        <f>SUM(Q135:Q163)</f>
        <v>0</v>
      </c>
      <c r="R134" s="168"/>
      <c r="S134" s="168"/>
      <c r="T134" s="169"/>
      <c r="U134" s="163"/>
      <c r="V134" s="163">
        <f>SUM(V135:V163)</f>
        <v>0</v>
      </c>
      <c r="W134" s="163"/>
      <c r="X134" s="163"/>
      <c r="Y134" s="163"/>
      <c r="AG134" t="s">
        <v>164</v>
      </c>
    </row>
    <row r="135" spans="1:60" outlineLevel="1" x14ac:dyDescent="0.2">
      <c r="A135" s="171">
        <v>42</v>
      </c>
      <c r="B135" s="172" t="s">
        <v>371</v>
      </c>
      <c r="C135" s="180" t="s">
        <v>372</v>
      </c>
      <c r="D135" s="173" t="s">
        <v>241</v>
      </c>
      <c r="E135" s="174">
        <v>46.52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6"/>
      <c r="S135" s="176" t="s">
        <v>231</v>
      </c>
      <c r="T135" s="177" t="s">
        <v>231</v>
      </c>
      <c r="U135" s="157">
        <v>0</v>
      </c>
      <c r="V135" s="157">
        <f>ROUND(E135*U135,2)</f>
        <v>0</v>
      </c>
      <c r="W135" s="157"/>
      <c r="X135" s="157" t="s">
        <v>170</v>
      </c>
      <c r="Y135" s="157" t="s">
        <v>171</v>
      </c>
      <c r="Z135" s="147"/>
      <c r="AA135" s="147"/>
      <c r="AB135" s="147"/>
      <c r="AC135" s="147"/>
      <c r="AD135" s="147"/>
      <c r="AE135" s="147"/>
      <c r="AF135" s="147"/>
      <c r="AG135" s="147" t="s">
        <v>334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1" t="s">
        <v>373</v>
      </c>
      <c r="D136" s="161"/>
      <c r="E136" s="162">
        <v>46.52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1">
        <v>43</v>
      </c>
      <c r="B137" s="172" t="s">
        <v>374</v>
      </c>
      <c r="C137" s="180" t="s">
        <v>375</v>
      </c>
      <c r="D137" s="173" t="s">
        <v>264</v>
      </c>
      <c r="E137" s="174">
        <v>36.9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4">
        <v>3.2000000000000003E-4</v>
      </c>
      <c r="O137" s="174">
        <f>ROUND(E137*N137,2)</f>
        <v>0.01</v>
      </c>
      <c r="P137" s="174">
        <v>0</v>
      </c>
      <c r="Q137" s="174">
        <f>ROUND(E137*P137,2)</f>
        <v>0</v>
      </c>
      <c r="R137" s="176"/>
      <c r="S137" s="176" t="s">
        <v>231</v>
      </c>
      <c r="T137" s="177" t="s">
        <v>231</v>
      </c>
      <c r="U137" s="157">
        <v>0</v>
      </c>
      <c r="V137" s="157">
        <f>ROUND(E137*U137,2)</f>
        <v>0</v>
      </c>
      <c r="W137" s="157"/>
      <c r="X137" s="157" t="s">
        <v>170</v>
      </c>
      <c r="Y137" s="157" t="s">
        <v>171</v>
      </c>
      <c r="Z137" s="147"/>
      <c r="AA137" s="147"/>
      <c r="AB137" s="147"/>
      <c r="AC137" s="147"/>
      <c r="AD137" s="147"/>
      <c r="AE137" s="147"/>
      <c r="AF137" s="147"/>
      <c r="AG137" s="147" t="s">
        <v>334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0" t="s">
        <v>376</v>
      </c>
      <c r="D138" s="251"/>
      <c r="E138" s="251"/>
      <c r="F138" s="251"/>
      <c r="G138" s="251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252" t="s">
        <v>377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1" t="s">
        <v>378</v>
      </c>
      <c r="D140" s="161"/>
      <c r="E140" s="162">
        <v>30.9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177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81" t="s">
        <v>305</v>
      </c>
      <c r="D141" s="161"/>
      <c r="E141" s="162">
        <v>6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177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1">
        <v>44</v>
      </c>
      <c r="B142" s="172" t="s">
        <v>379</v>
      </c>
      <c r="C142" s="180" t="s">
        <v>380</v>
      </c>
      <c r="D142" s="173" t="s">
        <v>264</v>
      </c>
      <c r="E142" s="174">
        <v>67.8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231</v>
      </c>
      <c r="T142" s="177" t="s">
        <v>231</v>
      </c>
      <c r="U142" s="157">
        <v>0</v>
      </c>
      <c r="V142" s="157">
        <f>ROUND(E142*U142,2)</f>
        <v>0</v>
      </c>
      <c r="W142" s="157"/>
      <c r="X142" s="157" t="s">
        <v>170</v>
      </c>
      <c r="Y142" s="157" t="s">
        <v>171</v>
      </c>
      <c r="Z142" s="147"/>
      <c r="AA142" s="147"/>
      <c r="AB142" s="147"/>
      <c r="AC142" s="147"/>
      <c r="AD142" s="147"/>
      <c r="AE142" s="147"/>
      <c r="AF142" s="147"/>
      <c r="AG142" s="147" t="s">
        <v>334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1" t="s">
        <v>381</v>
      </c>
      <c r="D143" s="161"/>
      <c r="E143" s="162">
        <v>61.8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1" t="s">
        <v>305</v>
      </c>
      <c r="D144" s="161"/>
      <c r="E144" s="162">
        <v>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1">
        <v>45</v>
      </c>
      <c r="B145" s="172" t="s">
        <v>382</v>
      </c>
      <c r="C145" s="180" t="s">
        <v>383</v>
      </c>
      <c r="D145" s="173" t="s">
        <v>241</v>
      </c>
      <c r="E145" s="174">
        <v>11.63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5.0400000000000002E-3</v>
      </c>
      <c r="O145" s="174">
        <f>ROUND(E145*N145,2)</f>
        <v>0.06</v>
      </c>
      <c r="P145" s="174">
        <v>0</v>
      </c>
      <c r="Q145" s="174">
        <f>ROUND(E145*P145,2)</f>
        <v>0</v>
      </c>
      <c r="R145" s="176"/>
      <c r="S145" s="176" t="s">
        <v>231</v>
      </c>
      <c r="T145" s="177" t="s">
        <v>231</v>
      </c>
      <c r="U145" s="157">
        <v>0</v>
      </c>
      <c r="V145" s="157">
        <f>ROUND(E145*U145,2)</f>
        <v>0</v>
      </c>
      <c r="W145" s="157"/>
      <c r="X145" s="157" t="s">
        <v>170</v>
      </c>
      <c r="Y145" s="157" t="s">
        <v>171</v>
      </c>
      <c r="Z145" s="147"/>
      <c r="AA145" s="147"/>
      <c r="AB145" s="147"/>
      <c r="AC145" s="147"/>
      <c r="AD145" s="147"/>
      <c r="AE145" s="147"/>
      <c r="AF145" s="147"/>
      <c r="AG145" s="147" t="s">
        <v>334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1" t="s">
        <v>309</v>
      </c>
      <c r="D146" s="161"/>
      <c r="E146" s="162">
        <v>11.63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1">
        <v>46</v>
      </c>
      <c r="B147" s="172" t="s">
        <v>384</v>
      </c>
      <c r="C147" s="180" t="s">
        <v>385</v>
      </c>
      <c r="D147" s="173" t="s">
        <v>264</v>
      </c>
      <c r="E147" s="174">
        <v>30.9</v>
      </c>
      <c r="F147" s="175"/>
      <c r="G147" s="176">
        <f>ROUND(E147*F147,2)</f>
        <v>0</v>
      </c>
      <c r="H147" s="175"/>
      <c r="I147" s="176">
        <f>ROUND(E147*H147,2)</f>
        <v>0</v>
      </c>
      <c r="J147" s="175"/>
      <c r="K147" s="176">
        <f>ROUND(E147*J147,2)</f>
        <v>0</v>
      </c>
      <c r="L147" s="176">
        <v>21</v>
      </c>
      <c r="M147" s="176">
        <f>G147*(1+L147/100)</f>
        <v>0</v>
      </c>
      <c r="N147" s="174">
        <v>4.0000000000000003E-5</v>
      </c>
      <c r="O147" s="174">
        <f>ROUND(E147*N147,2)</f>
        <v>0</v>
      </c>
      <c r="P147" s="174">
        <v>0</v>
      </c>
      <c r="Q147" s="174">
        <f>ROUND(E147*P147,2)</f>
        <v>0</v>
      </c>
      <c r="R147" s="176"/>
      <c r="S147" s="176" t="s">
        <v>231</v>
      </c>
      <c r="T147" s="177" t="s">
        <v>231</v>
      </c>
      <c r="U147" s="157">
        <v>0</v>
      </c>
      <c r="V147" s="157">
        <f>ROUND(E147*U147,2)</f>
        <v>0</v>
      </c>
      <c r="W147" s="157"/>
      <c r="X147" s="157" t="s">
        <v>170</v>
      </c>
      <c r="Y147" s="157" t="s">
        <v>171</v>
      </c>
      <c r="Z147" s="147"/>
      <c r="AA147" s="147"/>
      <c r="AB147" s="147"/>
      <c r="AC147" s="147"/>
      <c r="AD147" s="147"/>
      <c r="AE147" s="147"/>
      <c r="AF147" s="147"/>
      <c r="AG147" s="147" t="s">
        <v>334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1" t="s">
        <v>378</v>
      </c>
      <c r="D148" s="161"/>
      <c r="E148" s="162">
        <v>30.9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1">
        <v>47</v>
      </c>
      <c r="B149" s="172" t="s">
        <v>386</v>
      </c>
      <c r="C149" s="180" t="s">
        <v>387</v>
      </c>
      <c r="D149" s="173" t="s">
        <v>241</v>
      </c>
      <c r="E149" s="174">
        <v>11.63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0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231</v>
      </c>
      <c r="T149" s="177" t="s">
        <v>231</v>
      </c>
      <c r="U149" s="157">
        <v>0</v>
      </c>
      <c r="V149" s="157">
        <f>ROUND(E149*U149,2)</f>
        <v>0</v>
      </c>
      <c r="W149" s="157"/>
      <c r="X149" s="157" t="s">
        <v>170</v>
      </c>
      <c r="Y149" s="157" t="s">
        <v>171</v>
      </c>
      <c r="Z149" s="147"/>
      <c r="AA149" s="147"/>
      <c r="AB149" s="147"/>
      <c r="AC149" s="147"/>
      <c r="AD149" s="147"/>
      <c r="AE149" s="147"/>
      <c r="AF149" s="147"/>
      <c r="AG149" s="147" t="s">
        <v>334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1" t="s">
        <v>309</v>
      </c>
      <c r="D150" s="161"/>
      <c r="E150" s="162">
        <v>11.63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177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1">
        <v>48</v>
      </c>
      <c r="B151" s="172" t="s">
        <v>388</v>
      </c>
      <c r="C151" s="180" t="s">
        <v>389</v>
      </c>
      <c r="D151" s="173" t="s">
        <v>241</v>
      </c>
      <c r="E151" s="174">
        <v>11.63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0</v>
      </c>
      <c r="O151" s="174">
        <f>ROUND(E151*N151,2)</f>
        <v>0</v>
      </c>
      <c r="P151" s="174">
        <v>0</v>
      </c>
      <c r="Q151" s="174">
        <f>ROUND(E151*P151,2)</f>
        <v>0</v>
      </c>
      <c r="R151" s="176"/>
      <c r="S151" s="176" t="s">
        <v>231</v>
      </c>
      <c r="T151" s="177" t="s">
        <v>231</v>
      </c>
      <c r="U151" s="157">
        <v>0</v>
      </c>
      <c r="V151" s="157">
        <f>ROUND(E151*U151,2)</f>
        <v>0</v>
      </c>
      <c r="W151" s="157"/>
      <c r="X151" s="157" t="s">
        <v>170</v>
      </c>
      <c r="Y151" s="157" t="s">
        <v>171</v>
      </c>
      <c r="Z151" s="147"/>
      <c r="AA151" s="147"/>
      <c r="AB151" s="147"/>
      <c r="AC151" s="147"/>
      <c r="AD151" s="147"/>
      <c r="AE151" s="147"/>
      <c r="AF151" s="147"/>
      <c r="AG151" s="147" t="s">
        <v>215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1" t="s">
        <v>309</v>
      </c>
      <c r="D152" s="161"/>
      <c r="E152" s="162">
        <v>11.63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49</v>
      </c>
      <c r="B153" s="172" t="s">
        <v>390</v>
      </c>
      <c r="C153" s="180" t="s">
        <v>391</v>
      </c>
      <c r="D153" s="173" t="s">
        <v>241</v>
      </c>
      <c r="E153" s="174">
        <v>11.63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8.0000000000000004E-4</v>
      </c>
      <c r="O153" s="174">
        <f>ROUND(E153*N153,2)</f>
        <v>0.01</v>
      </c>
      <c r="P153" s="174">
        <v>0</v>
      </c>
      <c r="Q153" s="174">
        <f>ROUND(E153*P153,2)</f>
        <v>0</v>
      </c>
      <c r="R153" s="176"/>
      <c r="S153" s="176" t="s">
        <v>392</v>
      </c>
      <c r="T153" s="177" t="s">
        <v>392</v>
      </c>
      <c r="U153" s="157">
        <v>0</v>
      </c>
      <c r="V153" s="157">
        <f>ROUND(E153*U153,2)</f>
        <v>0</v>
      </c>
      <c r="W153" s="157"/>
      <c r="X153" s="157" t="s">
        <v>170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334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1" t="s">
        <v>309</v>
      </c>
      <c r="D154" s="161"/>
      <c r="E154" s="162">
        <v>11.63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50</v>
      </c>
      <c r="B155" s="172" t="s">
        <v>393</v>
      </c>
      <c r="C155" s="180" t="s">
        <v>394</v>
      </c>
      <c r="D155" s="173" t="s">
        <v>241</v>
      </c>
      <c r="E155" s="174">
        <v>11.63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6"/>
      <c r="S155" s="176" t="s">
        <v>168</v>
      </c>
      <c r="T155" s="177" t="s">
        <v>169</v>
      </c>
      <c r="U155" s="157">
        <v>0</v>
      </c>
      <c r="V155" s="157">
        <f>ROUND(E155*U155,2)</f>
        <v>0</v>
      </c>
      <c r="W155" s="157"/>
      <c r="X155" s="157" t="s">
        <v>170</v>
      </c>
      <c r="Y155" s="157" t="s">
        <v>171</v>
      </c>
      <c r="Z155" s="147"/>
      <c r="AA155" s="147"/>
      <c r="AB155" s="147"/>
      <c r="AC155" s="147"/>
      <c r="AD155" s="147"/>
      <c r="AE155" s="147"/>
      <c r="AF155" s="147"/>
      <c r="AG155" s="147" t="s">
        <v>215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1" t="s">
        <v>309</v>
      </c>
      <c r="D156" s="161"/>
      <c r="E156" s="162">
        <v>11.63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86">
        <v>51</v>
      </c>
      <c r="B157" s="187" t="s">
        <v>395</v>
      </c>
      <c r="C157" s="193" t="s">
        <v>396</v>
      </c>
      <c r="D157" s="188" t="s">
        <v>0</v>
      </c>
      <c r="E157" s="189">
        <v>304.23964999999998</v>
      </c>
      <c r="F157" s="190"/>
      <c r="G157" s="191">
        <f>ROUND(E157*F157,2)</f>
        <v>0</v>
      </c>
      <c r="H157" s="190"/>
      <c r="I157" s="191">
        <f>ROUND(E157*H157,2)</f>
        <v>0</v>
      </c>
      <c r="J157" s="190"/>
      <c r="K157" s="191">
        <f>ROUND(E157*J157,2)</f>
        <v>0</v>
      </c>
      <c r="L157" s="191">
        <v>21</v>
      </c>
      <c r="M157" s="191">
        <f>G157*(1+L157/100)</f>
        <v>0</v>
      </c>
      <c r="N157" s="189">
        <v>0</v>
      </c>
      <c r="O157" s="189">
        <f>ROUND(E157*N157,2)</f>
        <v>0</v>
      </c>
      <c r="P157" s="189">
        <v>0</v>
      </c>
      <c r="Q157" s="189">
        <f>ROUND(E157*P157,2)</f>
        <v>0</v>
      </c>
      <c r="R157" s="191"/>
      <c r="S157" s="191" t="s">
        <v>231</v>
      </c>
      <c r="T157" s="192" t="s">
        <v>231</v>
      </c>
      <c r="U157" s="157">
        <v>0</v>
      </c>
      <c r="V157" s="157">
        <f>ROUND(E157*U157,2)</f>
        <v>0</v>
      </c>
      <c r="W157" s="157"/>
      <c r="X157" s="157" t="s">
        <v>170</v>
      </c>
      <c r="Y157" s="157" t="s">
        <v>171</v>
      </c>
      <c r="Z157" s="147"/>
      <c r="AA157" s="147"/>
      <c r="AB157" s="147"/>
      <c r="AC157" s="147"/>
      <c r="AD157" s="147"/>
      <c r="AE157" s="147"/>
      <c r="AF157" s="147"/>
      <c r="AG157" s="147" t="s">
        <v>343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1">
        <v>52</v>
      </c>
      <c r="B158" s="172" t="s">
        <v>397</v>
      </c>
      <c r="C158" s="180" t="s">
        <v>398</v>
      </c>
      <c r="D158" s="173" t="s">
        <v>241</v>
      </c>
      <c r="E158" s="174">
        <v>21.318000000000001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4">
        <v>1.9199999999999998E-2</v>
      </c>
      <c r="O158" s="174">
        <f>ROUND(E158*N158,2)</f>
        <v>0.41</v>
      </c>
      <c r="P158" s="174">
        <v>0</v>
      </c>
      <c r="Q158" s="174">
        <f>ROUND(E158*P158,2)</f>
        <v>0</v>
      </c>
      <c r="R158" s="176"/>
      <c r="S158" s="176" t="s">
        <v>168</v>
      </c>
      <c r="T158" s="177" t="s">
        <v>169</v>
      </c>
      <c r="U158" s="157">
        <v>0</v>
      </c>
      <c r="V158" s="157">
        <f>ROUND(E158*U158,2)</f>
        <v>0</v>
      </c>
      <c r="W158" s="157"/>
      <c r="X158" s="157" t="s">
        <v>399</v>
      </c>
      <c r="Y158" s="157" t="s">
        <v>171</v>
      </c>
      <c r="Z158" s="147"/>
      <c r="AA158" s="147"/>
      <c r="AB158" s="147"/>
      <c r="AC158" s="147"/>
      <c r="AD158" s="147"/>
      <c r="AE158" s="147"/>
      <c r="AF158" s="147"/>
      <c r="AG158" s="147" t="s">
        <v>400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250" t="s">
        <v>436</v>
      </c>
      <c r="D159" s="251"/>
      <c r="E159" s="251"/>
      <c r="F159" s="251"/>
      <c r="G159" s="251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252" t="s">
        <v>401</v>
      </c>
      <c r="D160" s="253"/>
      <c r="E160" s="253"/>
      <c r="F160" s="253"/>
      <c r="G160" s="253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402</v>
      </c>
      <c r="D161" s="161"/>
      <c r="E161" s="162">
        <v>13.96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81" t="s">
        <v>403</v>
      </c>
      <c r="D162" s="161"/>
      <c r="E162" s="162">
        <v>5.56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177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1" t="s">
        <v>404</v>
      </c>
      <c r="D163" s="161"/>
      <c r="E163" s="162">
        <v>1.8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177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4" t="s">
        <v>163</v>
      </c>
      <c r="B164" s="165" t="s">
        <v>121</v>
      </c>
      <c r="C164" s="179" t="s">
        <v>122</v>
      </c>
      <c r="D164" s="166"/>
      <c r="E164" s="167"/>
      <c r="F164" s="168"/>
      <c r="G164" s="168">
        <f>SUMIF(AG165:AG186,"&lt;&gt;NOR",G165:G186)</f>
        <v>0</v>
      </c>
      <c r="H164" s="168"/>
      <c r="I164" s="168">
        <f>SUM(I165:I186)</f>
        <v>0</v>
      </c>
      <c r="J164" s="168"/>
      <c r="K164" s="168">
        <f>SUM(K165:K186)</f>
        <v>0</v>
      </c>
      <c r="L164" s="168"/>
      <c r="M164" s="168">
        <f>SUM(M165:M186)</f>
        <v>0</v>
      </c>
      <c r="N164" s="167"/>
      <c r="O164" s="167">
        <f>SUM(O165:O186)</f>
        <v>0.08</v>
      </c>
      <c r="P164" s="167"/>
      <c r="Q164" s="167">
        <f>SUM(Q165:Q186)</f>
        <v>0</v>
      </c>
      <c r="R164" s="168"/>
      <c r="S164" s="168"/>
      <c r="T164" s="169"/>
      <c r="U164" s="163"/>
      <c r="V164" s="163">
        <f>SUM(V165:V186)</f>
        <v>0</v>
      </c>
      <c r="W164" s="163"/>
      <c r="X164" s="163"/>
      <c r="Y164" s="163"/>
      <c r="AG164" t="s">
        <v>164</v>
      </c>
    </row>
    <row r="165" spans="1:60" outlineLevel="1" x14ac:dyDescent="0.2">
      <c r="A165" s="171">
        <v>53</v>
      </c>
      <c r="B165" s="172" t="s">
        <v>405</v>
      </c>
      <c r="C165" s="180" t="s">
        <v>406</v>
      </c>
      <c r="D165" s="173" t="s">
        <v>241</v>
      </c>
      <c r="E165" s="174">
        <v>220.13200000000001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0</v>
      </c>
      <c r="O165" s="174">
        <f>ROUND(E165*N165,2)</f>
        <v>0</v>
      </c>
      <c r="P165" s="174">
        <v>0</v>
      </c>
      <c r="Q165" s="174">
        <f>ROUND(E165*P165,2)</f>
        <v>0</v>
      </c>
      <c r="R165" s="176"/>
      <c r="S165" s="176" t="s">
        <v>231</v>
      </c>
      <c r="T165" s="177" t="s">
        <v>231</v>
      </c>
      <c r="U165" s="157">
        <v>0</v>
      </c>
      <c r="V165" s="157">
        <f>ROUND(E165*U165,2)</f>
        <v>0</v>
      </c>
      <c r="W165" s="157"/>
      <c r="X165" s="157" t="s">
        <v>170</v>
      </c>
      <c r="Y165" s="157" t="s">
        <v>171</v>
      </c>
      <c r="Z165" s="147"/>
      <c r="AA165" s="147"/>
      <c r="AB165" s="147"/>
      <c r="AC165" s="147"/>
      <c r="AD165" s="147"/>
      <c r="AE165" s="147"/>
      <c r="AF165" s="147"/>
      <c r="AG165" s="147" t="s">
        <v>334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1" t="s">
        <v>407</v>
      </c>
      <c r="D166" s="161"/>
      <c r="E166" s="162">
        <v>74.16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81" t="s">
        <v>408</v>
      </c>
      <c r="D167" s="161"/>
      <c r="E167" s="162">
        <v>51.17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177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1" t="s">
        <v>409</v>
      </c>
      <c r="D168" s="161"/>
      <c r="E168" s="162">
        <v>19.8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81" t="s">
        <v>410</v>
      </c>
      <c r="D169" s="161"/>
      <c r="E169" s="162">
        <v>75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177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1">
        <v>54</v>
      </c>
      <c r="B170" s="172" t="s">
        <v>411</v>
      </c>
      <c r="C170" s="180" t="s">
        <v>412</v>
      </c>
      <c r="D170" s="173" t="s">
        <v>241</v>
      </c>
      <c r="E170" s="174">
        <v>74.16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0</v>
      </c>
      <c r="O170" s="174">
        <f>ROUND(E170*N170,2)</f>
        <v>0</v>
      </c>
      <c r="P170" s="174">
        <v>0</v>
      </c>
      <c r="Q170" s="174">
        <f>ROUND(E170*P170,2)</f>
        <v>0</v>
      </c>
      <c r="R170" s="176"/>
      <c r="S170" s="176" t="s">
        <v>168</v>
      </c>
      <c r="T170" s="177" t="s">
        <v>169</v>
      </c>
      <c r="U170" s="157">
        <v>0</v>
      </c>
      <c r="V170" s="157">
        <f>ROUND(E170*U170,2)</f>
        <v>0</v>
      </c>
      <c r="W170" s="157"/>
      <c r="X170" s="157" t="s">
        <v>170</v>
      </c>
      <c r="Y170" s="157" t="s">
        <v>171</v>
      </c>
      <c r="Z170" s="147"/>
      <c r="AA170" s="147"/>
      <c r="AB170" s="147"/>
      <c r="AC170" s="147"/>
      <c r="AD170" s="147"/>
      <c r="AE170" s="147"/>
      <c r="AF170" s="147"/>
      <c r="AG170" s="147" t="s">
        <v>215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50" t="s">
        <v>413</v>
      </c>
      <c r="D171" s="251"/>
      <c r="E171" s="251"/>
      <c r="F171" s="251"/>
      <c r="G171" s="251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174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1" t="s">
        <v>407</v>
      </c>
      <c r="D172" s="161"/>
      <c r="E172" s="162">
        <v>74.16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177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1">
        <v>55</v>
      </c>
      <c r="B173" s="172" t="s">
        <v>414</v>
      </c>
      <c r="C173" s="180" t="s">
        <v>415</v>
      </c>
      <c r="D173" s="173" t="s">
        <v>241</v>
      </c>
      <c r="E173" s="174">
        <v>220.13200000000001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5.0000000000000002E-5</v>
      </c>
      <c r="O173" s="174">
        <f>ROUND(E173*N173,2)</f>
        <v>0.01</v>
      </c>
      <c r="P173" s="174">
        <v>0</v>
      </c>
      <c r="Q173" s="174">
        <f>ROUND(E173*P173,2)</f>
        <v>0</v>
      </c>
      <c r="R173" s="176"/>
      <c r="S173" s="176" t="s">
        <v>231</v>
      </c>
      <c r="T173" s="177" t="s">
        <v>231</v>
      </c>
      <c r="U173" s="157">
        <v>0</v>
      </c>
      <c r="V173" s="157">
        <f>ROUND(E173*U173,2)</f>
        <v>0</v>
      </c>
      <c r="W173" s="157"/>
      <c r="X173" s="157" t="s">
        <v>170</v>
      </c>
      <c r="Y173" s="157" t="s">
        <v>171</v>
      </c>
      <c r="Z173" s="147"/>
      <c r="AA173" s="147"/>
      <c r="AB173" s="147"/>
      <c r="AC173" s="147"/>
      <c r="AD173" s="147"/>
      <c r="AE173" s="147"/>
      <c r="AF173" s="147"/>
      <c r="AG173" s="147" t="s">
        <v>334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1" t="s">
        <v>407</v>
      </c>
      <c r="D174" s="161"/>
      <c r="E174" s="162">
        <v>74.16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177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1" t="s">
        <v>408</v>
      </c>
      <c r="D175" s="161"/>
      <c r="E175" s="162">
        <v>51.17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177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81" t="s">
        <v>409</v>
      </c>
      <c r="D176" s="161"/>
      <c r="E176" s="162">
        <v>19.8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81" t="s">
        <v>410</v>
      </c>
      <c r="D177" s="161"/>
      <c r="E177" s="162">
        <v>75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177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1">
        <v>56</v>
      </c>
      <c r="B178" s="172" t="s">
        <v>416</v>
      </c>
      <c r="C178" s="180" t="s">
        <v>417</v>
      </c>
      <c r="D178" s="173" t="s">
        <v>241</v>
      </c>
      <c r="E178" s="174">
        <v>220.13200000000001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3.2000000000000003E-4</v>
      </c>
      <c r="O178" s="174">
        <f>ROUND(E178*N178,2)</f>
        <v>7.0000000000000007E-2</v>
      </c>
      <c r="P178" s="174">
        <v>0</v>
      </c>
      <c r="Q178" s="174">
        <f>ROUND(E178*P178,2)</f>
        <v>0</v>
      </c>
      <c r="R178" s="176"/>
      <c r="S178" s="176" t="s">
        <v>231</v>
      </c>
      <c r="T178" s="177" t="s">
        <v>231</v>
      </c>
      <c r="U178" s="157">
        <v>0</v>
      </c>
      <c r="V178" s="157">
        <f>ROUND(E178*U178,2)</f>
        <v>0</v>
      </c>
      <c r="W178" s="157"/>
      <c r="X178" s="157" t="s">
        <v>170</v>
      </c>
      <c r="Y178" s="157" t="s">
        <v>171</v>
      </c>
      <c r="Z178" s="147"/>
      <c r="AA178" s="147"/>
      <c r="AB178" s="147"/>
      <c r="AC178" s="147"/>
      <c r="AD178" s="147"/>
      <c r="AE178" s="147"/>
      <c r="AF178" s="147"/>
      <c r="AG178" s="147" t="s">
        <v>334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250" t="s">
        <v>418</v>
      </c>
      <c r="D179" s="251"/>
      <c r="E179" s="251"/>
      <c r="F179" s="251"/>
      <c r="G179" s="251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1" t="s">
        <v>407</v>
      </c>
      <c r="D180" s="161"/>
      <c r="E180" s="162">
        <v>74.16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81" t="s">
        <v>408</v>
      </c>
      <c r="D181" s="161"/>
      <c r="E181" s="162">
        <v>51.17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177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1" t="s">
        <v>409</v>
      </c>
      <c r="D182" s="161"/>
      <c r="E182" s="162">
        <v>19.8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1" t="s">
        <v>410</v>
      </c>
      <c r="D183" s="161"/>
      <c r="E183" s="162">
        <v>75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177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1">
        <v>57</v>
      </c>
      <c r="B184" s="172" t="s">
        <v>419</v>
      </c>
      <c r="C184" s="180" t="s">
        <v>420</v>
      </c>
      <c r="D184" s="173" t="s">
        <v>241</v>
      </c>
      <c r="E184" s="174">
        <v>126.172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0</v>
      </c>
      <c r="O184" s="174">
        <f>ROUND(E184*N184,2)</f>
        <v>0</v>
      </c>
      <c r="P184" s="174">
        <v>0</v>
      </c>
      <c r="Q184" s="174">
        <f>ROUND(E184*P184,2)</f>
        <v>0</v>
      </c>
      <c r="R184" s="176"/>
      <c r="S184" s="176" t="s">
        <v>231</v>
      </c>
      <c r="T184" s="177" t="s">
        <v>231</v>
      </c>
      <c r="U184" s="157">
        <v>0</v>
      </c>
      <c r="V184" s="157">
        <f>ROUND(E184*U184,2)</f>
        <v>0</v>
      </c>
      <c r="W184" s="157"/>
      <c r="X184" s="157" t="s">
        <v>170</v>
      </c>
      <c r="Y184" s="157" t="s">
        <v>171</v>
      </c>
      <c r="Z184" s="147"/>
      <c r="AA184" s="147"/>
      <c r="AB184" s="147"/>
      <c r="AC184" s="147"/>
      <c r="AD184" s="147"/>
      <c r="AE184" s="147"/>
      <c r="AF184" s="147"/>
      <c r="AG184" s="147" t="s">
        <v>334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1" t="s">
        <v>408</v>
      </c>
      <c r="D185" s="161"/>
      <c r="E185" s="162">
        <v>51.17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81" t="s">
        <v>410</v>
      </c>
      <c r="D186" s="161"/>
      <c r="E186" s="162">
        <v>75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x14ac:dyDescent="0.2">
      <c r="A187" s="164" t="s">
        <v>163</v>
      </c>
      <c r="B187" s="165" t="s">
        <v>131</v>
      </c>
      <c r="C187" s="179" t="s">
        <v>132</v>
      </c>
      <c r="D187" s="166"/>
      <c r="E187" s="167"/>
      <c r="F187" s="168"/>
      <c r="G187" s="168">
        <f>SUMIF(AG188:AG194,"&lt;&gt;NOR",G188:G194)</f>
        <v>0</v>
      </c>
      <c r="H187" s="168"/>
      <c r="I187" s="168">
        <f>SUM(I188:I194)</f>
        <v>0</v>
      </c>
      <c r="J187" s="168"/>
      <c r="K187" s="168">
        <f>SUM(K188:K194)</f>
        <v>0</v>
      </c>
      <c r="L187" s="168"/>
      <c r="M187" s="168">
        <f>SUM(M188:M194)</f>
        <v>0</v>
      </c>
      <c r="N187" s="167"/>
      <c r="O187" s="167">
        <f>SUM(O188:O194)</f>
        <v>0</v>
      </c>
      <c r="P187" s="167"/>
      <c r="Q187" s="167">
        <f>SUM(Q188:Q194)</f>
        <v>0</v>
      </c>
      <c r="R187" s="168"/>
      <c r="S187" s="168"/>
      <c r="T187" s="169"/>
      <c r="U187" s="163"/>
      <c r="V187" s="163">
        <f>SUM(V188:V194)</f>
        <v>0</v>
      </c>
      <c r="W187" s="163"/>
      <c r="X187" s="163"/>
      <c r="Y187" s="163"/>
      <c r="AG187" t="s">
        <v>164</v>
      </c>
    </row>
    <row r="188" spans="1:60" outlineLevel="1" x14ac:dyDescent="0.2">
      <c r="A188" s="186">
        <v>58</v>
      </c>
      <c r="B188" s="187" t="s">
        <v>421</v>
      </c>
      <c r="C188" s="193" t="s">
        <v>422</v>
      </c>
      <c r="D188" s="188" t="s">
        <v>331</v>
      </c>
      <c r="E188" s="189">
        <v>9.1929800000000004</v>
      </c>
      <c r="F188" s="190"/>
      <c r="G188" s="191">
        <f t="shared" ref="G188:G194" si="0">ROUND(E188*F188,2)</f>
        <v>0</v>
      </c>
      <c r="H188" s="190"/>
      <c r="I188" s="191">
        <f t="shared" ref="I188:I194" si="1">ROUND(E188*H188,2)</f>
        <v>0</v>
      </c>
      <c r="J188" s="190"/>
      <c r="K188" s="191">
        <f t="shared" ref="K188:K194" si="2">ROUND(E188*J188,2)</f>
        <v>0</v>
      </c>
      <c r="L188" s="191">
        <v>21</v>
      </c>
      <c r="M188" s="191">
        <f t="shared" ref="M188:M194" si="3">G188*(1+L188/100)</f>
        <v>0</v>
      </c>
      <c r="N188" s="189">
        <v>0</v>
      </c>
      <c r="O188" s="189">
        <f t="shared" ref="O188:O194" si="4">ROUND(E188*N188,2)</f>
        <v>0</v>
      </c>
      <c r="P188" s="189">
        <v>0</v>
      </c>
      <c r="Q188" s="189">
        <f t="shared" ref="Q188:Q194" si="5">ROUND(E188*P188,2)</f>
        <v>0</v>
      </c>
      <c r="R188" s="191"/>
      <c r="S188" s="191" t="s">
        <v>231</v>
      </c>
      <c r="T188" s="192" t="s">
        <v>231</v>
      </c>
      <c r="U188" s="157">
        <v>0</v>
      </c>
      <c r="V188" s="157">
        <f t="shared" ref="V188:V194" si="6">ROUND(E188*U188,2)</f>
        <v>0</v>
      </c>
      <c r="W188" s="157"/>
      <c r="X188" s="157" t="s">
        <v>170</v>
      </c>
      <c r="Y188" s="157" t="s">
        <v>171</v>
      </c>
      <c r="Z188" s="147"/>
      <c r="AA188" s="147"/>
      <c r="AB188" s="147"/>
      <c r="AC188" s="147"/>
      <c r="AD188" s="147"/>
      <c r="AE188" s="147"/>
      <c r="AF188" s="147"/>
      <c r="AG188" s="147" t="s">
        <v>215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86">
        <v>59</v>
      </c>
      <c r="B189" s="187" t="s">
        <v>423</v>
      </c>
      <c r="C189" s="193" t="s">
        <v>424</v>
      </c>
      <c r="D189" s="188" t="s">
        <v>331</v>
      </c>
      <c r="E189" s="189">
        <v>18.385960000000001</v>
      </c>
      <c r="F189" s="190"/>
      <c r="G189" s="191">
        <f t="shared" si="0"/>
        <v>0</v>
      </c>
      <c r="H189" s="190"/>
      <c r="I189" s="191">
        <f t="shared" si="1"/>
        <v>0</v>
      </c>
      <c r="J189" s="190"/>
      <c r="K189" s="191">
        <f t="shared" si="2"/>
        <v>0</v>
      </c>
      <c r="L189" s="191">
        <v>21</v>
      </c>
      <c r="M189" s="191">
        <f t="shared" si="3"/>
        <v>0</v>
      </c>
      <c r="N189" s="189">
        <v>0</v>
      </c>
      <c r="O189" s="189">
        <f t="shared" si="4"/>
        <v>0</v>
      </c>
      <c r="P189" s="189">
        <v>0</v>
      </c>
      <c r="Q189" s="189">
        <f t="shared" si="5"/>
        <v>0</v>
      </c>
      <c r="R189" s="191"/>
      <c r="S189" s="191" t="s">
        <v>231</v>
      </c>
      <c r="T189" s="192" t="s">
        <v>231</v>
      </c>
      <c r="U189" s="157">
        <v>0</v>
      </c>
      <c r="V189" s="157">
        <f t="shared" si="6"/>
        <v>0</v>
      </c>
      <c r="W189" s="157"/>
      <c r="X189" s="157" t="s">
        <v>170</v>
      </c>
      <c r="Y189" s="157" t="s">
        <v>171</v>
      </c>
      <c r="Z189" s="147"/>
      <c r="AA189" s="147"/>
      <c r="AB189" s="147"/>
      <c r="AC189" s="147"/>
      <c r="AD189" s="147"/>
      <c r="AE189" s="147"/>
      <c r="AF189" s="147"/>
      <c r="AG189" s="147" t="s">
        <v>215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86">
        <v>60</v>
      </c>
      <c r="B190" s="187" t="s">
        <v>425</v>
      </c>
      <c r="C190" s="193" t="s">
        <v>426</v>
      </c>
      <c r="D190" s="188" t="s">
        <v>331</v>
      </c>
      <c r="E190" s="189">
        <v>9.1929800000000004</v>
      </c>
      <c r="F190" s="190"/>
      <c r="G190" s="191">
        <f t="shared" si="0"/>
        <v>0</v>
      </c>
      <c r="H190" s="190"/>
      <c r="I190" s="191">
        <f t="shared" si="1"/>
        <v>0</v>
      </c>
      <c r="J190" s="190"/>
      <c r="K190" s="191">
        <f t="shared" si="2"/>
        <v>0</v>
      </c>
      <c r="L190" s="191">
        <v>21</v>
      </c>
      <c r="M190" s="191">
        <f t="shared" si="3"/>
        <v>0</v>
      </c>
      <c r="N190" s="189">
        <v>0</v>
      </c>
      <c r="O190" s="189">
        <f t="shared" si="4"/>
        <v>0</v>
      </c>
      <c r="P190" s="189">
        <v>0</v>
      </c>
      <c r="Q190" s="189">
        <f t="shared" si="5"/>
        <v>0</v>
      </c>
      <c r="R190" s="191"/>
      <c r="S190" s="191" t="s">
        <v>231</v>
      </c>
      <c r="T190" s="192" t="s">
        <v>231</v>
      </c>
      <c r="U190" s="157">
        <v>0</v>
      </c>
      <c r="V190" s="157">
        <f t="shared" si="6"/>
        <v>0</v>
      </c>
      <c r="W190" s="157"/>
      <c r="X190" s="157" t="s">
        <v>170</v>
      </c>
      <c r="Y190" s="157" t="s">
        <v>171</v>
      </c>
      <c r="Z190" s="147"/>
      <c r="AA190" s="147"/>
      <c r="AB190" s="147"/>
      <c r="AC190" s="147"/>
      <c r="AD190" s="147"/>
      <c r="AE190" s="147"/>
      <c r="AF190" s="147"/>
      <c r="AG190" s="147" t="s">
        <v>172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86">
        <v>61</v>
      </c>
      <c r="B191" s="187" t="s">
        <v>427</v>
      </c>
      <c r="C191" s="193" t="s">
        <v>428</v>
      </c>
      <c r="D191" s="188" t="s">
        <v>331</v>
      </c>
      <c r="E191" s="189">
        <v>174.66666000000001</v>
      </c>
      <c r="F191" s="190"/>
      <c r="G191" s="191">
        <f t="shared" si="0"/>
        <v>0</v>
      </c>
      <c r="H191" s="190"/>
      <c r="I191" s="191">
        <f t="shared" si="1"/>
        <v>0</v>
      </c>
      <c r="J191" s="190"/>
      <c r="K191" s="191">
        <f t="shared" si="2"/>
        <v>0</v>
      </c>
      <c r="L191" s="191">
        <v>21</v>
      </c>
      <c r="M191" s="191">
        <f t="shared" si="3"/>
        <v>0</v>
      </c>
      <c r="N191" s="189">
        <v>0</v>
      </c>
      <c r="O191" s="189">
        <f t="shared" si="4"/>
        <v>0</v>
      </c>
      <c r="P191" s="189">
        <v>0</v>
      </c>
      <c r="Q191" s="189">
        <f t="shared" si="5"/>
        <v>0</v>
      </c>
      <c r="R191" s="191"/>
      <c r="S191" s="191" t="s">
        <v>231</v>
      </c>
      <c r="T191" s="192" t="s">
        <v>231</v>
      </c>
      <c r="U191" s="157">
        <v>0</v>
      </c>
      <c r="V191" s="157">
        <f t="shared" si="6"/>
        <v>0</v>
      </c>
      <c r="W191" s="157"/>
      <c r="X191" s="157" t="s">
        <v>170</v>
      </c>
      <c r="Y191" s="157" t="s">
        <v>171</v>
      </c>
      <c r="Z191" s="147"/>
      <c r="AA191" s="147"/>
      <c r="AB191" s="147"/>
      <c r="AC191" s="147"/>
      <c r="AD191" s="147"/>
      <c r="AE191" s="147"/>
      <c r="AF191" s="147"/>
      <c r="AG191" s="147" t="s">
        <v>172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86">
        <v>62</v>
      </c>
      <c r="B192" s="187" t="s">
        <v>429</v>
      </c>
      <c r="C192" s="193" t="s">
        <v>430</v>
      </c>
      <c r="D192" s="188" t="s">
        <v>331</v>
      </c>
      <c r="E192" s="189">
        <v>9.1929800000000004</v>
      </c>
      <c r="F192" s="190"/>
      <c r="G192" s="191">
        <f t="shared" si="0"/>
        <v>0</v>
      </c>
      <c r="H192" s="190"/>
      <c r="I192" s="191">
        <f t="shared" si="1"/>
        <v>0</v>
      </c>
      <c r="J192" s="190"/>
      <c r="K192" s="191">
        <f t="shared" si="2"/>
        <v>0</v>
      </c>
      <c r="L192" s="191">
        <v>21</v>
      </c>
      <c r="M192" s="191">
        <f t="shared" si="3"/>
        <v>0</v>
      </c>
      <c r="N192" s="189">
        <v>0</v>
      </c>
      <c r="O192" s="189">
        <f t="shared" si="4"/>
        <v>0</v>
      </c>
      <c r="P192" s="189">
        <v>0</v>
      </c>
      <c r="Q192" s="189">
        <f t="shared" si="5"/>
        <v>0</v>
      </c>
      <c r="R192" s="191"/>
      <c r="S192" s="191" t="s">
        <v>231</v>
      </c>
      <c r="T192" s="192" t="s">
        <v>231</v>
      </c>
      <c r="U192" s="157">
        <v>0</v>
      </c>
      <c r="V192" s="157">
        <f t="shared" si="6"/>
        <v>0</v>
      </c>
      <c r="W192" s="157"/>
      <c r="X192" s="157" t="s">
        <v>170</v>
      </c>
      <c r="Y192" s="157" t="s">
        <v>171</v>
      </c>
      <c r="Z192" s="147"/>
      <c r="AA192" s="147"/>
      <c r="AB192" s="147"/>
      <c r="AC192" s="147"/>
      <c r="AD192" s="147"/>
      <c r="AE192" s="147"/>
      <c r="AF192" s="147"/>
      <c r="AG192" s="147" t="s">
        <v>172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86">
        <v>63</v>
      </c>
      <c r="B193" s="187" t="s">
        <v>431</v>
      </c>
      <c r="C193" s="193" t="s">
        <v>432</v>
      </c>
      <c r="D193" s="188" t="s">
        <v>331</v>
      </c>
      <c r="E193" s="189">
        <v>55.157890000000002</v>
      </c>
      <c r="F193" s="190"/>
      <c r="G193" s="191">
        <f t="shared" si="0"/>
        <v>0</v>
      </c>
      <c r="H193" s="190"/>
      <c r="I193" s="191">
        <f t="shared" si="1"/>
        <v>0</v>
      </c>
      <c r="J193" s="190"/>
      <c r="K193" s="191">
        <f t="shared" si="2"/>
        <v>0</v>
      </c>
      <c r="L193" s="191">
        <v>21</v>
      </c>
      <c r="M193" s="191">
        <f t="shared" si="3"/>
        <v>0</v>
      </c>
      <c r="N193" s="189">
        <v>0</v>
      </c>
      <c r="O193" s="189">
        <f t="shared" si="4"/>
        <v>0</v>
      </c>
      <c r="P193" s="189">
        <v>0</v>
      </c>
      <c r="Q193" s="189">
        <f t="shared" si="5"/>
        <v>0</v>
      </c>
      <c r="R193" s="191"/>
      <c r="S193" s="191" t="s">
        <v>231</v>
      </c>
      <c r="T193" s="192" t="s">
        <v>231</v>
      </c>
      <c r="U193" s="157">
        <v>0</v>
      </c>
      <c r="V193" s="157">
        <f t="shared" si="6"/>
        <v>0</v>
      </c>
      <c r="W193" s="157"/>
      <c r="X193" s="157" t="s">
        <v>170</v>
      </c>
      <c r="Y193" s="157" t="s">
        <v>171</v>
      </c>
      <c r="Z193" s="147"/>
      <c r="AA193" s="147"/>
      <c r="AB193" s="147"/>
      <c r="AC193" s="147"/>
      <c r="AD193" s="147"/>
      <c r="AE193" s="147"/>
      <c r="AF193" s="147"/>
      <c r="AG193" s="147" t="s">
        <v>172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1">
        <v>64</v>
      </c>
      <c r="B194" s="172" t="s">
        <v>433</v>
      </c>
      <c r="C194" s="180" t="s">
        <v>434</v>
      </c>
      <c r="D194" s="173" t="s">
        <v>331</v>
      </c>
      <c r="E194" s="174">
        <v>9.1929800000000004</v>
      </c>
      <c r="F194" s="175"/>
      <c r="G194" s="176">
        <f t="shared" si="0"/>
        <v>0</v>
      </c>
      <c r="H194" s="175"/>
      <c r="I194" s="176">
        <f t="shared" si="1"/>
        <v>0</v>
      </c>
      <c r="J194" s="175"/>
      <c r="K194" s="176">
        <f t="shared" si="2"/>
        <v>0</v>
      </c>
      <c r="L194" s="176">
        <v>21</v>
      </c>
      <c r="M194" s="176">
        <f t="shared" si="3"/>
        <v>0</v>
      </c>
      <c r="N194" s="174">
        <v>0</v>
      </c>
      <c r="O194" s="174">
        <f t="shared" si="4"/>
        <v>0</v>
      </c>
      <c r="P194" s="174">
        <v>0</v>
      </c>
      <c r="Q194" s="174">
        <f t="shared" si="5"/>
        <v>0</v>
      </c>
      <c r="R194" s="176"/>
      <c r="S194" s="176" t="s">
        <v>231</v>
      </c>
      <c r="T194" s="177" t="s">
        <v>231</v>
      </c>
      <c r="U194" s="157">
        <v>0</v>
      </c>
      <c r="V194" s="157">
        <f t="shared" si="6"/>
        <v>0</v>
      </c>
      <c r="W194" s="157"/>
      <c r="X194" s="157" t="s">
        <v>170</v>
      </c>
      <c r="Y194" s="157" t="s">
        <v>171</v>
      </c>
      <c r="Z194" s="147"/>
      <c r="AA194" s="147"/>
      <c r="AB194" s="147"/>
      <c r="AC194" s="147"/>
      <c r="AD194" s="147"/>
      <c r="AE194" s="147"/>
      <c r="AF194" s="147"/>
      <c r="AG194" s="147" t="s">
        <v>215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">
      <c r="A195" s="3"/>
      <c r="B195" s="4"/>
      <c r="C195" s="182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AE195">
        <v>12</v>
      </c>
      <c r="AF195">
        <v>21</v>
      </c>
      <c r="AG195" t="s">
        <v>149</v>
      </c>
    </row>
    <row r="196" spans="1:60" x14ac:dyDescent="0.2">
      <c r="A196" s="150"/>
      <c r="B196" s="151" t="s">
        <v>29</v>
      </c>
      <c r="C196" s="183"/>
      <c r="D196" s="152"/>
      <c r="E196" s="153"/>
      <c r="F196" s="153"/>
      <c r="G196" s="170">
        <f>G8+G30+G48+G54+G59+G65+G91+G99+G101+G110+G118+G122+G134+G164+G187</f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f>SUMIF(L7:L194,AE195,G7:G194)</f>
        <v>0</v>
      </c>
      <c r="AF196">
        <f>SUMIF(L7:L194,AF195,G7:G194)</f>
        <v>0</v>
      </c>
      <c r="AG196" t="s">
        <v>192</v>
      </c>
    </row>
    <row r="197" spans="1:60" x14ac:dyDescent="0.2">
      <c r="C197" s="184"/>
      <c r="D197" s="10"/>
      <c r="AG197" t="s">
        <v>194</v>
      </c>
    </row>
    <row r="198" spans="1:60" x14ac:dyDescent="0.2">
      <c r="D198" s="10"/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PDSjvxxPRSYw4bqj/lG8CJny3rzO5y2QKj7jcck8HGqDA74XlD8mhc3MpOg1oRgV15qiaSC7Kt45fxIJiVnJA==" saltValue="a8IDD0fAXCCiONfOYzA5iA==" spinCount="100000" sheet="1" formatRows="0"/>
  <mergeCells count="27">
    <mergeCell ref="C16:G16"/>
    <mergeCell ref="A1:G1"/>
    <mergeCell ref="C2:G2"/>
    <mergeCell ref="C3:G3"/>
    <mergeCell ref="C4:G4"/>
    <mergeCell ref="C12:G12"/>
    <mergeCell ref="C107:G107"/>
    <mergeCell ref="C24:G24"/>
    <mergeCell ref="C25:G25"/>
    <mergeCell ref="C32:G32"/>
    <mergeCell ref="C44:G44"/>
    <mergeCell ref="C45:G45"/>
    <mergeCell ref="C52:G52"/>
    <mergeCell ref="C56:G56"/>
    <mergeCell ref="C82:G82"/>
    <mergeCell ref="C87:G87"/>
    <mergeCell ref="C103:G103"/>
    <mergeCell ref="C104:G104"/>
    <mergeCell ref="C160:G160"/>
    <mergeCell ref="C171:G171"/>
    <mergeCell ref="C179:G179"/>
    <mergeCell ref="C120:G120"/>
    <mergeCell ref="C126:G126"/>
    <mergeCell ref="C130:G130"/>
    <mergeCell ref="C138:G138"/>
    <mergeCell ref="C139:G139"/>
    <mergeCell ref="C159:G15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136</v>
      </c>
      <c r="B1" s="254"/>
      <c r="C1" s="254"/>
      <c r="D1" s="254"/>
      <c r="E1" s="254"/>
      <c r="F1" s="254"/>
      <c r="G1" s="254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5" t="s">
        <v>44</v>
      </c>
      <c r="D3" s="256"/>
      <c r="E3" s="256"/>
      <c r="F3" s="256"/>
      <c r="G3" s="257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52</v>
      </c>
      <c r="C4" s="258" t="s">
        <v>53</v>
      </c>
      <c r="D4" s="259"/>
      <c r="E4" s="259"/>
      <c r="F4" s="259"/>
      <c r="G4" s="260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78</v>
      </c>
      <c r="C8" s="179" t="s">
        <v>79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7"/>
      <c r="O8" s="167">
        <f>SUM(O9:O14)</f>
        <v>0.4</v>
      </c>
      <c r="P8" s="167"/>
      <c r="Q8" s="167">
        <f>SUM(Q9:Q14)</f>
        <v>0</v>
      </c>
      <c r="R8" s="168"/>
      <c r="S8" s="168"/>
      <c r="T8" s="169"/>
      <c r="U8" s="163"/>
      <c r="V8" s="163">
        <f>SUM(V9:V14)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437</v>
      </c>
      <c r="C9" s="180" t="s">
        <v>438</v>
      </c>
      <c r="D9" s="173" t="s">
        <v>264</v>
      </c>
      <c r="E9" s="174">
        <v>40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1.56E-3</v>
      </c>
      <c r="O9" s="174">
        <f>ROUND(E9*N9,2)</f>
        <v>0.06</v>
      </c>
      <c r="P9" s="174">
        <v>0</v>
      </c>
      <c r="Q9" s="174">
        <f>ROUND(E9*P9,2)</f>
        <v>0</v>
      </c>
      <c r="R9" s="176"/>
      <c r="S9" s="176" t="s">
        <v>231</v>
      </c>
      <c r="T9" s="17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172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439</v>
      </c>
      <c r="D10" s="161"/>
      <c r="E10" s="162">
        <v>40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440</v>
      </c>
      <c r="C11" s="180" t="s">
        <v>441</v>
      </c>
      <c r="D11" s="173" t="s">
        <v>264</v>
      </c>
      <c r="E11" s="174">
        <v>20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8.6599999999999993E-3</v>
      </c>
      <c r="O11" s="174">
        <f>ROUND(E11*N11,2)</f>
        <v>0.17</v>
      </c>
      <c r="P11" s="174">
        <v>0</v>
      </c>
      <c r="Q11" s="174">
        <f>ROUND(E11*P11,2)</f>
        <v>0</v>
      </c>
      <c r="R11" s="176"/>
      <c r="S11" s="176" t="s">
        <v>231</v>
      </c>
      <c r="T11" s="177" t="s">
        <v>169</v>
      </c>
      <c r="U11" s="157">
        <v>0</v>
      </c>
      <c r="V11" s="157">
        <f>ROUND(E11*U11,2)</f>
        <v>0</v>
      </c>
      <c r="W11" s="157"/>
      <c r="X11" s="157" t="s">
        <v>170</v>
      </c>
      <c r="Y11" s="157" t="s">
        <v>171</v>
      </c>
      <c r="Z11" s="147"/>
      <c r="AA11" s="147"/>
      <c r="AB11" s="147"/>
      <c r="AC11" s="147"/>
      <c r="AD11" s="147"/>
      <c r="AE11" s="147"/>
      <c r="AF11" s="147"/>
      <c r="AG11" s="147" t="s">
        <v>172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362</v>
      </c>
      <c r="D12" s="161"/>
      <c r="E12" s="162">
        <v>20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3</v>
      </c>
      <c r="B13" s="172" t="s">
        <v>442</v>
      </c>
      <c r="C13" s="180" t="s">
        <v>443</v>
      </c>
      <c r="D13" s="173" t="s">
        <v>241</v>
      </c>
      <c r="E13" s="174">
        <v>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8.6319999999999994E-2</v>
      </c>
      <c r="O13" s="174">
        <f>ROUND(E13*N13,2)</f>
        <v>0.17</v>
      </c>
      <c r="P13" s="174">
        <v>0</v>
      </c>
      <c r="Q13" s="174">
        <f>ROUND(E13*P13,2)</f>
        <v>0</v>
      </c>
      <c r="R13" s="176"/>
      <c r="S13" s="176" t="s">
        <v>231</v>
      </c>
      <c r="T13" s="177" t="s">
        <v>169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172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444</v>
      </c>
      <c r="D14" s="161"/>
      <c r="E14" s="162">
        <v>2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4" t="s">
        <v>163</v>
      </c>
      <c r="B15" s="165" t="s">
        <v>89</v>
      </c>
      <c r="C15" s="179" t="s">
        <v>90</v>
      </c>
      <c r="D15" s="166"/>
      <c r="E15" s="167"/>
      <c r="F15" s="168"/>
      <c r="G15" s="168">
        <f>SUMIF(AG16:AG28,"&lt;&gt;NOR",G16:G28)</f>
        <v>0</v>
      </c>
      <c r="H15" s="168"/>
      <c r="I15" s="168">
        <f>SUM(I16:I28)</f>
        <v>0</v>
      </c>
      <c r="J15" s="168"/>
      <c r="K15" s="168">
        <f>SUM(K16:K28)</f>
        <v>0</v>
      </c>
      <c r="L15" s="168"/>
      <c r="M15" s="168">
        <f>SUM(M16:M28)</f>
        <v>0</v>
      </c>
      <c r="N15" s="167"/>
      <c r="O15" s="167">
        <f>SUM(O16:O28)</f>
        <v>0.04</v>
      </c>
      <c r="P15" s="167"/>
      <c r="Q15" s="167">
        <f>SUM(Q16:Q28)</f>
        <v>0.59</v>
      </c>
      <c r="R15" s="168"/>
      <c r="S15" s="168"/>
      <c r="T15" s="169"/>
      <c r="U15" s="163"/>
      <c r="V15" s="163">
        <f>SUM(V16:V28)</f>
        <v>0</v>
      </c>
      <c r="W15" s="163"/>
      <c r="X15" s="163"/>
      <c r="Y15" s="163"/>
      <c r="AG15" t="s">
        <v>164</v>
      </c>
    </row>
    <row r="16" spans="1:60" outlineLevel="1" x14ac:dyDescent="0.2">
      <c r="A16" s="171">
        <v>4</v>
      </c>
      <c r="B16" s="172" t="s">
        <v>445</v>
      </c>
      <c r="C16" s="180" t="s">
        <v>446</v>
      </c>
      <c r="D16" s="173" t="s">
        <v>230</v>
      </c>
      <c r="E16" s="174">
        <v>10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6.7000000000000002E-4</v>
      </c>
      <c r="O16" s="174">
        <f>ROUND(E16*N16,2)</f>
        <v>0.01</v>
      </c>
      <c r="P16" s="174">
        <v>3.0000000000000001E-3</v>
      </c>
      <c r="Q16" s="174">
        <f>ROUND(E16*P16,2)</f>
        <v>0.03</v>
      </c>
      <c r="R16" s="176"/>
      <c r="S16" s="176" t="s">
        <v>231</v>
      </c>
      <c r="T16" s="177" t="s">
        <v>169</v>
      </c>
      <c r="U16" s="157">
        <v>0</v>
      </c>
      <c r="V16" s="157">
        <f>ROUND(E16*U16,2)</f>
        <v>0</v>
      </c>
      <c r="W16" s="157"/>
      <c r="X16" s="157" t="s">
        <v>170</v>
      </c>
      <c r="Y16" s="157" t="s">
        <v>171</v>
      </c>
      <c r="Z16" s="147"/>
      <c r="AA16" s="147"/>
      <c r="AB16" s="147"/>
      <c r="AC16" s="147"/>
      <c r="AD16" s="147"/>
      <c r="AE16" s="147"/>
      <c r="AF16" s="147"/>
      <c r="AG16" s="147" t="s">
        <v>172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1" t="s">
        <v>447</v>
      </c>
      <c r="D17" s="161"/>
      <c r="E17" s="162">
        <v>10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1">
        <v>5</v>
      </c>
      <c r="B18" s="172" t="s">
        <v>448</v>
      </c>
      <c r="C18" s="180" t="s">
        <v>449</v>
      </c>
      <c r="D18" s="173" t="s">
        <v>230</v>
      </c>
      <c r="E18" s="174">
        <v>35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2E-3</v>
      </c>
      <c r="Q18" s="174">
        <f>ROUND(E18*P18,2)</f>
        <v>7.0000000000000007E-2</v>
      </c>
      <c r="R18" s="176"/>
      <c r="S18" s="176" t="s">
        <v>168</v>
      </c>
      <c r="T18" s="177" t="s">
        <v>169</v>
      </c>
      <c r="U18" s="157">
        <v>0</v>
      </c>
      <c r="V18" s="157">
        <f>ROUND(E18*U18,2)</f>
        <v>0</v>
      </c>
      <c r="W18" s="157"/>
      <c r="X18" s="157" t="s">
        <v>170</v>
      </c>
      <c r="Y18" s="157" t="s">
        <v>171</v>
      </c>
      <c r="Z18" s="147"/>
      <c r="AA18" s="147"/>
      <c r="AB18" s="147"/>
      <c r="AC18" s="147"/>
      <c r="AD18" s="147"/>
      <c r="AE18" s="147"/>
      <c r="AF18" s="147"/>
      <c r="AG18" s="147" t="s">
        <v>172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0" t="s">
        <v>450</v>
      </c>
      <c r="D19" s="251"/>
      <c r="E19" s="251"/>
      <c r="F19" s="251"/>
      <c r="G19" s="25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451</v>
      </c>
      <c r="D20" s="161"/>
      <c r="E20" s="162">
        <v>35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6</v>
      </c>
      <c r="B21" s="172" t="s">
        <v>452</v>
      </c>
      <c r="C21" s="180" t="s">
        <v>453</v>
      </c>
      <c r="D21" s="173" t="s">
        <v>264</v>
      </c>
      <c r="E21" s="174">
        <v>40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4.8999999999999998E-4</v>
      </c>
      <c r="O21" s="174">
        <f>ROUND(E21*N21,2)</f>
        <v>0.02</v>
      </c>
      <c r="P21" s="174">
        <v>2E-3</v>
      </c>
      <c r="Q21" s="174">
        <f>ROUND(E21*P21,2)</f>
        <v>0.08</v>
      </c>
      <c r="R21" s="176"/>
      <c r="S21" s="176" t="s">
        <v>231</v>
      </c>
      <c r="T21" s="177" t="s">
        <v>169</v>
      </c>
      <c r="U21" s="157">
        <v>0</v>
      </c>
      <c r="V21" s="157">
        <f>ROUND(E21*U21,2)</f>
        <v>0</v>
      </c>
      <c r="W21" s="157"/>
      <c r="X21" s="157" t="s">
        <v>170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172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0" t="s">
        <v>454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1" t="s">
        <v>439</v>
      </c>
      <c r="D23" s="161"/>
      <c r="E23" s="162">
        <v>40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7</v>
      </c>
      <c r="B24" s="172" t="s">
        <v>455</v>
      </c>
      <c r="C24" s="180" t="s">
        <v>456</v>
      </c>
      <c r="D24" s="173" t="s">
        <v>264</v>
      </c>
      <c r="E24" s="174">
        <v>20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4.8999999999999998E-4</v>
      </c>
      <c r="O24" s="174">
        <f>ROUND(E24*N24,2)</f>
        <v>0.01</v>
      </c>
      <c r="P24" s="174">
        <v>8.9999999999999993E-3</v>
      </c>
      <c r="Q24" s="174">
        <f>ROUND(E24*P24,2)</f>
        <v>0.18</v>
      </c>
      <c r="R24" s="176"/>
      <c r="S24" s="176" t="s">
        <v>231</v>
      </c>
      <c r="T24" s="177" t="s">
        <v>169</v>
      </c>
      <c r="U24" s="157">
        <v>0</v>
      </c>
      <c r="V24" s="157">
        <f>ROUND(E24*U24,2)</f>
        <v>0</v>
      </c>
      <c r="W24" s="157"/>
      <c r="X24" s="157" t="s">
        <v>170</v>
      </c>
      <c r="Y24" s="157" t="s">
        <v>171</v>
      </c>
      <c r="Z24" s="147"/>
      <c r="AA24" s="147"/>
      <c r="AB24" s="147"/>
      <c r="AC24" s="147"/>
      <c r="AD24" s="147"/>
      <c r="AE24" s="147"/>
      <c r="AF24" s="147"/>
      <c r="AG24" s="147" t="s">
        <v>172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1" t="s">
        <v>362</v>
      </c>
      <c r="D25" s="161"/>
      <c r="E25" s="162">
        <v>20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8</v>
      </c>
      <c r="B26" s="172" t="s">
        <v>457</v>
      </c>
      <c r="C26" s="180" t="s">
        <v>458</v>
      </c>
      <c r="D26" s="173" t="s">
        <v>264</v>
      </c>
      <c r="E26" s="174">
        <v>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4.8999999999999998E-4</v>
      </c>
      <c r="O26" s="174">
        <f>ROUND(E26*N26,2)</f>
        <v>0</v>
      </c>
      <c r="P26" s="174">
        <v>4.4999999999999998E-2</v>
      </c>
      <c r="Q26" s="174">
        <f>ROUND(E26*P26,2)</f>
        <v>0.23</v>
      </c>
      <c r="R26" s="176"/>
      <c r="S26" s="176" t="s">
        <v>231</v>
      </c>
      <c r="T26" s="177" t="s">
        <v>169</v>
      </c>
      <c r="U26" s="157">
        <v>0</v>
      </c>
      <c r="V26" s="157">
        <f>ROUND(E26*U26,2)</f>
        <v>0</v>
      </c>
      <c r="W26" s="157"/>
      <c r="X26" s="157" t="s">
        <v>170</v>
      </c>
      <c r="Y26" s="157" t="s">
        <v>171</v>
      </c>
      <c r="Z26" s="147"/>
      <c r="AA26" s="147"/>
      <c r="AB26" s="147"/>
      <c r="AC26" s="147"/>
      <c r="AD26" s="147"/>
      <c r="AE26" s="147"/>
      <c r="AF26" s="147"/>
      <c r="AG26" s="147" t="s">
        <v>172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0" t="s">
        <v>459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346</v>
      </c>
      <c r="D28" s="161"/>
      <c r="E28" s="162">
        <v>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4" t="s">
        <v>163</v>
      </c>
      <c r="B29" s="165" t="s">
        <v>91</v>
      </c>
      <c r="C29" s="179" t="s">
        <v>92</v>
      </c>
      <c r="D29" s="166"/>
      <c r="E29" s="167"/>
      <c r="F29" s="168"/>
      <c r="G29" s="168">
        <f>SUMIF(AG30:AG30,"&lt;&gt;NOR",G30:G30)</f>
        <v>0</v>
      </c>
      <c r="H29" s="168"/>
      <c r="I29" s="168">
        <f>SUM(I30:I30)</f>
        <v>0</v>
      </c>
      <c r="J29" s="168"/>
      <c r="K29" s="168">
        <f>SUM(K30:K30)</f>
        <v>0</v>
      </c>
      <c r="L29" s="168"/>
      <c r="M29" s="168">
        <f>SUM(M30:M30)</f>
        <v>0</v>
      </c>
      <c r="N29" s="167"/>
      <c r="O29" s="167">
        <f>SUM(O30:O30)</f>
        <v>0</v>
      </c>
      <c r="P29" s="167"/>
      <c r="Q29" s="167">
        <f>SUM(Q30:Q30)</f>
        <v>0</v>
      </c>
      <c r="R29" s="168"/>
      <c r="S29" s="168"/>
      <c r="T29" s="169"/>
      <c r="U29" s="163"/>
      <c r="V29" s="163">
        <f>SUM(V30:V30)</f>
        <v>0</v>
      </c>
      <c r="W29" s="163"/>
      <c r="X29" s="163"/>
      <c r="Y29" s="163"/>
      <c r="AG29" t="s">
        <v>164</v>
      </c>
    </row>
    <row r="30" spans="1:60" outlineLevel="1" x14ac:dyDescent="0.2">
      <c r="A30" s="186">
        <v>9</v>
      </c>
      <c r="B30" s="187" t="s">
        <v>329</v>
      </c>
      <c r="C30" s="193" t="s">
        <v>330</v>
      </c>
      <c r="D30" s="188" t="s">
        <v>331</v>
      </c>
      <c r="E30" s="189">
        <v>0.44679000000000002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231</v>
      </c>
      <c r="T30" s="192" t="s">
        <v>169</v>
      </c>
      <c r="U30" s="157">
        <v>0</v>
      </c>
      <c r="V30" s="157">
        <f>ROUND(E30*U30,2)</f>
        <v>0</v>
      </c>
      <c r="W30" s="157"/>
      <c r="X30" s="157" t="s">
        <v>170</v>
      </c>
      <c r="Y30" s="157" t="s">
        <v>171</v>
      </c>
      <c r="Z30" s="147"/>
      <c r="AA30" s="147"/>
      <c r="AB30" s="147"/>
      <c r="AC30" s="147"/>
      <c r="AD30" s="147"/>
      <c r="AE30" s="147"/>
      <c r="AF30" s="147"/>
      <c r="AG30" s="147" t="s">
        <v>172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4" t="s">
        <v>163</v>
      </c>
      <c r="B31" s="165" t="s">
        <v>123</v>
      </c>
      <c r="C31" s="179" t="s">
        <v>124</v>
      </c>
      <c r="D31" s="166"/>
      <c r="E31" s="167"/>
      <c r="F31" s="168"/>
      <c r="G31" s="168">
        <f>SUMIF(AG32:AG151,"&lt;&gt;NOR",G32:G151)</f>
        <v>0</v>
      </c>
      <c r="H31" s="168"/>
      <c r="I31" s="168">
        <f>SUM(I32:I151)</f>
        <v>0</v>
      </c>
      <c r="J31" s="168"/>
      <c r="K31" s="168">
        <f>SUM(K32:K151)</f>
        <v>0</v>
      </c>
      <c r="L31" s="168"/>
      <c r="M31" s="168">
        <f>SUM(M32:M151)</f>
        <v>0</v>
      </c>
      <c r="N31" s="167"/>
      <c r="O31" s="167">
        <f>SUM(O32:O151)</f>
        <v>0.13</v>
      </c>
      <c r="P31" s="167"/>
      <c r="Q31" s="167">
        <f>SUM(Q32:Q151)</f>
        <v>0</v>
      </c>
      <c r="R31" s="168"/>
      <c r="S31" s="168"/>
      <c r="T31" s="169"/>
      <c r="U31" s="163"/>
      <c r="V31" s="163">
        <f>SUM(V32:V151)</f>
        <v>0</v>
      </c>
      <c r="W31" s="163"/>
      <c r="X31" s="163"/>
      <c r="Y31" s="163"/>
      <c r="AG31" t="s">
        <v>164</v>
      </c>
    </row>
    <row r="32" spans="1:60" outlineLevel="1" x14ac:dyDescent="0.2">
      <c r="A32" s="171">
        <v>10</v>
      </c>
      <c r="B32" s="172" t="s">
        <v>460</v>
      </c>
      <c r="C32" s="180" t="s">
        <v>461</v>
      </c>
      <c r="D32" s="173" t="s">
        <v>264</v>
      </c>
      <c r="E32" s="174">
        <v>20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6.0000000000000002E-5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462</v>
      </c>
      <c r="T32" s="177" t="s">
        <v>169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463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0" t="s">
        <v>464</v>
      </c>
      <c r="D33" s="251"/>
      <c r="E33" s="251"/>
      <c r="F33" s="251"/>
      <c r="G33" s="25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6">
        <v>11</v>
      </c>
      <c r="B34" s="187" t="s">
        <v>465</v>
      </c>
      <c r="C34" s="193" t="s">
        <v>466</v>
      </c>
      <c r="D34" s="188" t="s">
        <v>230</v>
      </c>
      <c r="E34" s="189">
        <v>28</v>
      </c>
      <c r="F34" s="190"/>
      <c r="G34" s="191">
        <f>ROUND(E34*F34,2)</f>
        <v>0</v>
      </c>
      <c r="H34" s="190"/>
      <c r="I34" s="191">
        <f>ROUND(E34*H34,2)</f>
        <v>0</v>
      </c>
      <c r="J34" s="190"/>
      <c r="K34" s="191">
        <f>ROUND(E34*J34,2)</f>
        <v>0</v>
      </c>
      <c r="L34" s="191">
        <v>21</v>
      </c>
      <c r="M34" s="191">
        <f>G34*(1+L34/100)</f>
        <v>0</v>
      </c>
      <c r="N34" s="189">
        <v>0</v>
      </c>
      <c r="O34" s="189">
        <f>ROUND(E34*N34,2)</f>
        <v>0</v>
      </c>
      <c r="P34" s="189">
        <v>0</v>
      </c>
      <c r="Q34" s="189">
        <f>ROUND(E34*P34,2)</f>
        <v>0</v>
      </c>
      <c r="R34" s="191"/>
      <c r="S34" s="191" t="s">
        <v>168</v>
      </c>
      <c r="T34" s="192" t="s">
        <v>169</v>
      </c>
      <c r="U34" s="157">
        <v>0</v>
      </c>
      <c r="V34" s="157">
        <f>ROUND(E34*U34,2)</f>
        <v>0</v>
      </c>
      <c r="W34" s="157"/>
      <c r="X34" s="157" t="s">
        <v>170</v>
      </c>
      <c r="Y34" s="157" t="s">
        <v>171</v>
      </c>
      <c r="Z34" s="147"/>
      <c r="AA34" s="147"/>
      <c r="AB34" s="147"/>
      <c r="AC34" s="147"/>
      <c r="AD34" s="147"/>
      <c r="AE34" s="147"/>
      <c r="AF34" s="147"/>
      <c r="AG34" s="147" t="s">
        <v>463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12</v>
      </c>
      <c r="B35" s="172" t="s">
        <v>467</v>
      </c>
      <c r="C35" s="180" t="s">
        <v>468</v>
      </c>
      <c r="D35" s="173" t="s">
        <v>264</v>
      </c>
      <c r="E35" s="174">
        <v>3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231</v>
      </c>
      <c r="T35" s="177" t="s">
        <v>169</v>
      </c>
      <c r="U35" s="157">
        <v>0</v>
      </c>
      <c r="V35" s="157">
        <f>ROUND(E35*U35,2)</f>
        <v>0</v>
      </c>
      <c r="W35" s="157"/>
      <c r="X35" s="157" t="s">
        <v>170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463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0" t="s">
        <v>469</v>
      </c>
      <c r="D36" s="251"/>
      <c r="E36" s="251"/>
      <c r="F36" s="251"/>
      <c r="G36" s="251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1">
        <v>13</v>
      </c>
      <c r="B37" s="172" t="s">
        <v>470</v>
      </c>
      <c r="C37" s="180" t="s">
        <v>471</v>
      </c>
      <c r="D37" s="173" t="s">
        <v>264</v>
      </c>
      <c r="E37" s="174">
        <v>30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231</v>
      </c>
      <c r="T37" s="177" t="s">
        <v>169</v>
      </c>
      <c r="U37" s="157">
        <v>0</v>
      </c>
      <c r="V37" s="157">
        <f>ROUND(E37*U37,2)</f>
        <v>0</v>
      </c>
      <c r="W37" s="157"/>
      <c r="X37" s="157" t="s">
        <v>170</v>
      </c>
      <c r="Y37" s="157" t="s">
        <v>171</v>
      </c>
      <c r="Z37" s="147"/>
      <c r="AA37" s="147"/>
      <c r="AB37" s="147"/>
      <c r="AC37" s="147"/>
      <c r="AD37" s="147"/>
      <c r="AE37" s="147"/>
      <c r="AF37" s="147"/>
      <c r="AG37" s="147" t="s">
        <v>463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0" t="s">
        <v>472</v>
      </c>
      <c r="D38" s="251"/>
      <c r="E38" s="251"/>
      <c r="F38" s="251"/>
      <c r="G38" s="251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1">
        <v>14</v>
      </c>
      <c r="B39" s="172" t="s">
        <v>473</v>
      </c>
      <c r="C39" s="180" t="s">
        <v>474</v>
      </c>
      <c r="D39" s="173" t="s">
        <v>264</v>
      </c>
      <c r="E39" s="174">
        <v>6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168</v>
      </c>
      <c r="T39" s="177" t="s">
        <v>169</v>
      </c>
      <c r="U39" s="157">
        <v>0</v>
      </c>
      <c r="V39" s="157">
        <f>ROUND(E39*U39,2)</f>
        <v>0</v>
      </c>
      <c r="W39" s="157"/>
      <c r="X39" s="157" t="s">
        <v>170</v>
      </c>
      <c r="Y39" s="157" t="s">
        <v>171</v>
      </c>
      <c r="Z39" s="147"/>
      <c r="AA39" s="147"/>
      <c r="AB39" s="147"/>
      <c r="AC39" s="147"/>
      <c r="AD39" s="147"/>
      <c r="AE39" s="147"/>
      <c r="AF39" s="147"/>
      <c r="AG39" s="147" t="s">
        <v>463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250" t="s">
        <v>475</v>
      </c>
      <c r="D40" s="251"/>
      <c r="E40" s="251"/>
      <c r="F40" s="251"/>
      <c r="G40" s="251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6">
        <v>15</v>
      </c>
      <c r="B41" s="187" t="s">
        <v>476</v>
      </c>
      <c r="C41" s="193" t="s">
        <v>477</v>
      </c>
      <c r="D41" s="188" t="s">
        <v>230</v>
      </c>
      <c r="E41" s="189">
        <v>1</v>
      </c>
      <c r="F41" s="190"/>
      <c r="G41" s="191">
        <f>ROUND(E41*F41,2)</f>
        <v>0</v>
      </c>
      <c r="H41" s="190"/>
      <c r="I41" s="191">
        <f>ROUND(E41*H41,2)</f>
        <v>0</v>
      </c>
      <c r="J41" s="190"/>
      <c r="K41" s="191">
        <f>ROUND(E41*J41,2)</f>
        <v>0</v>
      </c>
      <c r="L41" s="191">
        <v>21</v>
      </c>
      <c r="M41" s="191">
        <f>G41*(1+L41/100)</f>
        <v>0</v>
      </c>
      <c r="N41" s="189">
        <v>1.2E-4</v>
      </c>
      <c r="O41" s="189">
        <f>ROUND(E41*N41,2)</f>
        <v>0</v>
      </c>
      <c r="P41" s="189">
        <v>0</v>
      </c>
      <c r="Q41" s="189">
        <f>ROUND(E41*P41,2)</f>
        <v>0</v>
      </c>
      <c r="R41" s="191"/>
      <c r="S41" s="191" t="s">
        <v>168</v>
      </c>
      <c r="T41" s="192" t="s">
        <v>169</v>
      </c>
      <c r="U41" s="157">
        <v>0</v>
      </c>
      <c r="V41" s="157">
        <f>ROUND(E41*U41,2)</f>
        <v>0</v>
      </c>
      <c r="W41" s="157"/>
      <c r="X41" s="157" t="s">
        <v>170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463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16</v>
      </c>
      <c r="B42" s="172" t="s">
        <v>478</v>
      </c>
      <c r="C42" s="180" t="s">
        <v>479</v>
      </c>
      <c r="D42" s="173" t="s">
        <v>230</v>
      </c>
      <c r="E42" s="174">
        <v>1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3.3E-4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168</v>
      </c>
      <c r="T42" s="177" t="s">
        <v>169</v>
      </c>
      <c r="U42" s="157">
        <v>0</v>
      </c>
      <c r="V42" s="157">
        <f>ROUND(E42*U42,2)</f>
        <v>0</v>
      </c>
      <c r="W42" s="157"/>
      <c r="X42" s="157" t="s">
        <v>170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463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0" t="s">
        <v>480</v>
      </c>
      <c r="D43" s="251"/>
      <c r="E43" s="251"/>
      <c r="F43" s="251"/>
      <c r="G43" s="251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6">
        <v>17</v>
      </c>
      <c r="B44" s="187" t="s">
        <v>481</v>
      </c>
      <c r="C44" s="193" t="s">
        <v>482</v>
      </c>
      <c r="D44" s="188" t="s">
        <v>230</v>
      </c>
      <c r="E44" s="189">
        <v>3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89">
        <v>1.2E-4</v>
      </c>
      <c r="O44" s="189">
        <f>ROUND(E44*N44,2)</f>
        <v>0</v>
      </c>
      <c r="P44" s="189">
        <v>0</v>
      </c>
      <c r="Q44" s="189">
        <f>ROUND(E44*P44,2)</f>
        <v>0</v>
      </c>
      <c r="R44" s="191"/>
      <c r="S44" s="191" t="s">
        <v>168</v>
      </c>
      <c r="T44" s="192" t="s">
        <v>169</v>
      </c>
      <c r="U44" s="157">
        <v>0</v>
      </c>
      <c r="V44" s="157">
        <f>ROUND(E44*U44,2)</f>
        <v>0</v>
      </c>
      <c r="W44" s="157"/>
      <c r="X44" s="157" t="s">
        <v>170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463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6">
        <v>18</v>
      </c>
      <c r="B45" s="187" t="s">
        <v>483</v>
      </c>
      <c r="C45" s="193" t="s">
        <v>484</v>
      </c>
      <c r="D45" s="188" t="s">
        <v>230</v>
      </c>
      <c r="E45" s="189">
        <v>1</v>
      </c>
      <c r="F45" s="190"/>
      <c r="G45" s="191">
        <f>ROUND(E45*F45,2)</f>
        <v>0</v>
      </c>
      <c r="H45" s="190"/>
      <c r="I45" s="191">
        <f>ROUND(E45*H45,2)</f>
        <v>0</v>
      </c>
      <c r="J45" s="190"/>
      <c r="K45" s="191">
        <f>ROUND(E45*J45,2)</f>
        <v>0</v>
      </c>
      <c r="L45" s="191">
        <v>21</v>
      </c>
      <c r="M45" s="191">
        <f>G45*(1+L45/100)</f>
        <v>0</v>
      </c>
      <c r="N45" s="189">
        <v>0</v>
      </c>
      <c r="O45" s="189">
        <f>ROUND(E45*N45,2)</f>
        <v>0</v>
      </c>
      <c r="P45" s="189">
        <v>0</v>
      </c>
      <c r="Q45" s="189">
        <f>ROUND(E45*P45,2)</f>
        <v>0</v>
      </c>
      <c r="R45" s="191"/>
      <c r="S45" s="191" t="s">
        <v>168</v>
      </c>
      <c r="T45" s="192" t="s">
        <v>169</v>
      </c>
      <c r="U45" s="157">
        <v>0</v>
      </c>
      <c r="V45" s="157">
        <f>ROUND(E45*U45,2)</f>
        <v>0</v>
      </c>
      <c r="W45" s="157"/>
      <c r="X45" s="157" t="s">
        <v>170</v>
      </c>
      <c r="Y45" s="157" t="s">
        <v>171</v>
      </c>
      <c r="Z45" s="147"/>
      <c r="AA45" s="147"/>
      <c r="AB45" s="147"/>
      <c r="AC45" s="147"/>
      <c r="AD45" s="147"/>
      <c r="AE45" s="147"/>
      <c r="AF45" s="147"/>
      <c r="AG45" s="147" t="s">
        <v>463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19</v>
      </c>
      <c r="B46" s="172" t="s">
        <v>485</v>
      </c>
      <c r="C46" s="180" t="s">
        <v>486</v>
      </c>
      <c r="D46" s="173" t="s">
        <v>230</v>
      </c>
      <c r="E46" s="174">
        <v>7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168</v>
      </c>
      <c r="T46" s="177" t="s">
        <v>169</v>
      </c>
      <c r="U46" s="157">
        <v>0</v>
      </c>
      <c r="V46" s="157">
        <f>ROUND(E46*U46,2)</f>
        <v>0</v>
      </c>
      <c r="W46" s="157"/>
      <c r="X46" s="157" t="s">
        <v>170</v>
      </c>
      <c r="Y46" s="157" t="s">
        <v>171</v>
      </c>
      <c r="Z46" s="147"/>
      <c r="AA46" s="147"/>
      <c r="AB46" s="147"/>
      <c r="AC46" s="147"/>
      <c r="AD46" s="147"/>
      <c r="AE46" s="147"/>
      <c r="AF46" s="147"/>
      <c r="AG46" s="147" t="s">
        <v>463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0" t="s">
        <v>487</v>
      </c>
      <c r="D47" s="251"/>
      <c r="E47" s="251"/>
      <c r="F47" s="251"/>
      <c r="G47" s="251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1" t="s">
        <v>488</v>
      </c>
      <c r="D48" s="161"/>
      <c r="E48" s="162">
        <v>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81" t="s">
        <v>489</v>
      </c>
      <c r="D49" s="161"/>
      <c r="E49" s="162">
        <v>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20</v>
      </c>
      <c r="B50" s="172" t="s">
        <v>490</v>
      </c>
      <c r="C50" s="180" t="s">
        <v>491</v>
      </c>
      <c r="D50" s="173" t="s">
        <v>230</v>
      </c>
      <c r="E50" s="174">
        <v>14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231</v>
      </c>
      <c r="T50" s="177" t="s">
        <v>169</v>
      </c>
      <c r="U50" s="157">
        <v>0</v>
      </c>
      <c r="V50" s="157">
        <f>ROUND(E50*U50,2)</f>
        <v>0</v>
      </c>
      <c r="W50" s="157"/>
      <c r="X50" s="157" t="s">
        <v>170</v>
      </c>
      <c r="Y50" s="157" t="s">
        <v>171</v>
      </c>
      <c r="Z50" s="147"/>
      <c r="AA50" s="147"/>
      <c r="AB50" s="147"/>
      <c r="AC50" s="147"/>
      <c r="AD50" s="147"/>
      <c r="AE50" s="147"/>
      <c r="AF50" s="147"/>
      <c r="AG50" s="147" t="s">
        <v>463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1" t="s">
        <v>492</v>
      </c>
      <c r="D51" s="161"/>
      <c r="E51" s="162">
        <v>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1" t="s">
        <v>493</v>
      </c>
      <c r="D52" s="161"/>
      <c r="E52" s="162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81" t="s">
        <v>494</v>
      </c>
      <c r="D53" s="161"/>
      <c r="E53" s="162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177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1" t="s">
        <v>495</v>
      </c>
      <c r="D54" s="161"/>
      <c r="E54" s="162">
        <v>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1" t="s">
        <v>496</v>
      </c>
      <c r="D55" s="161"/>
      <c r="E55" s="162">
        <v>3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6">
        <v>21</v>
      </c>
      <c r="B56" s="187" t="s">
        <v>497</v>
      </c>
      <c r="C56" s="193" t="s">
        <v>498</v>
      </c>
      <c r="D56" s="188" t="s">
        <v>230</v>
      </c>
      <c r="E56" s="189">
        <v>1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89">
        <v>0</v>
      </c>
      <c r="O56" s="189">
        <f>ROUND(E56*N56,2)</f>
        <v>0</v>
      </c>
      <c r="P56" s="189">
        <v>0</v>
      </c>
      <c r="Q56" s="189">
        <f>ROUND(E56*P56,2)</f>
        <v>0</v>
      </c>
      <c r="R56" s="191"/>
      <c r="S56" s="191" t="s">
        <v>231</v>
      </c>
      <c r="T56" s="192" t="s">
        <v>169</v>
      </c>
      <c r="U56" s="157">
        <v>0</v>
      </c>
      <c r="V56" s="157">
        <f>ROUND(E56*U56,2)</f>
        <v>0</v>
      </c>
      <c r="W56" s="157"/>
      <c r="X56" s="157" t="s">
        <v>170</v>
      </c>
      <c r="Y56" s="157" t="s">
        <v>171</v>
      </c>
      <c r="Z56" s="147"/>
      <c r="AA56" s="147"/>
      <c r="AB56" s="147"/>
      <c r="AC56" s="147"/>
      <c r="AD56" s="147"/>
      <c r="AE56" s="147"/>
      <c r="AF56" s="147"/>
      <c r="AG56" s="147" t="s">
        <v>463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1">
        <v>22</v>
      </c>
      <c r="B57" s="172" t="s">
        <v>499</v>
      </c>
      <c r="C57" s="180" t="s">
        <v>500</v>
      </c>
      <c r="D57" s="173" t="s">
        <v>230</v>
      </c>
      <c r="E57" s="174">
        <v>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168</v>
      </c>
      <c r="T57" s="177" t="s">
        <v>169</v>
      </c>
      <c r="U57" s="157">
        <v>0</v>
      </c>
      <c r="V57" s="157">
        <f>ROUND(E57*U57,2)</f>
        <v>0</v>
      </c>
      <c r="W57" s="157"/>
      <c r="X57" s="157" t="s">
        <v>170</v>
      </c>
      <c r="Y57" s="157" t="s">
        <v>171</v>
      </c>
      <c r="Z57" s="147"/>
      <c r="AA57" s="147"/>
      <c r="AB57" s="147"/>
      <c r="AC57" s="147"/>
      <c r="AD57" s="147"/>
      <c r="AE57" s="147"/>
      <c r="AF57" s="147"/>
      <c r="AG57" s="147" t="s">
        <v>463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0" t="s">
        <v>501</v>
      </c>
      <c r="D58" s="251"/>
      <c r="E58" s="251"/>
      <c r="F58" s="251"/>
      <c r="G58" s="251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86">
        <v>23</v>
      </c>
      <c r="B59" s="187" t="s">
        <v>502</v>
      </c>
      <c r="C59" s="193" t="s">
        <v>503</v>
      </c>
      <c r="D59" s="188" t="s">
        <v>230</v>
      </c>
      <c r="E59" s="189">
        <v>5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89">
        <v>0</v>
      </c>
      <c r="O59" s="189">
        <f>ROUND(E59*N59,2)</f>
        <v>0</v>
      </c>
      <c r="P59" s="189">
        <v>0</v>
      </c>
      <c r="Q59" s="189">
        <f>ROUND(E59*P59,2)</f>
        <v>0</v>
      </c>
      <c r="R59" s="191"/>
      <c r="S59" s="191" t="s">
        <v>231</v>
      </c>
      <c r="T59" s="192" t="s">
        <v>169</v>
      </c>
      <c r="U59" s="157">
        <v>0</v>
      </c>
      <c r="V59" s="157">
        <f>ROUND(E59*U59,2)</f>
        <v>0</v>
      </c>
      <c r="W59" s="157"/>
      <c r="X59" s="157" t="s">
        <v>170</v>
      </c>
      <c r="Y59" s="157" t="s">
        <v>171</v>
      </c>
      <c r="Z59" s="147"/>
      <c r="AA59" s="147"/>
      <c r="AB59" s="147"/>
      <c r="AC59" s="147"/>
      <c r="AD59" s="147"/>
      <c r="AE59" s="147"/>
      <c r="AF59" s="147"/>
      <c r="AG59" s="147" t="s">
        <v>463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24</v>
      </c>
      <c r="B60" s="172" t="s">
        <v>504</v>
      </c>
      <c r="C60" s="180" t="s">
        <v>505</v>
      </c>
      <c r="D60" s="173" t="s">
        <v>230</v>
      </c>
      <c r="E60" s="174">
        <v>2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6"/>
      <c r="S60" s="176" t="s">
        <v>231</v>
      </c>
      <c r="T60" s="177" t="s">
        <v>169</v>
      </c>
      <c r="U60" s="157">
        <v>0</v>
      </c>
      <c r="V60" s="157">
        <f>ROUND(E60*U60,2)</f>
        <v>0</v>
      </c>
      <c r="W60" s="157"/>
      <c r="X60" s="157" t="s">
        <v>170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463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50" t="s">
        <v>506</v>
      </c>
      <c r="D61" s="251"/>
      <c r="E61" s="251"/>
      <c r="F61" s="251"/>
      <c r="G61" s="251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25</v>
      </c>
      <c r="B62" s="172" t="s">
        <v>507</v>
      </c>
      <c r="C62" s="180" t="s">
        <v>508</v>
      </c>
      <c r="D62" s="173" t="s">
        <v>230</v>
      </c>
      <c r="E62" s="174">
        <v>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</v>
      </c>
      <c r="O62" s="174">
        <f>ROUND(E62*N62,2)</f>
        <v>0</v>
      </c>
      <c r="P62" s="174">
        <v>0</v>
      </c>
      <c r="Q62" s="174">
        <f>ROUND(E62*P62,2)</f>
        <v>0</v>
      </c>
      <c r="R62" s="176"/>
      <c r="S62" s="176" t="s">
        <v>168</v>
      </c>
      <c r="T62" s="177" t="s">
        <v>169</v>
      </c>
      <c r="U62" s="157">
        <v>0</v>
      </c>
      <c r="V62" s="157">
        <f>ROUND(E62*U62,2)</f>
        <v>0</v>
      </c>
      <c r="W62" s="157"/>
      <c r="X62" s="157" t="s">
        <v>170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463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0" t="s">
        <v>509</v>
      </c>
      <c r="D63" s="251"/>
      <c r="E63" s="251"/>
      <c r="F63" s="251"/>
      <c r="G63" s="25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1">
        <v>26</v>
      </c>
      <c r="B64" s="172" t="s">
        <v>510</v>
      </c>
      <c r="C64" s="180" t="s">
        <v>511</v>
      </c>
      <c r="D64" s="173" t="s">
        <v>230</v>
      </c>
      <c r="E64" s="174">
        <v>10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74">
        <v>0</v>
      </c>
      <c r="O64" s="174">
        <f>ROUND(E64*N64,2)</f>
        <v>0</v>
      </c>
      <c r="P64" s="174">
        <v>0</v>
      </c>
      <c r="Q64" s="174">
        <f>ROUND(E64*P64,2)</f>
        <v>0</v>
      </c>
      <c r="R64" s="176"/>
      <c r="S64" s="176" t="s">
        <v>462</v>
      </c>
      <c r="T64" s="177" t="s">
        <v>169</v>
      </c>
      <c r="U64" s="157">
        <v>0</v>
      </c>
      <c r="V64" s="157">
        <f>ROUND(E64*U64,2)</f>
        <v>0</v>
      </c>
      <c r="W64" s="157"/>
      <c r="X64" s="157" t="s">
        <v>170</v>
      </c>
      <c r="Y64" s="157" t="s">
        <v>171</v>
      </c>
      <c r="Z64" s="147"/>
      <c r="AA64" s="147"/>
      <c r="AB64" s="147"/>
      <c r="AC64" s="147"/>
      <c r="AD64" s="147"/>
      <c r="AE64" s="147"/>
      <c r="AF64" s="147"/>
      <c r="AG64" s="147" t="s">
        <v>463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1" t="s">
        <v>512</v>
      </c>
      <c r="D65" s="161"/>
      <c r="E65" s="162">
        <v>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1" t="s">
        <v>513</v>
      </c>
      <c r="D66" s="161"/>
      <c r="E66" s="162">
        <v>4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1" t="s">
        <v>514</v>
      </c>
      <c r="D67" s="161"/>
      <c r="E67" s="162">
        <v>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27</v>
      </c>
      <c r="B68" s="172" t="s">
        <v>515</v>
      </c>
      <c r="C68" s="180" t="s">
        <v>516</v>
      </c>
      <c r="D68" s="173" t="s">
        <v>230</v>
      </c>
      <c r="E68" s="174">
        <v>13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168</v>
      </c>
      <c r="T68" s="177" t="s">
        <v>169</v>
      </c>
      <c r="U68" s="157">
        <v>0</v>
      </c>
      <c r="V68" s="157">
        <f>ROUND(E68*U68,2)</f>
        <v>0</v>
      </c>
      <c r="W68" s="157"/>
      <c r="X68" s="157" t="s">
        <v>170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463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1" t="s">
        <v>517</v>
      </c>
      <c r="D69" s="161"/>
      <c r="E69" s="162">
        <v>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1" t="s">
        <v>518</v>
      </c>
      <c r="D70" s="161"/>
      <c r="E70" s="162">
        <v>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1" t="s">
        <v>519</v>
      </c>
      <c r="D71" s="161"/>
      <c r="E71" s="162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1" t="s">
        <v>520</v>
      </c>
      <c r="D72" s="161"/>
      <c r="E72" s="162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1" t="s">
        <v>521</v>
      </c>
      <c r="D73" s="161"/>
      <c r="E73" s="162">
        <v>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1" t="s">
        <v>522</v>
      </c>
      <c r="D74" s="161"/>
      <c r="E74" s="162">
        <v>1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1" t="s">
        <v>523</v>
      </c>
      <c r="D75" s="161"/>
      <c r="E75" s="162">
        <v>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6">
        <v>28</v>
      </c>
      <c r="B76" s="187" t="s">
        <v>524</v>
      </c>
      <c r="C76" s="193" t="s">
        <v>525</v>
      </c>
      <c r="D76" s="188" t="s">
        <v>230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0</v>
      </c>
      <c r="O76" s="189">
        <f>ROUND(E76*N76,2)</f>
        <v>0</v>
      </c>
      <c r="P76" s="189">
        <v>0</v>
      </c>
      <c r="Q76" s="189">
        <f>ROUND(E76*P76,2)</f>
        <v>0</v>
      </c>
      <c r="R76" s="191"/>
      <c r="S76" s="191" t="s">
        <v>231</v>
      </c>
      <c r="T76" s="192" t="s">
        <v>169</v>
      </c>
      <c r="U76" s="157">
        <v>0</v>
      </c>
      <c r="V76" s="157">
        <f>ROUND(E76*U76,2)</f>
        <v>0</v>
      </c>
      <c r="W76" s="157"/>
      <c r="X76" s="157" t="s">
        <v>170</v>
      </c>
      <c r="Y76" s="157" t="s">
        <v>171</v>
      </c>
      <c r="Z76" s="147"/>
      <c r="AA76" s="147"/>
      <c r="AB76" s="147"/>
      <c r="AC76" s="147"/>
      <c r="AD76" s="147"/>
      <c r="AE76" s="147"/>
      <c r="AF76" s="147"/>
      <c r="AG76" s="147" t="s">
        <v>463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6">
        <v>29</v>
      </c>
      <c r="B77" s="187" t="s">
        <v>526</v>
      </c>
      <c r="C77" s="193" t="s">
        <v>527</v>
      </c>
      <c r="D77" s="188" t="s">
        <v>230</v>
      </c>
      <c r="E77" s="189">
        <v>1</v>
      </c>
      <c r="F77" s="190"/>
      <c r="G77" s="191">
        <f>ROUND(E77*F77,2)</f>
        <v>0</v>
      </c>
      <c r="H77" s="190"/>
      <c r="I77" s="191">
        <f>ROUND(E77*H77,2)</f>
        <v>0</v>
      </c>
      <c r="J77" s="190"/>
      <c r="K77" s="191">
        <f>ROUND(E77*J77,2)</f>
        <v>0</v>
      </c>
      <c r="L77" s="191">
        <v>21</v>
      </c>
      <c r="M77" s="191">
        <f>G77*(1+L77/100)</f>
        <v>0</v>
      </c>
      <c r="N77" s="189">
        <v>0</v>
      </c>
      <c r="O77" s="189">
        <f>ROUND(E77*N77,2)</f>
        <v>0</v>
      </c>
      <c r="P77" s="189">
        <v>0</v>
      </c>
      <c r="Q77" s="189">
        <f>ROUND(E77*P77,2)</f>
        <v>0</v>
      </c>
      <c r="R77" s="191"/>
      <c r="S77" s="191" t="s">
        <v>168</v>
      </c>
      <c r="T77" s="192" t="s">
        <v>169</v>
      </c>
      <c r="U77" s="157">
        <v>0</v>
      </c>
      <c r="V77" s="157">
        <f>ROUND(E77*U77,2)</f>
        <v>0</v>
      </c>
      <c r="W77" s="157"/>
      <c r="X77" s="157" t="s">
        <v>170</v>
      </c>
      <c r="Y77" s="157" t="s">
        <v>171</v>
      </c>
      <c r="Z77" s="147"/>
      <c r="AA77" s="147"/>
      <c r="AB77" s="147"/>
      <c r="AC77" s="147"/>
      <c r="AD77" s="147"/>
      <c r="AE77" s="147"/>
      <c r="AF77" s="147"/>
      <c r="AG77" s="147" t="s">
        <v>463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30</v>
      </c>
      <c r="B78" s="172" t="s">
        <v>528</v>
      </c>
      <c r="C78" s="180" t="s">
        <v>529</v>
      </c>
      <c r="D78" s="173" t="s">
        <v>230</v>
      </c>
      <c r="E78" s="174">
        <v>2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168</v>
      </c>
      <c r="T78" s="177" t="s">
        <v>169</v>
      </c>
      <c r="U78" s="157">
        <v>0</v>
      </c>
      <c r="V78" s="157">
        <f>ROUND(E78*U78,2)</f>
        <v>0</v>
      </c>
      <c r="W78" s="157"/>
      <c r="X78" s="157" t="s">
        <v>170</v>
      </c>
      <c r="Y78" s="157" t="s">
        <v>171</v>
      </c>
      <c r="Z78" s="147"/>
      <c r="AA78" s="147"/>
      <c r="AB78" s="147"/>
      <c r="AC78" s="147"/>
      <c r="AD78" s="147"/>
      <c r="AE78" s="147"/>
      <c r="AF78" s="147"/>
      <c r="AG78" s="147" t="s">
        <v>463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1" t="s">
        <v>530</v>
      </c>
      <c r="D79" s="161"/>
      <c r="E79" s="162">
        <v>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1" t="s">
        <v>531</v>
      </c>
      <c r="D80" s="161"/>
      <c r="E80" s="162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6">
        <v>31</v>
      </c>
      <c r="B81" s="187" t="s">
        <v>532</v>
      </c>
      <c r="C81" s="193" t="s">
        <v>533</v>
      </c>
      <c r="D81" s="188" t="s">
        <v>230</v>
      </c>
      <c r="E81" s="189">
        <v>1</v>
      </c>
      <c r="F81" s="190"/>
      <c r="G81" s="191">
        <f>ROUND(E81*F81,2)</f>
        <v>0</v>
      </c>
      <c r="H81" s="190"/>
      <c r="I81" s="191">
        <f>ROUND(E81*H81,2)</f>
        <v>0</v>
      </c>
      <c r="J81" s="190"/>
      <c r="K81" s="191">
        <f>ROUND(E81*J81,2)</f>
        <v>0</v>
      </c>
      <c r="L81" s="191">
        <v>21</v>
      </c>
      <c r="M81" s="191">
        <f>G81*(1+L81/100)</f>
        <v>0</v>
      </c>
      <c r="N81" s="189">
        <v>0</v>
      </c>
      <c r="O81" s="189">
        <f>ROUND(E81*N81,2)</f>
        <v>0</v>
      </c>
      <c r="P81" s="189">
        <v>0</v>
      </c>
      <c r="Q81" s="189">
        <f>ROUND(E81*P81,2)</f>
        <v>0</v>
      </c>
      <c r="R81" s="191"/>
      <c r="S81" s="191" t="s">
        <v>231</v>
      </c>
      <c r="T81" s="192" t="s">
        <v>169</v>
      </c>
      <c r="U81" s="157">
        <v>0</v>
      </c>
      <c r="V81" s="157">
        <f>ROUND(E81*U81,2)</f>
        <v>0</v>
      </c>
      <c r="W81" s="157"/>
      <c r="X81" s="157" t="s">
        <v>170</v>
      </c>
      <c r="Y81" s="157" t="s">
        <v>171</v>
      </c>
      <c r="Z81" s="147"/>
      <c r="AA81" s="147"/>
      <c r="AB81" s="147"/>
      <c r="AC81" s="147"/>
      <c r="AD81" s="147"/>
      <c r="AE81" s="147"/>
      <c r="AF81" s="147"/>
      <c r="AG81" s="147" t="s">
        <v>463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6">
        <v>32</v>
      </c>
      <c r="B82" s="187" t="s">
        <v>534</v>
      </c>
      <c r="C82" s="193" t="s">
        <v>535</v>
      </c>
      <c r="D82" s="188" t="s">
        <v>230</v>
      </c>
      <c r="E82" s="189">
        <v>1</v>
      </c>
      <c r="F82" s="190"/>
      <c r="G82" s="191">
        <f>ROUND(E82*F82,2)</f>
        <v>0</v>
      </c>
      <c r="H82" s="190"/>
      <c r="I82" s="191">
        <f>ROUND(E82*H82,2)</f>
        <v>0</v>
      </c>
      <c r="J82" s="190"/>
      <c r="K82" s="191">
        <f>ROUND(E82*J82,2)</f>
        <v>0</v>
      </c>
      <c r="L82" s="191">
        <v>21</v>
      </c>
      <c r="M82" s="191">
        <f>G82*(1+L82/100)</f>
        <v>0</v>
      </c>
      <c r="N82" s="189">
        <v>0</v>
      </c>
      <c r="O82" s="189">
        <f>ROUND(E82*N82,2)</f>
        <v>0</v>
      </c>
      <c r="P82" s="189">
        <v>0</v>
      </c>
      <c r="Q82" s="189">
        <f>ROUND(E82*P82,2)</f>
        <v>0</v>
      </c>
      <c r="R82" s="191"/>
      <c r="S82" s="191" t="s">
        <v>231</v>
      </c>
      <c r="T82" s="192" t="s">
        <v>169</v>
      </c>
      <c r="U82" s="157">
        <v>0</v>
      </c>
      <c r="V82" s="157">
        <f>ROUND(E82*U82,2)</f>
        <v>0</v>
      </c>
      <c r="W82" s="157"/>
      <c r="X82" s="157" t="s">
        <v>170</v>
      </c>
      <c r="Y82" s="157" t="s">
        <v>171</v>
      </c>
      <c r="Z82" s="147"/>
      <c r="AA82" s="147"/>
      <c r="AB82" s="147"/>
      <c r="AC82" s="147"/>
      <c r="AD82" s="147"/>
      <c r="AE82" s="147"/>
      <c r="AF82" s="147"/>
      <c r="AG82" s="147" t="s">
        <v>463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33</v>
      </c>
      <c r="B83" s="172" t="s">
        <v>536</v>
      </c>
      <c r="C83" s="180" t="s">
        <v>537</v>
      </c>
      <c r="D83" s="173" t="s">
        <v>538</v>
      </c>
      <c r="E83" s="174">
        <v>71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6"/>
      <c r="S83" s="176" t="s">
        <v>168</v>
      </c>
      <c r="T83" s="177" t="s">
        <v>169</v>
      </c>
      <c r="U83" s="157">
        <v>0</v>
      </c>
      <c r="V83" s="157">
        <f>ROUND(E83*U83,2)</f>
        <v>0</v>
      </c>
      <c r="W83" s="157"/>
      <c r="X83" s="157" t="s">
        <v>170</v>
      </c>
      <c r="Y83" s="157" t="s">
        <v>171</v>
      </c>
      <c r="Z83" s="147"/>
      <c r="AA83" s="147"/>
      <c r="AB83" s="147"/>
      <c r="AC83" s="147"/>
      <c r="AD83" s="147"/>
      <c r="AE83" s="147"/>
      <c r="AF83" s="147"/>
      <c r="AG83" s="147" t="s">
        <v>463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0" t="s">
        <v>539</v>
      </c>
      <c r="D84" s="251"/>
      <c r="E84" s="251"/>
      <c r="F84" s="251"/>
      <c r="G84" s="251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1" t="s">
        <v>540</v>
      </c>
      <c r="D85" s="161"/>
      <c r="E85" s="162">
        <v>45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1" t="s">
        <v>541</v>
      </c>
      <c r="D86" s="161"/>
      <c r="E86" s="162">
        <v>16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81" t="s">
        <v>542</v>
      </c>
      <c r="D87" s="161"/>
      <c r="E87" s="162">
        <v>10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34</v>
      </c>
      <c r="B88" s="172" t="s">
        <v>543</v>
      </c>
      <c r="C88" s="180" t="s">
        <v>544</v>
      </c>
      <c r="D88" s="173" t="s">
        <v>230</v>
      </c>
      <c r="E88" s="174">
        <v>1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/>
      <c r="S88" s="176" t="s">
        <v>231</v>
      </c>
      <c r="T88" s="177" t="s">
        <v>169</v>
      </c>
      <c r="U88" s="157">
        <v>0</v>
      </c>
      <c r="V88" s="157">
        <f>ROUND(E88*U88,2)</f>
        <v>0</v>
      </c>
      <c r="W88" s="157"/>
      <c r="X88" s="157" t="s">
        <v>170</v>
      </c>
      <c r="Y88" s="157" t="s">
        <v>171</v>
      </c>
      <c r="Z88" s="147"/>
      <c r="AA88" s="147"/>
      <c r="AB88" s="147"/>
      <c r="AC88" s="147"/>
      <c r="AD88" s="147"/>
      <c r="AE88" s="147"/>
      <c r="AF88" s="147"/>
      <c r="AG88" s="147" t="s">
        <v>463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0" t="s">
        <v>545</v>
      </c>
      <c r="D89" s="251"/>
      <c r="E89" s="251"/>
      <c r="F89" s="251"/>
      <c r="G89" s="251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1">
        <v>35</v>
      </c>
      <c r="B90" s="172" t="s">
        <v>546</v>
      </c>
      <c r="C90" s="180" t="s">
        <v>544</v>
      </c>
      <c r="D90" s="173" t="s">
        <v>230</v>
      </c>
      <c r="E90" s="174">
        <v>1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/>
      <c r="S90" s="176" t="s">
        <v>231</v>
      </c>
      <c r="T90" s="177" t="s">
        <v>169</v>
      </c>
      <c r="U90" s="157">
        <v>0</v>
      </c>
      <c r="V90" s="157">
        <f>ROUND(E90*U90,2)</f>
        <v>0</v>
      </c>
      <c r="W90" s="157"/>
      <c r="X90" s="157" t="s">
        <v>170</v>
      </c>
      <c r="Y90" s="157" t="s">
        <v>171</v>
      </c>
      <c r="Z90" s="147"/>
      <c r="AA90" s="147"/>
      <c r="AB90" s="147"/>
      <c r="AC90" s="147"/>
      <c r="AD90" s="147"/>
      <c r="AE90" s="147"/>
      <c r="AF90" s="147"/>
      <c r="AG90" s="147" t="s">
        <v>463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0" t="s">
        <v>547</v>
      </c>
      <c r="D91" s="251"/>
      <c r="E91" s="251"/>
      <c r="F91" s="251"/>
      <c r="G91" s="251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1">
        <v>36</v>
      </c>
      <c r="B92" s="172" t="s">
        <v>548</v>
      </c>
      <c r="C92" s="180" t="s">
        <v>549</v>
      </c>
      <c r="D92" s="173" t="s">
        <v>264</v>
      </c>
      <c r="E92" s="174">
        <v>70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74">
        <v>6.0000000000000002E-5</v>
      </c>
      <c r="O92" s="174">
        <f>ROUND(E92*N92,2)</f>
        <v>0</v>
      </c>
      <c r="P92" s="174">
        <v>0</v>
      </c>
      <c r="Q92" s="174">
        <f>ROUND(E92*P92,2)</f>
        <v>0</v>
      </c>
      <c r="R92" s="176"/>
      <c r="S92" s="176" t="s">
        <v>231</v>
      </c>
      <c r="T92" s="177" t="s">
        <v>169</v>
      </c>
      <c r="U92" s="157">
        <v>0</v>
      </c>
      <c r="V92" s="157">
        <f>ROUND(E92*U92,2)</f>
        <v>0</v>
      </c>
      <c r="W92" s="157"/>
      <c r="X92" s="157" t="s">
        <v>170</v>
      </c>
      <c r="Y92" s="157" t="s">
        <v>171</v>
      </c>
      <c r="Z92" s="147"/>
      <c r="AA92" s="147"/>
      <c r="AB92" s="147"/>
      <c r="AC92" s="147"/>
      <c r="AD92" s="147"/>
      <c r="AE92" s="147"/>
      <c r="AF92" s="147"/>
      <c r="AG92" s="147" t="s">
        <v>463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50" t="s">
        <v>550</v>
      </c>
      <c r="D93" s="251"/>
      <c r="E93" s="251"/>
      <c r="F93" s="251"/>
      <c r="G93" s="251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6">
        <v>37</v>
      </c>
      <c r="B94" s="187" t="s">
        <v>551</v>
      </c>
      <c r="C94" s="193" t="s">
        <v>552</v>
      </c>
      <c r="D94" s="188" t="s">
        <v>264</v>
      </c>
      <c r="E94" s="189">
        <v>30</v>
      </c>
      <c r="F94" s="190"/>
      <c r="G94" s="191">
        <f t="shared" ref="G94:G100" si="0">ROUND(E94*F94,2)</f>
        <v>0</v>
      </c>
      <c r="H94" s="190"/>
      <c r="I94" s="191">
        <f t="shared" ref="I94:I100" si="1">ROUND(E94*H94,2)</f>
        <v>0</v>
      </c>
      <c r="J94" s="190"/>
      <c r="K94" s="191">
        <f t="shared" ref="K94:K100" si="2">ROUND(E94*J94,2)</f>
        <v>0</v>
      </c>
      <c r="L94" s="191">
        <v>21</v>
      </c>
      <c r="M94" s="191">
        <f t="shared" ref="M94:M100" si="3">G94*(1+L94/100)</f>
        <v>0</v>
      </c>
      <c r="N94" s="189">
        <v>2.7999999999999998E-4</v>
      </c>
      <c r="O94" s="189">
        <f t="shared" ref="O94:O100" si="4">ROUND(E94*N94,2)</f>
        <v>0.01</v>
      </c>
      <c r="P94" s="189">
        <v>0</v>
      </c>
      <c r="Q94" s="189">
        <f t="shared" ref="Q94:Q100" si="5">ROUND(E94*P94,2)</f>
        <v>0</v>
      </c>
      <c r="R94" s="191"/>
      <c r="S94" s="191" t="s">
        <v>231</v>
      </c>
      <c r="T94" s="192" t="s">
        <v>169</v>
      </c>
      <c r="U94" s="157">
        <v>0</v>
      </c>
      <c r="V94" s="157">
        <f t="shared" ref="V94:V100" si="6">ROUND(E94*U94,2)</f>
        <v>0</v>
      </c>
      <c r="W94" s="157"/>
      <c r="X94" s="157" t="s">
        <v>170</v>
      </c>
      <c r="Y94" s="157" t="s">
        <v>171</v>
      </c>
      <c r="Z94" s="147"/>
      <c r="AA94" s="147"/>
      <c r="AB94" s="147"/>
      <c r="AC94" s="147"/>
      <c r="AD94" s="147"/>
      <c r="AE94" s="147"/>
      <c r="AF94" s="147"/>
      <c r="AG94" s="147" t="s">
        <v>463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6">
        <v>38</v>
      </c>
      <c r="B95" s="187" t="s">
        <v>553</v>
      </c>
      <c r="C95" s="193" t="s">
        <v>554</v>
      </c>
      <c r="D95" s="188" t="s">
        <v>230</v>
      </c>
      <c r="E95" s="189">
        <v>25</v>
      </c>
      <c r="F95" s="190"/>
      <c r="G95" s="191">
        <f t="shared" si="0"/>
        <v>0</v>
      </c>
      <c r="H95" s="190"/>
      <c r="I95" s="191">
        <f t="shared" si="1"/>
        <v>0</v>
      </c>
      <c r="J95" s="190"/>
      <c r="K95" s="191">
        <f t="shared" si="2"/>
        <v>0</v>
      </c>
      <c r="L95" s="191">
        <v>21</v>
      </c>
      <c r="M95" s="191">
        <f t="shared" si="3"/>
        <v>0</v>
      </c>
      <c r="N95" s="189">
        <v>2.5000000000000001E-4</v>
      </c>
      <c r="O95" s="189">
        <f t="shared" si="4"/>
        <v>0.01</v>
      </c>
      <c r="P95" s="189">
        <v>0</v>
      </c>
      <c r="Q95" s="189">
        <f t="shared" si="5"/>
        <v>0</v>
      </c>
      <c r="R95" s="191"/>
      <c r="S95" s="191" t="s">
        <v>231</v>
      </c>
      <c r="T95" s="192" t="s">
        <v>169</v>
      </c>
      <c r="U95" s="157">
        <v>0</v>
      </c>
      <c r="V95" s="157">
        <f t="shared" si="6"/>
        <v>0</v>
      </c>
      <c r="W95" s="157"/>
      <c r="X95" s="157" t="s">
        <v>170</v>
      </c>
      <c r="Y95" s="157" t="s">
        <v>171</v>
      </c>
      <c r="Z95" s="147"/>
      <c r="AA95" s="147"/>
      <c r="AB95" s="147"/>
      <c r="AC95" s="147"/>
      <c r="AD95" s="147"/>
      <c r="AE95" s="147"/>
      <c r="AF95" s="147"/>
      <c r="AG95" s="147" t="s">
        <v>463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6">
        <v>39</v>
      </c>
      <c r="B96" s="187" t="s">
        <v>555</v>
      </c>
      <c r="C96" s="193" t="s">
        <v>556</v>
      </c>
      <c r="D96" s="188" t="s">
        <v>264</v>
      </c>
      <c r="E96" s="189">
        <v>30</v>
      </c>
      <c r="F96" s="190"/>
      <c r="G96" s="191">
        <f t="shared" si="0"/>
        <v>0</v>
      </c>
      <c r="H96" s="190"/>
      <c r="I96" s="191">
        <f t="shared" si="1"/>
        <v>0</v>
      </c>
      <c r="J96" s="190"/>
      <c r="K96" s="191">
        <f t="shared" si="2"/>
        <v>0</v>
      </c>
      <c r="L96" s="191">
        <v>21</v>
      </c>
      <c r="M96" s="191">
        <f t="shared" si="3"/>
        <v>0</v>
      </c>
      <c r="N96" s="189">
        <v>4.2999999999999999E-4</v>
      </c>
      <c r="O96" s="189">
        <f t="shared" si="4"/>
        <v>0.01</v>
      </c>
      <c r="P96" s="189">
        <v>0</v>
      </c>
      <c r="Q96" s="189">
        <f t="shared" si="5"/>
        <v>0</v>
      </c>
      <c r="R96" s="191"/>
      <c r="S96" s="191" t="s">
        <v>231</v>
      </c>
      <c r="T96" s="192" t="s">
        <v>169</v>
      </c>
      <c r="U96" s="157">
        <v>0</v>
      </c>
      <c r="V96" s="157">
        <f t="shared" si="6"/>
        <v>0</v>
      </c>
      <c r="W96" s="157"/>
      <c r="X96" s="157" t="s">
        <v>170</v>
      </c>
      <c r="Y96" s="157" t="s">
        <v>171</v>
      </c>
      <c r="Z96" s="147"/>
      <c r="AA96" s="147"/>
      <c r="AB96" s="147"/>
      <c r="AC96" s="147"/>
      <c r="AD96" s="147"/>
      <c r="AE96" s="147"/>
      <c r="AF96" s="147"/>
      <c r="AG96" s="147" t="s">
        <v>463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6">
        <v>40</v>
      </c>
      <c r="B97" s="187" t="s">
        <v>557</v>
      </c>
      <c r="C97" s="193" t="s">
        <v>558</v>
      </c>
      <c r="D97" s="188" t="s">
        <v>264</v>
      </c>
      <c r="E97" s="189">
        <v>50</v>
      </c>
      <c r="F97" s="190"/>
      <c r="G97" s="191">
        <f t="shared" si="0"/>
        <v>0</v>
      </c>
      <c r="H97" s="190"/>
      <c r="I97" s="191">
        <f t="shared" si="1"/>
        <v>0</v>
      </c>
      <c r="J97" s="190"/>
      <c r="K97" s="191">
        <f t="shared" si="2"/>
        <v>0</v>
      </c>
      <c r="L97" s="191">
        <v>21</v>
      </c>
      <c r="M97" s="191">
        <f t="shared" si="3"/>
        <v>0</v>
      </c>
      <c r="N97" s="189">
        <v>1.2E-4</v>
      </c>
      <c r="O97" s="189">
        <f t="shared" si="4"/>
        <v>0.01</v>
      </c>
      <c r="P97" s="189">
        <v>0</v>
      </c>
      <c r="Q97" s="189">
        <f t="shared" si="5"/>
        <v>0</v>
      </c>
      <c r="R97" s="191"/>
      <c r="S97" s="191" t="s">
        <v>231</v>
      </c>
      <c r="T97" s="192" t="s">
        <v>169</v>
      </c>
      <c r="U97" s="157">
        <v>0</v>
      </c>
      <c r="V97" s="157">
        <f t="shared" si="6"/>
        <v>0</v>
      </c>
      <c r="W97" s="157"/>
      <c r="X97" s="157" t="s">
        <v>170</v>
      </c>
      <c r="Y97" s="157" t="s">
        <v>171</v>
      </c>
      <c r="Z97" s="147"/>
      <c r="AA97" s="147"/>
      <c r="AB97" s="147"/>
      <c r="AC97" s="147"/>
      <c r="AD97" s="147"/>
      <c r="AE97" s="147"/>
      <c r="AF97" s="147"/>
      <c r="AG97" s="147" t="s">
        <v>463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6">
        <v>41</v>
      </c>
      <c r="B98" s="187" t="s">
        <v>559</v>
      </c>
      <c r="C98" s="193" t="s">
        <v>560</v>
      </c>
      <c r="D98" s="188" t="s">
        <v>264</v>
      </c>
      <c r="E98" s="189">
        <v>20</v>
      </c>
      <c r="F98" s="190"/>
      <c r="G98" s="191">
        <f t="shared" si="0"/>
        <v>0</v>
      </c>
      <c r="H98" s="190"/>
      <c r="I98" s="191">
        <f t="shared" si="1"/>
        <v>0</v>
      </c>
      <c r="J98" s="190"/>
      <c r="K98" s="191">
        <f t="shared" si="2"/>
        <v>0</v>
      </c>
      <c r="L98" s="191">
        <v>21</v>
      </c>
      <c r="M98" s="191">
        <f t="shared" si="3"/>
        <v>0</v>
      </c>
      <c r="N98" s="189">
        <v>0</v>
      </c>
      <c r="O98" s="189">
        <f t="shared" si="4"/>
        <v>0</v>
      </c>
      <c r="P98" s="189">
        <v>0</v>
      </c>
      <c r="Q98" s="189">
        <f t="shared" si="5"/>
        <v>0</v>
      </c>
      <c r="R98" s="191"/>
      <c r="S98" s="191" t="s">
        <v>231</v>
      </c>
      <c r="T98" s="192" t="s">
        <v>169</v>
      </c>
      <c r="U98" s="157">
        <v>0</v>
      </c>
      <c r="V98" s="157">
        <f t="shared" si="6"/>
        <v>0</v>
      </c>
      <c r="W98" s="157"/>
      <c r="X98" s="157" t="s">
        <v>170</v>
      </c>
      <c r="Y98" s="157" t="s">
        <v>171</v>
      </c>
      <c r="Z98" s="147"/>
      <c r="AA98" s="147"/>
      <c r="AB98" s="147"/>
      <c r="AC98" s="147"/>
      <c r="AD98" s="147"/>
      <c r="AE98" s="147"/>
      <c r="AF98" s="147"/>
      <c r="AG98" s="147" t="s">
        <v>463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6">
        <v>42</v>
      </c>
      <c r="B99" s="187" t="s">
        <v>561</v>
      </c>
      <c r="C99" s="193" t="s">
        <v>562</v>
      </c>
      <c r="D99" s="188" t="s">
        <v>264</v>
      </c>
      <c r="E99" s="189">
        <v>50</v>
      </c>
      <c r="F99" s="190"/>
      <c r="G99" s="191">
        <f t="shared" si="0"/>
        <v>0</v>
      </c>
      <c r="H99" s="190"/>
      <c r="I99" s="191">
        <f t="shared" si="1"/>
        <v>0</v>
      </c>
      <c r="J99" s="190"/>
      <c r="K99" s="191">
        <f t="shared" si="2"/>
        <v>0</v>
      </c>
      <c r="L99" s="191">
        <v>21</v>
      </c>
      <c r="M99" s="191">
        <f t="shared" si="3"/>
        <v>0</v>
      </c>
      <c r="N99" s="189">
        <v>1.8000000000000001E-4</v>
      </c>
      <c r="O99" s="189">
        <f t="shared" si="4"/>
        <v>0.01</v>
      </c>
      <c r="P99" s="189">
        <v>0</v>
      </c>
      <c r="Q99" s="189">
        <f t="shared" si="5"/>
        <v>0</v>
      </c>
      <c r="R99" s="191"/>
      <c r="S99" s="191" t="s">
        <v>231</v>
      </c>
      <c r="T99" s="192" t="s">
        <v>169</v>
      </c>
      <c r="U99" s="157">
        <v>0</v>
      </c>
      <c r="V99" s="157">
        <f t="shared" si="6"/>
        <v>0</v>
      </c>
      <c r="W99" s="157"/>
      <c r="X99" s="157" t="s">
        <v>170</v>
      </c>
      <c r="Y99" s="157" t="s">
        <v>171</v>
      </c>
      <c r="Z99" s="147"/>
      <c r="AA99" s="147"/>
      <c r="AB99" s="147"/>
      <c r="AC99" s="147"/>
      <c r="AD99" s="147"/>
      <c r="AE99" s="147"/>
      <c r="AF99" s="147"/>
      <c r="AG99" s="147" t="s">
        <v>463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43</v>
      </c>
      <c r="B100" s="172" t="s">
        <v>563</v>
      </c>
      <c r="C100" s="180" t="s">
        <v>564</v>
      </c>
      <c r="D100" s="173" t="s">
        <v>565</v>
      </c>
      <c r="E100" s="174">
        <v>1</v>
      </c>
      <c r="F100" s="175"/>
      <c r="G100" s="176">
        <f t="shared" si="0"/>
        <v>0</v>
      </c>
      <c r="H100" s="175"/>
      <c r="I100" s="176">
        <f t="shared" si="1"/>
        <v>0</v>
      </c>
      <c r="J100" s="175"/>
      <c r="K100" s="176">
        <f t="shared" si="2"/>
        <v>0</v>
      </c>
      <c r="L100" s="176">
        <v>21</v>
      </c>
      <c r="M100" s="176">
        <f t="shared" si="3"/>
        <v>0</v>
      </c>
      <c r="N100" s="174">
        <v>0</v>
      </c>
      <c r="O100" s="174">
        <f t="shared" si="4"/>
        <v>0</v>
      </c>
      <c r="P100" s="174">
        <v>0</v>
      </c>
      <c r="Q100" s="174">
        <f t="shared" si="5"/>
        <v>0</v>
      </c>
      <c r="R100" s="176"/>
      <c r="S100" s="176" t="s">
        <v>168</v>
      </c>
      <c r="T100" s="177" t="s">
        <v>169</v>
      </c>
      <c r="U100" s="157">
        <v>0</v>
      </c>
      <c r="V100" s="157">
        <f t="shared" si="6"/>
        <v>0</v>
      </c>
      <c r="W100" s="157"/>
      <c r="X100" s="157" t="s">
        <v>170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463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2" x14ac:dyDescent="0.2">
      <c r="A101" s="154"/>
      <c r="B101" s="155"/>
      <c r="C101" s="250" t="s">
        <v>566</v>
      </c>
      <c r="D101" s="251"/>
      <c r="E101" s="251"/>
      <c r="F101" s="251"/>
      <c r="G101" s="251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78" t="str">
        <f>C101</f>
        <v>Jiné montáže nepředvítatelné + jiný spotřební materiál sádra, hřey, vruty, nehořlavé podložky , materiál do RK - vodiče na propojení komponentů v RK</v>
      </c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86">
        <v>44</v>
      </c>
      <c r="B102" s="187" t="s">
        <v>567</v>
      </c>
      <c r="C102" s="193" t="s">
        <v>568</v>
      </c>
      <c r="D102" s="188" t="s">
        <v>264</v>
      </c>
      <c r="E102" s="189">
        <v>320</v>
      </c>
      <c r="F102" s="190"/>
      <c r="G102" s="191">
        <f>ROUND(E102*F102,2)</f>
        <v>0</v>
      </c>
      <c r="H102" s="190"/>
      <c r="I102" s="191">
        <f>ROUND(E102*H102,2)</f>
        <v>0</v>
      </c>
      <c r="J102" s="190"/>
      <c r="K102" s="191">
        <f>ROUND(E102*J102,2)</f>
        <v>0</v>
      </c>
      <c r="L102" s="191">
        <v>21</v>
      </c>
      <c r="M102" s="191">
        <f>G102*(1+L102/100)</f>
        <v>0</v>
      </c>
      <c r="N102" s="189">
        <v>0</v>
      </c>
      <c r="O102" s="189">
        <f>ROUND(E102*N102,2)</f>
        <v>0</v>
      </c>
      <c r="P102" s="189">
        <v>0</v>
      </c>
      <c r="Q102" s="189">
        <f>ROUND(E102*P102,2)</f>
        <v>0</v>
      </c>
      <c r="R102" s="191"/>
      <c r="S102" s="191" t="s">
        <v>231</v>
      </c>
      <c r="T102" s="192" t="s">
        <v>169</v>
      </c>
      <c r="U102" s="157">
        <v>0</v>
      </c>
      <c r="V102" s="157">
        <f>ROUND(E102*U102,2)</f>
        <v>0</v>
      </c>
      <c r="W102" s="157"/>
      <c r="X102" s="157" t="s">
        <v>170</v>
      </c>
      <c r="Y102" s="157" t="s">
        <v>171</v>
      </c>
      <c r="Z102" s="147"/>
      <c r="AA102" s="147"/>
      <c r="AB102" s="147"/>
      <c r="AC102" s="147"/>
      <c r="AD102" s="147"/>
      <c r="AE102" s="147"/>
      <c r="AF102" s="147"/>
      <c r="AG102" s="147" t="s">
        <v>463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86">
        <v>45</v>
      </c>
      <c r="B103" s="187" t="s">
        <v>569</v>
      </c>
      <c r="C103" s="193" t="s">
        <v>570</v>
      </c>
      <c r="D103" s="188" t="s">
        <v>264</v>
      </c>
      <c r="E103" s="189">
        <v>120</v>
      </c>
      <c r="F103" s="190"/>
      <c r="G103" s="191">
        <f>ROUND(E103*F103,2)</f>
        <v>0</v>
      </c>
      <c r="H103" s="190"/>
      <c r="I103" s="191">
        <f>ROUND(E103*H103,2)</f>
        <v>0</v>
      </c>
      <c r="J103" s="190"/>
      <c r="K103" s="191">
        <f>ROUND(E103*J103,2)</f>
        <v>0</v>
      </c>
      <c r="L103" s="191">
        <v>21</v>
      </c>
      <c r="M103" s="191">
        <f>G103*(1+L103/100)</f>
        <v>0</v>
      </c>
      <c r="N103" s="189">
        <v>0</v>
      </c>
      <c r="O103" s="189">
        <f>ROUND(E103*N103,2)</f>
        <v>0</v>
      </c>
      <c r="P103" s="189">
        <v>0</v>
      </c>
      <c r="Q103" s="189">
        <f>ROUND(E103*P103,2)</f>
        <v>0</v>
      </c>
      <c r="R103" s="191"/>
      <c r="S103" s="191" t="s">
        <v>231</v>
      </c>
      <c r="T103" s="192" t="s">
        <v>169</v>
      </c>
      <c r="U103" s="157">
        <v>0</v>
      </c>
      <c r="V103" s="157">
        <f>ROUND(E103*U103,2)</f>
        <v>0</v>
      </c>
      <c r="W103" s="157"/>
      <c r="X103" s="157" t="s">
        <v>170</v>
      </c>
      <c r="Y103" s="157" t="s">
        <v>171</v>
      </c>
      <c r="Z103" s="147"/>
      <c r="AA103" s="147"/>
      <c r="AB103" s="147"/>
      <c r="AC103" s="147"/>
      <c r="AD103" s="147"/>
      <c r="AE103" s="147"/>
      <c r="AF103" s="147"/>
      <c r="AG103" s="147" t="s">
        <v>463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46</v>
      </c>
      <c r="B104" s="172" t="s">
        <v>571</v>
      </c>
      <c r="C104" s="180" t="s">
        <v>572</v>
      </c>
      <c r="D104" s="173" t="s">
        <v>264</v>
      </c>
      <c r="E104" s="174">
        <v>500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168</v>
      </c>
      <c r="T104" s="177" t="s">
        <v>169</v>
      </c>
      <c r="U104" s="157">
        <v>0</v>
      </c>
      <c r="V104" s="157">
        <f>ROUND(E104*U104,2)</f>
        <v>0</v>
      </c>
      <c r="W104" s="157"/>
      <c r="X104" s="157" t="s">
        <v>170</v>
      </c>
      <c r="Y104" s="157" t="s">
        <v>171</v>
      </c>
      <c r="Z104" s="147"/>
      <c r="AA104" s="147"/>
      <c r="AB104" s="147"/>
      <c r="AC104" s="147"/>
      <c r="AD104" s="147"/>
      <c r="AE104" s="147"/>
      <c r="AF104" s="147"/>
      <c r="AG104" s="147" t="s">
        <v>463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0" t="s">
        <v>573</v>
      </c>
      <c r="D105" s="251"/>
      <c r="E105" s="251"/>
      <c r="F105" s="251"/>
      <c r="G105" s="251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86">
        <v>47</v>
      </c>
      <c r="B106" s="187" t="s">
        <v>574</v>
      </c>
      <c r="C106" s="193" t="s">
        <v>575</v>
      </c>
      <c r="D106" s="188" t="s">
        <v>230</v>
      </c>
      <c r="E106" s="189">
        <v>20</v>
      </c>
      <c r="F106" s="190"/>
      <c r="G106" s="191">
        <f>ROUND(E106*F106,2)</f>
        <v>0</v>
      </c>
      <c r="H106" s="190"/>
      <c r="I106" s="191">
        <f>ROUND(E106*H106,2)</f>
        <v>0</v>
      </c>
      <c r="J106" s="190"/>
      <c r="K106" s="191">
        <f>ROUND(E106*J106,2)</f>
        <v>0</v>
      </c>
      <c r="L106" s="191">
        <v>21</v>
      </c>
      <c r="M106" s="191">
        <f>G106*(1+L106/100)</f>
        <v>0</v>
      </c>
      <c r="N106" s="189">
        <v>0</v>
      </c>
      <c r="O106" s="189">
        <f>ROUND(E106*N106,2)</f>
        <v>0</v>
      </c>
      <c r="P106" s="189">
        <v>0</v>
      </c>
      <c r="Q106" s="189">
        <f>ROUND(E106*P106,2)</f>
        <v>0</v>
      </c>
      <c r="R106" s="191" t="s">
        <v>576</v>
      </c>
      <c r="S106" s="191" t="s">
        <v>231</v>
      </c>
      <c r="T106" s="192" t="s">
        <v>169</v>
      </c>
      <c r="U106" s="157">
        <v>0</v>
      </c>
      <c r="V106" s="157">
        <f>ROUND(E106*U106,2)</f>
        <v>0</v>
      </c>
      <c r="W106" s="157"/>
      <c r="X106" s="157" t="s">
        <v>399</v>
      </c>
      <c r="Y106" s="157" t="s">
        <v>171</v>
      </c>
      <c r="Z106" s="147"/>
      <c r="AA106" s="147"/>
      <c r="AB106" s="147"/>
      <c r="AC106" s="147"/>
      <c r="AD106" s="147"/>
      <c r="AE106" s="147"/>
      <c r="AF106" s="147"/>
      <c r="AG106" s="147" t="s">
        <v>577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6">
        <v>48</v>
      </c>
      <c r="B107" s="187" t="s">
        <v>578</v>
      </c>
      <c r="C107" s="193" t="s">
        <v>579</v>
      </c>
      <c r="D107" s="188" t="s">
        <v>230</v>
      </c>
      <c r="E107" s="189">
        <v>6</v>
      </c>
      <c r="F107" s="190"/>
      <c r="G107" s="191">
        <f>ROUND(E107*F107,2)</f>
        <v>0</v>
      </c>
      <c r="H107" s="190"/>
      <c r="I107" s="191">
        <f>ROUND(E107*H107,2)</f>
        <v>0</v>
      </c>
      <c r="J107" s="190"/>
      <c r="K107" s="191">
        <f>ROUND(E107*J107,2)</f>
        <v>0</v>
      </c>
      <c r="L107" s="191">
        <v>21</v>
      </c>
      <c r="M107" s="191">
        <f>G107*(1+L107/100)</f>
        <v>0</v>
      </c>
      <c r="N107" s="189">
        <v>0</v>
      </c>
      <c r="O107" s="189">
        <f>ROUND(E107*N107,2)</f>
        <v>0</v>
      </c>
      <c r="P107" s="189">
        <v>0</v>
      </c>
      <c r="Q107" s="189">
        <f>ROUND(E107*P107,2)</f>
        <v>0</v>
      </c>
      <c r="R107" s="191" t="s">
        <v>576</v>
      </c>
      <c r="S107" s="191" t="s">
        <v>231</v>
      </c>
      <c r="T107" s="192" t="s">
        <v>169</v>
      </c>
      <c r="U107" s="157">
        <v>0</v>
      </c>
      <c r="V107" s="157">
        <f>ROUND(E107*U107,2)</f>
        <v>0</v>
      </c>
      <c r="W107" s="157"/>
      <c r="X107" s="157" t="s">
        <v>399</v>
      </c>
      <c r="Y107" s="157" t="s">
        <v>171</v>
      </c>
      <c r="Z107" s="147"/>
      <c r="AA107" s="147"/>
      <c r="AB107" s="147"/>
      <c r="AC107" s="147"/>
      <c r="AD107" s="147"/>
      <c r="AE107" s="147"/>
      <c r="AF107" s="147"/>
      <c r="AG107" s="147" t="s">
        <v>577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6">
        <v>49</v>
      </c>
      <c r="B108" s="187" t="s">
        <v>580</v>
      </c>
      <c r="C108" s="193" t="s">
        <v>581</v>
      </c>
      <c r="D108" s="188" t="s">
        <v>230</v>
      </c>
      <c r="E108" s="189">
        <v>20</v>
      </c>
      <c r="F108" s="190"/>
      <c r="G108" s="191">
        <f>ROUND(E108*F108,2)</f>
        <v>0</v>
      </c>
      <c r="H108" s="190"/>
      <c r="I108" s="191">
        <f>ROUND(E108*H108,2)</f>
        <v>0</v>
      </c>
      <c r="J108" s="190"/>
      <c r="K108" s="191">
        <f>ROUND(E108*J108,2)</f>
        <v>0</v>
      </c>
      <c r="L108" s="191">
        <v>21</v>
      </c>
      <c r="M108" s="191">
        <f>G108*(1+L108/100)</f>
        <v>0</v>
      </c>
      <c r="N108" s="189">
        <v>0</v>
      </c>
      <c r="O108" s="189">
        <f>ROUND(E108*N108,2)</f>
        <v>0</v>
      </c>
      <c r="P108" s="189">
        <v>0</v>
      </c>
      <c r="Q108" s="189">
        <f>ROUND(E108*P108,2)</f>
        <v>0</v>
      </c>
      <c r="R108" s="191" t="s">
        <v>576</v>
      </c>
      <c r="S108" s="191" t="s">
        <v>231</v>
      </c>
      <c r="T108" s="192" t="s">
        <v>169</v>
      </c>
      <c r="U108" s="157">
        <v>0</v>
      </c>
      <c r="V108" s="157">
        <f>ROUND(E108*U108,2)</f>
        <v>0</v>
      </c>
      <c r="W108" s="157"/>
      <c r="X108" s="157" t="s">
        <v>399</v>
      </c>
      <c r="Y108" s="157" t="s">
        <v>171</v>
      </c>
      <c r="Z108" s="147"/>
      <c r="AA108" s="147"/>
      <c r="AB108" s="147"/>
      <c r="AC108" s="147"/>
      <c r="AD108" s="147"/>
      <c r="AE108" s="147"/>
      <c r="AF108" s="147"/>
      <c r="AG108" s="147" t="s">
        <v>577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1">
        <v>50</v>
      </c>
      <c r="B109" s="172" t="s">
        <v>582</v>
      </c>
      <c r="C109" s="180" t="s">
        <v>583</v>
      </c>
      <c r="D109" s="173" t="s">
        <v>230</v>
      </c>
      <c r="E109" s="174">
        <v>110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2.0000000000000002E-5</v>
      </c>
      <c r="O109" s="174">
        <f>ROUND(E109*N109,2)</f>
        <v>0</v>
      </c>
      <c r="P109" s="174">
        <v>0</v>
      </c>
      <c r="Q109" s="174">
        <f>ROUND(E109*P109,2)</f>
        <v>0</v>
      </c>
      <c r="R109" s="176" t="s">
        <v>576</v>
      </c>
      <c r="S109" s="176" t="s">
        <v>231</v>
      </c>
      <c r="T109" s="177" t="s">
        <v>169</v>
      </c>
      <c r="U109" s="157">
        <v>0</v>
      </c>
      <c r="V109" s="157">
        <f>ROUND(E109*U109,2)</f>
        <v>0</v>
      </c>
      <c r="W109" s="157"/>
      <c r="X109" s="157" t="s">
        <v>399</v>
      </c>
      <c r="Y109" s="157" t="s">
        <v>171</v>
      </c>
      <c r="Z109" s="147"/>
      <c r="AA109" s="147"/>
      <c r="AB109" s="147"/>
      <c r="AC109" s="147"/>
      <c r="AD109" s="147"/>
      <c r="AE109" s="147"/>
      <c r="AF109" s="147"/>
      <c r="AG109" s="147" t="s">
        <v>577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50" t="s">
        <v>584</v>
      </c>
      <c r="D110" s="251"/>
      <c r="E110" s="251"/>
      <c r="F110" s="251"/>
      <c r="G110" s="251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174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86">
        <v>51</v>
      </c>
      <c r="B111" s="187" t="s">
        <v>585</v>
      </c>
      <c r="C111" s="193" t="s">
        <v>586</v>
      </c>
      <c r="D111" s="188" t="s">
        <v>230</v>
      </c>
      <c r="E111" s="189">
        <v>10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89">
        <v>1.0000000000000001E-5</v>
      </c>
      <c r="O111" s="189">
        <f>ROUND(E111*N111,2)</f>
        <v>0</v>
      </c>
      <c r="P111" s="189">
        <v>0</v>
      </c>
      <c r="Q111" s="189">
        <f>ROUND(E111*P111,2)</f>
        <v>0</v>
      </c>
      <c r="R111" s="191" t="s">
        <v>576</v>
      </c>
      <c r="S111" s="191" t="s">
        <v>231</v>
      </c>
      <c r="T111" s="192" t="s">
        <v>169</v>
      </c>
      <c r="U111" s="157">
        <v>0</v>
      </c>
      <c r="V111" s="157">
        <f>ROUND(E111*U111,2)</f>
        <v>0</v>
      </c>
      <c r="W111" s="157"/>
      <c r="X111" s="157" t="s">
        <v>399</v>
      </c>
      <c r="Y111" s="157" t="s">
        <v>171</v>
      </c>
      <c r="Z111" s="147"/>
      <c r="AA111" s="147"/>
      <c r="AB111" s="147"/>
      <c r="AC111" s="147"/>
      <c r="AD111" s="147"/>
      <c r="AE111" s="147"/>
      <c r="AF111" s="147"/>
      <c r="AG111" s="147" t="s">
        <v>577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52</v>
      </c>
      <c r="B112" s="172" t="s">
        <v>587</v>
      </c>
      <c r="C112" s="180" t="s">
        <v>588</v>
      </c>
      <c r="D112" s="173" t="s">
        <v>264</v>
      </c>
      <c r="E112" s="174">
        <v>8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4.0000000000000002E-4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168</v>
      </c>
      <c r="T112" s="177" t="s">
        <v>169</v>
      </c>
      <c r="U112" s="157">
        <v>0</v>
      </c>
      <c r="V112" s="157">
        <f>ROUND(E112*U112,2)</f>
        <v>0</v>
      </c>
      <c r="W112" s="157"/>
      <c r="X112" s="157" t="s">
        <v>399</v>
      </c>
      <c r="Y112" s="157" t="s">
        <v>171</v>
      </c>
      <c r="Z112" s="147"/>
      <c r="AA112" s="147"/>
      <c r="AB112" s="147"/>
      <c r="AC112" s="147"/>
      <c r="AD112" s="147"/>
      <c r="AE112" s="147"/>
      <c r="AF112" s="147"/>
      <c r="AG112" s="147" t="s">
        <v>577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0" t="s">
        <v>589</v>
      </c>
      <c r="D113" s="251"/>
      <c r="E113" s="251"/>
      <c r="F113" s="251"/>
      <c r="G113" s="251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53</v>
      </c>
      <c r="B114" s="172" t="s">
        <v>590</v>
      </c>
      <c r="C114" s="180" t="s">
        <v>591</v>
      </c>
      <c r="D114" s="173" t="s">
        <v>264</v>
      </c>
      <c r="E114" s="174">
        <v>30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2E-3</v>
      </c>
      <c r="O114" s="174">
        <f>ROUND(E114*N114,2)</f>
        <v>0.06</v>
      </c>
      <c r="P114" s="174">
        <v>0</v>
      </c>
      <c r="Q114" s="174">
        <f>ROUND(E114*P114,2)</f>
        <v>0</v>
      </c>
      <c r="R114" s="176" t="s">
        <v>576</v>
      </c>
      <c r="S114" s="176" t="s">
        <v>592</v>
      </c>
      <c r="T114" s="177" t="s">
        <v>169</v>
      </c>
      <c r="U114" s="157">
        <v>0</v>
      </c>
      <c r="V114" s="157">
        <f>ROUND(E114*U114,2)</f>
        <v>0</v>
      </c>
      <c r="W114" s="157"/>
      <c r="X114" s="157" t="s">
        <v>399</v>
      </c>
      <c r="Y114" s="157" t="s">
        <v>171</v>
      </c>
      <c r="Z114" s="147"/>
      <c r="AA114" s="147"/>
      <c r="AB114" s="147"/>
      <c r="AC114" s="147"/>
      <c r="AD114" s="147"/>
      <c r="AE114" s="147"/>
      <c r="AF114" s="147"/>
      <c r="AG114" s="147" t="s">
        <v>577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50" t="s">
        <v>472</v>
      </c>
      <c r="D115" s="251"/>
      <c r="E115" s="251"/>
      <c r="F115" s="251"/>
      <c r="G115" s="251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54</v>
      </c>
      <c r="B116" s="172" t="s">
        <v>593</v>
      </c>
      <c r="C116" s="180" t="s">
        <v>594</v>
      </c>
      <c r="D116" s="173" t="s">
        <v>230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7.4999999999999997E-3</v>
      </c>
      <c r="O116" s="174">
        <f>ROUND(E116*N116,2)</f>
        <v>0.01</v>
      </c>
      <c r="P116" s="174">
        <v>0</v>
      </c>
      <c r="Q116" s="174">
        <f>ROUND(E116*P116,2)</f>
        <v>0</v>
      </c>
      <c r="R116" s="176"/>
      <c r="S116" s="176" t="s">
        <v>168</v>
      </c>
      <c r="T116" s="177" t="s">
        <v>169</v>
      </c>
      <c r="U116" s="157">
        <v>0</v>
      </c>
      <c r="V116" s="157">
        <f>ROUND(E116*U116,2)</f>
        <v>0</v>
      </c>
      <c r="W116" s="157"/>
      <c r="X116" s="157" t="s">
        <v>399</v>
      </c>
      <c r="Y116" s="157" t="s">
        <v>171</v>
      </c>
      <c r="Z116" s="147"/>
      <c r="AA116" s="147"/>
      <c r="AB116" s="147"/>
      <c r="AC116" s="147"/>
      <c r="AD116" s="147"/>
      <c r="AE116" s="147"/>
      <c r="AF116" s="147"/>
      <c r="AG116" s="147" t="s">
        <v>577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50" t="s">
        <v>595</v>
      </c>
      <c r="D117" s="251"/>
      <c r="E117" s="251"/>
      <c r="F117" s="251"/>
      <c r="G117" s="251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86">
        <v>55</v>
      </c>
      <c r="B118" s="187" t="s">
        <v>596</v>
      </c>
      <c r="C118" s="193" t="s">
        <v>597</v>
      </c>
      <c r="D118" s="188" t="s">
        <v>230</v>
      </c>
      <c r="E118" s="189">
        <v>1</v>
      </c>
      <c r="F118" s="190"/>
      <c r="G118" s="191">
        <f>ROUND(E118*F118,2)</f>
        <v>0</v>
      </c>
      <c r="H118" s="190"/>
      <c r="I118" s="191">
        <f>ROUND(E118*H118,2)</f>
        <v>0</v>
      </c>
      <c r="J118" s="190"/>
      <c r="K118" s="191">
        <f>ROUND(E118*J118,2)</f>
        <v>0</v>
      </c>
      <c r="L118" s="191">
        <v>21</v>
      </c>
      <c r="M118" s="191">
        <f>G118*(1+L118/100)</f>
        <v>0</v>
      </c>
      <c r="N118" s="189">
        <v>1.4999999999999999E-4</v>
      </c>
      <c r="O118" s="189">
        <f>ROUND(E118*N118,2)</f>
        <v>0</v>
      </c>
      <c r="P118" s="189">
        <v>0</v>
      </c>
      <c r="Q118" s="189">
        <f>ROUND(E118*P118,2)</f>
        <v>0</v>
      </c>
      <c r="R118" s="191" t="s">
        <v>576</v>
      </c>
      <c r="S118" s="191" t="s">
        <v>231</v>
      </c>
      <c r="T118" s="192" t="s">
        <v>169</v>
      </c>
      <c r="U118" s="157">
        <v>0</v>
      </c>
      <c r="V118" s="157">
        <f>ROUND(E118*U118,2)</f>
        <v>0</v>
      </c>
      <c r="W118" s="157"/>
      <c r="X118" s="157" t="s">
        <v>399</v>
      </c>
      <c r="Y118" s="157" t="s">
        <v>171</v>
      </c>
      <c r="Z118" s="147"/>
      <c r="AA118" s="147"/>
      <c r="AB118" s="147"/>
      <c r="AC118" s="147"/>
      <c r="AD118" s="147"/>
      <c r="AE118" s="147"/>
      <c r="AF118" s="147"/>
      <c r="AG118" s="147" t="s">
        <v>577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1">
        <v>56</v>
      </c>
      <c r="B119" s="172" t="s">
        <v>598</v>
      </c>
      <c r="C119" s="180" t="s">
        <v>599</v>
      </c>
      <c r="D119" s="173" t="s">
        <v>230</v>
      </c>
      <c r="E119" s="174">
        <v>2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2.0000000000000002E-5</v>
      </c>
      <c r="O119" s="174">
        <f>ROUND(E119*N119,2)</f>
        <v>0</v>
      </c>
      <c r="P119" s="174">
        <v>0</v>
      </c>
      <c r="Q119" s="174">
        <f>ROUND(E119*P119,2)</f>
        <v>0</v>
      </c>
      <c r="R119" s="176"/>
      <c r="S119" s="176" t="s">
        <v>168</v>
      </c>
      <c r="T119" s="177" t="s">
        <v>169</v>
      </c>
      <c r="U119" s="157">
        <v>0</v>
      </c>
      <c r="V119" s="157">
        <f>ROUND(E119*U119,2)</f>
        <v>0</v>
      </c>
      <c r="W119" s="157"/>
      <c r="X119" s="157" t="s">
        <v>399</v>
      </c>
      <c r="Y119" s="157" t="s">
        <v>171</v>
      </c>
      <c r="Z119" s="147"/>
      <c r="AA119" s="147"/>
      <c r="AB119" s="147"/>
      <c r="AC119" s="147"/>
      <c r="AD119" s="147"/>
      <c r="AE119" s="147"/>
      <c r="AF119" s="147"/>
      <c r="AG119" s="147" t="s">
        <v>577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0" t="s">
        <v>506</v>
      </c>
      <c r="D120" s="251"/>
      <c r="E120" s="251"/>
      <c r="F120" s="251"/>
      <c r="G120" s="251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252" t="s">
        <v>600</v>
      </c>
      <c r="D121" s="253"/>
      <c r="E121" s="253"/>
      <c r="F121" s="253"/>
      <c r="G121" s="253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174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86">
        <v>57</v>
      </c>
      <c r="B122" s="187" t="s">
        <v>601</v>
      </c>
      <c r="C122" s="193" t="s">
        <v>602</v>
      </c>
      <c r="D122" s="188" t="s">
        <v>230</v>
      </c>
      <c r="E122" s="189">
        <v>1</v>
      </c>
      <c r="F122" s="190"/>
      <c r="G122" s="191">
        <f t="shared" ref="G122:G129" si="7">ROUND(E122*F122,2)</f>
        <v>0</v>
      </c>
      <c r="H122" s="190"/>
      <c r="I122" s="191">
        <f t="shared" ref="I122:I129" si="8">ROUND(E122*H122,2)</f>
        <v>0</v>
      </c>
      <c r="J122" s="190"/>
      <c r="K122" s="191">
        <f t="shared" ref="K122:K129" si="9">ROUND(E122*J122,2)</f>
        <v>0</v>
      </c>
      <c r="L122" s="191">
        <v>21</v>
      </c>
      <c r="M122" s="191">
        <f t="shared" ref="M122:M129" si="10">G122*(1+L122/100)</f>
        <v>0</v>
      </c>
      <c r="N122" s="189">
        <v>0</v>
      </c>
      <c r="O122" s="189">
        <f t="shared" ref="O122:O129" si="11">ROUND(E122*N122,2)</f>
        <v>0</v>
      </c>
      <c r="P122" s="189">
        <v>0</v>
      </c>
      <c r="Q122" s="189">
        <f t="shared" ref="Q122:Q129" si="12">ROUND(E122*P122,2)</f>
        <v>0</v>
      </c>
      <c r="R122" s="191"/>
      <c r="S122" s="191" t="s">
        <v>168</v>
      </c>
      <c r="T122" s="192" t="s">
        <v>169</v>
      </c>
      <c r="U122" s="157">
        <v>0</v>
      </c>
      <c r="V122" s="157">
        <f t="shared" ref="V122:V129" si="13">ROUND(E122*U122,2)</f>
        <v>0</v>
      </c>
      <c r="W122" s="157"/>
      <c r="X122" s="157" t="s">
        <v>399</v>
      </c>
      <c r="Y122" s="157" t="s">
        <v>171</v>
      </c>
      <c r="Z122" s="147"/>
      <c r="AA122" s="147"/>
      <c r="AB122" s="147"/>
      <c r="AC122" s="147"/>
      <c r="AD122" s="147"/>
      <c r="AE122" s="147"/>
      <c r="AF122" s="147"/>
      <c r="AG122" s="147" t="s">
        <v>577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6">
        <v>58</v>
      </c>
      <c r="B123" s="187" t="s">
        <v>603</v>
      </c>
      <c r="C123" s="193" t="s">
        <v>604</v>
      </c>
      <c r="D123" s="188" t="s">
        <v>230</v>
      </c>
      <c r="E123" s="189">
        <v>1</v>
      </c>
      <c r="F123" s="190"/>
      <c r="G123" s="191">
        <f t="shared" si="7"/>
        <v>0</v>
      </c>
      <c r="H123" s="190"/>
      <c r="I123" s="191">
        <f t="shared" si="8"/>
        <v>0</v>
      </c>
      <c r="J123" s="190"/>
      <c r="K123" s="191">
        <f t="shared" si="9"/>
        <v>0</v>
      </c>
      <c r="L123" s="191">
        <v>21</v>
      </c>
      <c r="M123" s="191">
        <f t="shared" si="10"/>
        <v>0</v>
      </c>
      <c r="N123" s="189">
        <v>3.3E-3</v>
      </c>
      <c r="O123" s="189">
        <f t="shared" si="11"/>
        <v>0</v>
      </c>
      <c r="P123" s="189">
        <v>0</v>
      </c>
      <c r="Q123" s="189">
        <f t="shared" si="12"/>
        <v>0</v>
      </c>
      <c r="R123" s="191"/>
      <c r="S123" s="191" t="s">
        <v>168</v>
      </c>
      <c r="T123" s="192" t="s">
        <v>169</v>
      </c>
      <c r="U123" s="157">
        <v>0</v>
      </c>
      <c r="V123" s="157">
        <f t="shared" si="13"/>
        <v>0</v>
      </c>
      <c r="W123" s="157"/>
      <c r="X123" s="157" t="s">
        <v>399</v>
      </c>
      <c r="Y123" s="157" t="s">
        <v>171</v>
      </c>
      <c r="Z123" s="147"/>
      <c r="AA123" s="147"/>
      <c r="AB123" s="147"/>
      <c r="AC123" s="147"/>
      <c r="AD123" s="147"/>
      <c r="AE123" s="147"/>
      <c r="AF123" s="147"/>
      <c r="AG123" s="147" t="s">
        <v>577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86">
        <v>59</v>
      </c>
      <c r="B124" s="187" t="s">
        <v>605</v>
      </c>
      <c r="C124" s="193" t="s">
        <v>606</v>
      </c>
      <c r="D124" s="188" t="s">
        <v>230</v>
      </c>
      <c r="E124" s="189">
        <v>3</v>
      </c>
      <c r="F124" s="190"/>
      <c r="G124" s="191">
        <f t="shared" si="7"/>
        <v>0</v>
      </c>
      <c r="H124" s="190"/>
      <c r="I124" s="191">
        <f t="shared" si="8"/>
        <v>0</v>
      </c>
      <c r="J124" s="190"/>
      <c r="K124" s="191">
        <f t="shared" si="9"/>
        <v>0</v>
      </c>
      <c r="L124" s="191">
        <v>21</v>
      </c>
      <c r="M124" s="191">
        <f t="shared" si="10"/>
        <v>0</v>
      </c>
      <c r="N124" s="189">
        <v>1.8000000000000001E-4</v>
      </c>
      <c r="O124" s="189">
        <f t="shared" si="11"/>
        <v>0</v>
      </c>
      <c r="P124" s="189">
        <v>0</v>
      </c>
      <c r="Q124" s="189">
        <f t="shared" si="12"/>
        <v>0</v>
      </c>
      <c r="R124" s="191" t="s">
        <v>576</v>
      </c>
      <c r="S124" s="191" t="s">
        <v>231</v>
      </c>
      <c r="T124" s="192" t="s">
        <v>169</v>
      </c>
      <c r="U124" s="157">
        <v>0</v>
      </c>
      <c r="V124" s="157">
        <f t="shared" si="13"/>
        <v>0</v>
      </c>
      <c r="W124" s="157"/>
      <c r="X124" s="157" t="s">
        <v>399</v>
      </c>
      <c r="Y124" s="157" t="s">
        <v>171</v>
      </c>
      <c r="Z124" s="147"/>
      <c r="AA124" s="147"/>
      <c r="AB124" s="147"/>
      <c r="AC124" s="147"/>
      <c r="AD124" s="147"/>
      <c r="AE124" s="147"/>
      <c r="AF124" s="147"/>
      <c r="AG124" s="147" t="s">
        <v>577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86">
        <v>60</v>
      </c>
      <c r="B125" s="187" t="s">
        <v>607</v>
      </c>
      <c r="C125" s="193" t="s">
        <v>608</v>
      </c>
      <c r="D125" s="188" t="s">
        <v>230</v>
      </c>
      <c r="E125" s="189">
        <v>7</v>
      </c>
      <c r="F125" s="190"/>
      <c r="G125" s="191">
        <f t="shared" si="7"/>
        <v>0</v>
      </c>
      <c r="H125" s="190"/>
      <c r="I125" s="191">
        <f t="shared" si="8"/>
        <v>0</v>
      </c>
      <c r="J125" s="190"/>
      <c r="K125" s="191">
        <f t="shared" si="9"/>
        <v>0</v>
      </c>
      <c r="L125" s="191">
        <v>21</v>
      </c>
      <c r="M125" s="191">
        <f t="shared" si="10"/>
        <v>0</v>
      </c>
      <c r="N125" s="189">
        <v>1.8000000000000001E-4</v>
      </c>
      <c r="O125" s="189">
        <f t="shared" si="11"/>
        <v>0</v>
      </c>
      <c r="P125" s="189">
        <v>0</v>
      </c>
      <c r="Q125" s="189">
        <f t="shared" si="12"/>
        <v>0</v>
      </c>
      <c r="R125" s="191" t="s">
        <v>576</v>
      </c>
      <c r="S125" s="191" t="s">
        <v>231</v>
      </c>
      <c r="T125" s="192" t="s">
        <v>169</v>
      </c>
      <c r="U125" s="157">
        <v>0</v>
      </c>
      <c r="V125" s="157">
        <f t="shared" si="13"/>
        <v>0</v>
      </c>
      <c r="W125" s="157"/>
      <c r="X125" s="157" t="s">
        <v>399</v>
      </c>
      <c r="Y125" s="157" t="s">
        <v>171</v>
      </c>
      <c r="Z125" s="147"/>
      <c r="AA125" s="147"/>
      <c r="AB125" s="147"/>
      <c r="AC125" s="147"/>
      <c r="AD125" s="147"/>
      <c r="AE125" s="147"/>
      <c r="AF125" s="147"/>
      <c r="AG125" s="147" t="s">
        <v>577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86">
        <v>61</v>
      </c>
      <c r="B126" s="187" t="s">
        <v>609</v>
      </c>
      <c r="C126" s="193" t="s">
        <v>610</v>
      </c>
      <c r="D126" s="188" t="s">
        <v>230</v>
      </c>
      <c r="E126" s="189">
        <v>2</v>
      </c>
      <c r="F126" s="190"/>
      <c r="G126" s="191">
        <f t="shared" si="7"/>
        <v>0</v>
      </c>
      <c r="H126" s="190"/>
      <c r="I126" s="191">
        <f t="shared" si="8"/>
        <v>0</v>
      </c>
      <c r="J126" s="190"/>
      <c r="K126" s="191">
        <f t="shared" si="9"/>
        <v>0</v>
      </c>
      <c r="L126" s="191">
        <v>21</v>
      </c>
      <c r="M126" s="191">
        <f t="shared" si="10"/>
        <v>0</v>
      </c>
      <c r="N126" s="189">
        <v>1.8000000000000001E-4</v>
      </c>
      <c r="O126" s="189">
        <f t="shared" si="11"/>
        <v>0</v>
      </c>
      <c r="P126" s="189">
        <v>0</v>
      </c>
      <c r="Q126" s="189">
        <f t="shared" si="12"/>
        <v>0</v>
      </c>
      <c r="R126" s="191" t="s">
        <v>576</v>
      </c>
      <c r="S126" s="191" t="s">
        <v>231</v>
      </c>
      <c r="T126" s="192" t="s">
        <v>169</v>
      </c>
      <c r="U126" s="157">
        <v>0</v>
      </c>
      <c r="V126" s="157">
        <f t="shared" si="13"/>
        <v>0</v>
      </c>
      <c r="W126" s="157"/>
      <c r="X126" s="157" t="s">
        <v>399</v>
      </c>
      <c r="Y126" s="157" t="s">
        <v>171</v>
      </c>
      <c r="Z126" s="147"/>
      <c r="AA126" s="147"/>
      <c r="AB126" s="147"/>
      <c r="AC126" s="147"/>
      <c r="AD126" s="147"/>
      <c r="AE126" s="147"/>
      <c r="AF126" s="147"/>
      <c r="AG126" s="147" t="s">
        <v>577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86">
        <v>62</v>
      </c>
      <c r="B127" s="187" t="s">
        <v>611</v>
      </c>
      <c r="C127" s="193" t="s">
        <v>612</v>
      </c>
      <c r="D127" s="188" t="s">
        <v>230</v>
      </c>
      <c r="E127" s="189">
        <v>1</v>
      </c>
      <c r="F127" s="190"/>
      <c r="G127" s="191">
        <f t="shared" si="7"/>
        <v>0</v>
      </c>
      <c r="H127" s="190"/>
      <c r="I127" s="191">
        <f t="shared" si="8"/>
        <v>0</v>
      </c>
      <c r="J127" s="190"/>
      <c r="K127" s="191">
        <f t="shared" si="9"/>
        <v>0</v>
      </c>
      <c r="L127" s="191">
        <v>21</v>
      </c>
      <c r="M127" s="191">
        <f t="shared" si="10"/>
        <v>0</v>
      </c>
      <c r="N127" s="189">
        <v>1.8000000000000001E-4</v>
      </c>
      <c r="O127" s="189">
        <f t="shared" si="11"/>
        <v>0</v>
      </c>
      <c r="P127" s="189">
        <v>0</v>
      </c>
      <c r="Q127" s="189">
        <f t="shared" si="12"/>
        <v>0</v>
      </c>
      <c r="R127" s="191" t="s">
        <v>576</v>
      </c>
      <c r="S127" s="191" t="s">
        <v>231</v>
      </c>
      <c r="T127" s="192" t="s">
        <v>169</v>
      </c>
      <c r="U127" s="157">
        <v>0</v>
      </c>
      <c r="V127" s="157">
        <f t="shared" si="13"/>
        <v>0</v>
      </c>
      <c r="W127" s="157"/>
      <c r="X127" s="157" t="s">
        <v>399</v>
      </c>
      <c r="Y127" s="157" t="s">
        <v>171</v>
      </c>
      <c r="Z127" s="147"/>
      <c r="AA127" s="147"/>
      <c r="AB127" s="147"/>
      <c r="AC127" s="147"/>
      <c r="AD127" s="147"/>
      <c r="AE127" s="147"/>
      <c r="AF127" s="147"/>
      <c r="AG127" s="147" t="s">
        <v>577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86">
        <v>63</v>
      </c>
      <c r="B128" s="187" t="s">
        <v>613</v>
      </c>
      <c r="C128" s="193" t="s">
        <v>614</v>
      </c>
      <c r="D128" s="188" t="s">
        <v>230</v>
      </c>
      <c r="E128" s="189">
        <v>1</v>
      </c>
      <c r="F128" s="190"/>
      <c r="G128" s="191">
        <f t="shared" si="7"/>
        <v>0</v>
      </c>
      <c r="H128" s="190"/>
      <c r="I128" s="191">
        <f t="shared" si="8"/>
        <v>0</v>
      </c>
      <c r="J128" s="190"/>
      <c r="K128" s="191">
        <f t="shared" si="9"/>
        <v>0</v>
      </c>
      <c r="L128" s="191">
        <v>21</v>
      </c>
      <c r="M128" s="191">
        <f t="shared" si="10"/>
        <v>0</v>
      </c>
      <c r="N128" s="189">
        <v>3.4000000000000002E-4</v>
      </c>
      <c r="O128" s="189">
        <f t="shared" si="11"/>
        <v>0</v>
      </c>
      <c r="P128" s="189">
        <v>0</v>
      </c>
      <c r="Q128" s="189">
        <f t="shared" si="12"/>
        <v>0</v>
      </c>
      <c r="R128" s="191" t="s">
        <v>576</v>
      </c>
      <c r="S128" s="191" t="s">
        <v>231</v>
      </c>
      <c r="T128" s="192" t="s">
        <v>169</v>
      </c>
      <c r="U128" s="157">
        <v>0</v>
      </c>
      <c r="V128" s="157">
        <f t="shared" si="13"/>
        <v>0</v>
      </c>
      <c r="W128" s="157"/>
      <c r="X128" s="157" t="s">
        <v>399</v>
      </c>
      <c r="Y128" s="157" t="s">
        <v>171</v>
      </c>
      <c r="Z128" s="147"/>
      <c r="AA128" s="147"/>
      <c r="AB128" s="147"/>
      <c r="AC128" s="147"/>
      <c r="AD128" s="147"/>
      <c r="AE128" s="147"/>
      <c r="AF128" s="147"/>
      <c r="AG128" s="147" t="s">
        <v>577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1">
        <v>64</v>
      </c>
      <c r="B129" s="172" t="s">
        <v>615</v>
      </c>
      <c r="C129" s="180" t="s">
        <v>616</v>
      </c>
      <c r="D129" s="173" t="s">
        <v>230</v>
      </c>
      <c r="E129" s="174">
        <v>1</v>
      </c>
      <c r="F129" s="175"/>
      <c r="G129" s="176">
        <f t="shared" si="7"/>
        <v>0</v>
      </c>
      <c r="H129" s="175"/>
      <c r="I129" s="176">
        <f t="shared" si="8"/>
        <v>0</v>
      </c>
      <c r="J129" s="175"/>
      <c r="K129" s="176">
        <f t="shared" si="9"/>
        <v>0</v>
      </c>
      <c r="L129" s="176">
        <v>21</v>
      </c>
      <c r="M129" s="176">
        <f t="shared" si="10"/>
        <v>0</v>
      </c>
      <c r="N129" s="174">
        <v>5.0000000000000001E-4</v>
      </c>
      <c r="O129" s="174">
        <f t="shared" si="11"/>
        <v>0</v>
      </c>
      <c r="P129" s="174">
        <v>0</v>
      </c>
      <c r="Q129" s="174">
        <f t="shared" si="12"/>
        <v>0</v>
      </c>
      <c r="R129" s="176" t="s">
        <v>576</v>
      </c>
      <c r="S129" s="176" t="s">
        <v>231</v>
      </c>
      <c r="T129" s="177" t="s">
        <v>169</v>
      </c>
      <c r="U129" s="157">
        <v>0</v>
      </c>
      <c r="V129" s="157">
        <f t="shared" si="13"/>
        <v>0</v>
      </c>
      <c r="W129" s="157"/>
      <c r="X129" s="157" t="s">
        <v>399</v>
      </c>
      <c r="Y129" s="157" t="s">
        <v>171</v>
      </c>
      <c r="Z129" s="147"/>
      <c r="AA129" s="147"/>
      <c r="AB129" s="147"/>
      <c r="AC129" s="147"/>
      <c r="AD129" s="147"/>
      <c r="AE129" s="147"/>
      <c r="AF129" s="147"/>
      <c r="AG129" s="147" t="s">
        <v>577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250" t="s">
        <v>617</v>
      </c>
      <c r="D130" s="251"/>
      <c r="E130" s="251"/>
      <c r="F130" s="251"/>
      <c r="G130" s="251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86">
        <v>65</v>
      </c>
      <c r="B131" s="187" t="s">
        <v>618</v>
      </c>
      <c r="C131" s="193" t="s">
        <v>619</v>
      </c>
      <c r="D131" s="188" t="s">
        <v>230</v>
      </c>
      <c r="E131" s="189">
        <v>1</v>
      </c>
      <c r="F131" s="190"/>
      <c r="G131" s="191">
        <f>ROUND(E131*F131,2)</f>
        <v>0</v>
      </c>
      <c r="H131" s="190"/>
      <c r="I131" s="191">
        <f>ROUND(E131*H131,2)</f>
        <v>0</v>
      </c>
      <c r="J131" s="190"/>
      <c r="K131" s="191">
        <f>ROUND(E131*J131,2)</f>
        <v>0</v>
      </c>
      <c r="L131" s="191">
        <v>21</v>
      </c>
      <c r="M131" s="191">
        <f>G131*(1+L131/100)</f>
        <v>0</v>
      </c>
      <c r="N131" s="189">
        <v>3.0000000000000001E-3</v>
      </c>
      <c r="O131" s="189">
        <f>ROUND(E131*N131,2)</f>
        <v>0</v>
      </c>
      <c r="P131" s="189">
        <v>0</v>
      </c>
      <c r="Q131" s="189">
        <f>ROUND(E131*P131,2)</f>
        <v>0</v>
      </c>
      <c r="R131" s="191"/>
      <c r="S131" s="191" t="s">
        <v>168</v>
      </c>
      <c r="T131" s="192" t="s">
        <v>169</v>
      </c>
      <c r="U131" s="157">
        <v>0</v>
      </c>
      <c r="V131" s="157">
        <f>ROUND(E131*U131,2)</f>
        <v>0</v>
      </c>
      <c r="W131" s="157"/>
      <c r="X131" s="157" t="s">
        <v>399</v>
      </c>
      <c r="Y131" s="157" t="s">
        <v>171</v>
      </c>
      <c r="Z131" s="147"/>
      <c r="AA131" s="147"/>
      <c r="AB131" s="147"/>
      <c r="AC131" s="147"/>
      <c r="AD131" s="147"/>
      <c r="AE131" s="147"/>
      <c r="AF131" s="147"/>
      <c r="AG131" s="147" t="s">
        <v>577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86">
        <v>66</v>
      </c>
      <c r="B132" s="187" t="s">
        <v>620</v>
      </c>
      <c r="C132" s="193" t="s">
        <v>621</v>
      </c>
      <c r="D132" s="188" t="s">
        <v>230</v>
      </c>
      <c r="E132" s="189">
        <v>1</v>
      </c>
      <c r="F132" s="190"/>
      <c r="G132" s="191">
        <f>ROUND(E132*F132,2)</f>
        <v>0</v>
      </c>
      <c r="H132" s="190"/>
      <c r="I132" s="191">
        <f>ROUND(E132*H132,2)</f>
        <v>0</v>
      </c>
      <c r="J132" s="190"/>
      <c r="K132" s="191">
        <f>ROUND(E132*J132,2)</f>
        <v>0</v>
      </c>
      <c r="L132" s="191">
        <v>21</v>
      </c>
      <c r="M132" s="191">
        <f>G132*(1+L132/100)</f>
        <v>0</v>
      </c>
      <c r="N132" s="189">
        <v>0</v>
      </c>
      <c r="O132" s="189">
        <f>ROUND(E132*N132,2)</f>
        <v>0</v>
      </c>
      <c r="P132" s="189">
        <v>0</v>
      </c>
      <c r="Q132" s="189">
        <f>ROUND(E132*P132,2)</f>
        <v>0</v>
      </c>
      <c r="R132" s="191" t="s">
        <v>576</v>
      </c>
      <c r="S132" s="191" t="s">
        <v>622</v>
      </c>
      <c r="T132" s="192" t="s">
        <v>169</v>
      </c>
      <c r="U132" s="157">
        <v>0</v>
      </c>
      <c r="V132" s="157">
        <f>ROUND(E132*U132,2)</f>
        <v>0</v>
      </c>
      <c r="W132" s="157"/>
      <c r="X132" s="157" t="s">
        <v>399</v>
      </c>
      <c r="Y132" s="157" t="s">
        <v>171</v>
      </c>
      <c r="Z132" s="147"/>
      <c r="AA132" s="147"/>
      <c r="AB132" s="147"/>
      <c r="AC132" s="147"/>
      <c r="AD132" s="147"/>
      <c r="AE132" s="147"/>
      <c r="AF132" s="147"/>
      <c r="AG132" s="147" t="s">
        <v>577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86">
        <v>67</v>
      </c>
      <c r="B133" s="187" t="s">
        <v>623</v>
      </c>
      <c r="C133" s="193" t="s">
        <v>624</v>
      </c>
      <c r="D133" s="188" t="s">
        <v>230</v>
      </c>
      <c r="E133" s="189">
        <v>1</v>
      </c>
      <c r="F133" s="190"/>
      <c r="G133" s="191">
        <f>ROUND(E133*F133,2)</f>
        <v>0</v>
      </c>
      <c r="H133" s="190"/>
      <c r="I133" s="191">
        <f>ROUND(E133*H133,2)</f>
        <v>0</v>
      </c>
      <c r="J133" s="190"/>
      <c r="K133" s="191">
        <f>ROUND(E133*J133,2)</f>
        <v>0</v>
      </c>
      <c r="L133" s="191">
        <v>21</v>
      </c>
      <c r="M133" s="191">
        <f>G133*(1+L133/100)</f>
        <v>0</v>
      </c>
      <c r="N133" s="189">
        <v>0</v>
      </c>
      <c r="O133" s="189">
        <f>ROUND(E133*N133,2)</f>
        <v>0</v>
      </c>
      <c r="P133" s="189">
        <v>0</v>
      </c>
      <c r="Q133" s="189">
        <f>ROUND(E133*P133,2)</f>
        <v>0</v>
      </c>
      <c r="R133" s="191" t="s">
        <v>576</v>
      </c>
      <c r="S133" s="191" t="s">
        <v>625</v>
      </c>
      <c r="T133" s="192" t="s">
        <v>169</v>
      </c>
      <c r="U133" s="157">
        <v>0</v>
      </c>
      <c r="V133" s="157">
        <f>ROUND(E133*U133,2)</f>
        <v>0</v>
      </c>
      <c r="W133" s="157"/>
      <c r="X133" s="157" t="s">
        <v>399</v>
      </c>
      <c r="Y133" s="157" t="s">
        <v>171</v>
      </c>
      <c r="Z133" s="147"/>
      <c r="AA133" s="147"/>
      <c r="AB133" s="147"/>
      <c r="AC133" s="147"/>
      <c r="AD133" s="147"/>
      <c r="AE133" s="147"/>
      <c r="AF133" s="147"/>
      <c r="AG133" s="147" t="s">
        <v>577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68</v>
      </c>
      <c r="B134" s="172" t="s">
        <v>626</v>
      </c>
      <c r="C134" s="180" t="s">
        <v>627</v>
      </c>
      <c r="D134" s="173" t="s">
        <v>230</v>
      </c>
      <c r="E134" s="174">
        <v>6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1.2E-4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168</v>
      </c>
      <c r="T134" s="177" t="s">
        <v>169</v>
      </c>
      <c r="U134" s="157">
        <v>0</v>
      </c>
      <c r="V134" s="157">
        <f>ROUND(E134*U134,2)</f>
        <v>0</v>
      </c>
      <c r="W134" s="157"/>
      <c r="X134" s="157" t="s">
        <v>399</v>
      </c>
      <c r="Y134" s="157" t="s">
        <v>171</v>
      </c>
      <c r="Z134" s="147"/>
      <c r="AA134" s="147"/>
      <c r="AB134" s="147"/>
      <c r="AC134" s="147"/>
      <c r="AD134" s="147"/>
      <c r="AE134" s="147"/>
      <c r="AF134" s="147"/>
      <c r="AG134" s="147" t="s">
        <v>577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1" t="s">
        <v>628</v>
      </c>
      <c r="D135" s="161"/>
      <c r="E135" s="162">
        <v>2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81" t="s">
        <v>629</v>
      </c>
      <c r="D136" s="161"/>
      <c r="E136" s="162">
        <v>4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6">
        <v>69</v>
      </c>
      <c r="B137" s="187" t="s">
        <v>630</v>
      </c>
      <c r="C137" s="193" t="s">
        <v>631</v>
      </c>
      <c r="D137" s="188" t="s">
        <v>230</v>
      </c>
      <c r="E137" s="189">
        <v>4</v>
      </c>
      <c r="F137" s="190"/>
      <c r="G137" s="191">
        <f t="shared" ref="G137:G143" si="14">ROUND(E137*F137,2)</f>
        <v>0</v>
      </c>
      <c r="H137" s="190"/>
      <c r="I137" s="191">
        <f t="shared" ref="I137:I143" si="15">ROUND(E137*H137,2)</f>
        <v>0</v>
      </c>
      <c r="J137" s="190"/>
      <c r="K137" s="191">
        <f t="shared" ref="K137:K143" si="16">ROUND(E137*J137,2)</f>
        <v>0</v>
      </c>
      <c r="L137" s="191">
        <v>21</v>
      </c>
      <c r="M137" s="191">
        <f t="shared" ref="M137:M143" si="17">G137*(1+L137/100)</f>
        <v>0</v>
      </c>
      <c r="N137" s="189">
        <v>1.2E-4</v>
      </c>
      <c r="O137" s="189">
        <f t="shared" ref="O137:O143" si="18">ROUND(E137*N137,2)</f>
        <v>0</v>
      </c>
      <c r="P137" s="189">
        <v>0</v>
      </c>
      <c r="Q137" s="189">
        <f t="shared" ref="Q137:Q143" si="19">ROUND(E137*P137,2)</f>
        <v>0</v>
      </c>
      <c r="R137" s="191"/>
      <c r="S137" s="191" t="s">
        <v>168</v>
      </c>
      <c r="T137" s="192" t="s">
        <v>169</v>
      </c>
      <c r="U137" s="157">
        <v>0</v>
      </c>
      <c r="V137" s="157">
        <f t="shared" ref="V137:V143" si="20">ROUND(E137*U137,2)</f>
        <v>0</v>
      </c>
      <c r="W137" s="157"/>
      <c r="X137" s="157" t="s">
        <v>399</v>
      </c>
      <c r="Y137" s="157" t="s">
        <v>171</v>
      </c>
      <c r="Z137" s="147"/>
      <c r="AA137" s="147"/>
      <c r="AB137" s="147"/>
      <c r="AC137" s="147"/>
      <c r="AD137" s="147"/>
      <c r="AE137" s="147"/>
      <c r="AF137" s="147"/>
      <c r="AG137" s="147" t="s">
        <v>577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86">
        <v>70</v>
      </c>
      <c r="B138" s="187" t="s">
        <v>632</v>
      </c>
      <c r="C138" s="193" t="s">
        <v>633</v>
      </c>
      <c r="D138" s="188" t="s">
        <v>230</v>
      </c>
      <c r="E138" s="189">
        <v>5</v>
      </c>
      <c r="F138" s="190"/>
      <c r="G138" s="191">
        <f t="shared" si="14"/>
        <v>0</v>
      </c>
      <c r="H138" s="190"/>
      <c r="I138" s="191">
        <f t="shared" si="15"/>
        <v>0</v>
      </c>
      <c r="J138" s="190"/>
      <c r="K138" s="191">
        <f t="shared" si="16"/>
        <v>0</v>
      </c>
      <c r="L138" s="191">
        <v>21</v>
      </c>
      <c r="M138" s="191">
        <f t="shared" si="17"/>
        <v>0</v>
      </c>
      <c r="N138" s="189">
        <v>2.4000000000000001E-4</v>
      </c>
      <c r="O138" s="189">
        <f t="shared" si="18"/>
        <v>0</v>
      </c>
      <c r="P138" s="189">
        <v>0</v>
      </c>
      <c r="Q138" s="189">
        <f t="shared" si="19"/>
        <v>0</v>
      </c>
      <c r="R138" s="191"/>
      <c r="S138" s="191" t="s">
        <v>168</v>
      </c>
      <c r="T138" s="192" t="s">
        <v>169</v>
      </c>
      <c r="U138" s="157">
        <v>0</v>
      </c>
      <c r="V138" s="157">
        <f t="shared" si="20"/>
        <v>0</v>
      </c>
      <c r="W138" s="157"/>
      <c r="X138" s="157" t="s">
        <v>399</v>
      </c>
      <c r="Y138" s="157" t="s">
        <v>171</v>
      </c>
      <c r="Z138" s="147"/>
      <c r="AA138" s="147"/>
      <c r="AB138" s="147"/>
      <c r="AC138" s="147"/>
      <c r="AD138" s="147"/>
      <c r="AE138" s="147"/>
      <c r="AF138" s="147"/>
      <c r="AG138" s="147" t="s">
        <v>577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86">
        <v>71</v>
      </c>
      <c r="B139" s="187" t="s">
        <v>634</v>
      </c>
      <c r="C139" s="193" t="s">
        <v>635</v>
      </c>
      <c r="D139" s="188" t="s">
        <v>230</v>
      </c>
      <c r="E139" s="189">
        <v>1</v>
      </c>
      <c r="F139" s="190"/>
      <c r="G139" s="191">
        <f t="shared" si="14"/>
        <v>0</v>
      </c>
      <c r="H139" s="190"/>
      <c r="I139" s="191">
        <f t="shared" si="15"/>
        <v>0</v>
      </c>
      <c r="J139" s="190"/>
      <c r="K139" s="191">
        <f t="shared" si="16"/>
        <v>0</v>
      </c>
      <c r="L139" s="191">
        <v>21</v>
      </c>
      <c r="M139" s="191">
        <f t="shared" si="17"/>
        <v>0</v>
      </c>
      <c r="N139" s="189">
        <v>5.5000000000000003E-4</v>
      </c>
      <c r="O139" s="189">
        <f t="shared" si="18"/>
        <v>0</v>
      </c>
      <c r="P139" s="189">
        <v>0</v>
      </c>
      <c r="Q139" s="189">
        <f t="shared" si="19"/>
        <v>0</v>
      </c>
      <c r="R139" s="191"/>
      <c r="S139" s="191" t="s">
        <v>168</v>
      </c>
      <c r="T139" s="192" t="s">
        <v>169</v>
      </c>
      <c r="U139" s="157">
        <v>0</v>
      </c>
      <c r="V139" s="157">
        <f t="shared" si="20"/>
        <v>0</v>
      </c>
      <c r="W139" s="157"/>
      <c r="X139" s="157" t="s">
        <v>399</v>
      </c>
      <c r="Y139" s="157" t="s">
        <v>171</v>
      </c>
      <c r="Z139" s="147"/>
      <c r="AA139" s="147"/>
      <c r="AB139" s="147"/>
      <c r="AC139" s="147"/>
      <c r="AD139" s="147"/>
      <c r="AE139" s="147"/>
      <c r="AF139" s="147"/>
      <c r="AG139" s="147" t="s">
        <v>577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86">
        <v>72</v>
      </c>
      <c r="B140" s="187" t="s">
        <v>636</v>
      </c>
      <c r="C140" s="193" t="s">
        <v>637</v>
      </c>
      <c r="D140" s="188" t="s">
        <v>230</v>
      </c>
      <c r="E140" s="189">
        <v>3</v>
      </c>
      <c r="F140" s="190"/>
      <c r="G140" s="191">
        <f t="shared" si="14"/>
        <v>0</v>
      </c>
      <c r="H140" s="190"/>
      <c r="I140" s="191">
        <f t="shared" si="15"/>
        <v>0</v>
      </c>
      <c r="J140" s="190"/>
      <c r="K140" s="191">
        <f t="shared" si="16"/>
        <v>0</v>
      </c>
      <c r="L140" s="191">
        <v>21</v>
      </c>
      <c r="M140" s="191">
        <f t="shared" si="17"/>
        <v>0</v>
      </c>
      <c r="N140" s="189">
        <v>7.5000000000000002E-4</v>
      </c>
      <c r="O140" s="189">
        <f t="shared" si="18"/>
        <v>0</v>
      </c>
      <c r="P140" s="189">
        <v>0</v>
      </c>
      <c r="Q140" s="189">
        <f t="shared" si="19"/>
        <v>0</v>
      </c>
      <c r="R140" s="191"/>
      <c r="S140" s="191" t="s">
        <v>168</v>
      </c>
      <c r="T140" s="192" t="s">
        <v>169</v>
      </c>
      <c r="U140" s="157">
        <v>0</v>
      </c>
      <c r="V140" s="157">
        <f t="shared" si="20"/>
        <v>0</v>
      </c>
      <c r="W140" s="157"/>
      <c r="X140" s="157" t="s">
        <v>399</v>
      </c>
      <c r="Y140" s="157" t="s">
        <v>171</v>
      </c>
      <c r="Z140" s="147"/>
      <c r="AA140" s="147"/>
      <c r="AB140" s="147"/>
      <c r="AC140" s="147"/>
      <c r="AD140" s="147"/>
      <c r="AE140" s="147"/>
      <c r="AF140" s="147"/>
      <c r="AG140" s="147" t="s">
        <v>577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6">
        <v>73</v>
      </c>
      <c r="B141" s="187" t="s">
        <v>638</v>
      </c>
      <c r="C141" s="193" t="s">
        <v>639</v>
      </c>
      <c r="D141" s="188" t="s">
        <v>230</v>
      </c>
      <c r="E141" s="189">
        <v>2</v>
      </c>
      <c r="F141" s="190"/>
      <c r="G141" s="191">
        <f t="shared" si="14"/>
        <v>0</v>
      </c>
      <c r="H141" s="190"/>
      <c r="I141" s="191">
        <f t="shared" si="15"/>
        <v>0</v>
      </c>
      <c r="J141" s="190"/>
      <c r="K141" s="191">
        <f t="shared" si="16"/>
        <v>0</v>
      </c>
      <c r="L141" s="191">
        <v>21</v>
      </c>
      <c r="M141" s="191">
        <f t="shared" si="17"/>
        <v>0</v>
      </c>
      <c r="N141" s="189">
        <v>0</v>
      </c>
      <c r="O141" s="189">
        <f t="shared" si="18"/>
        <v>0</v>
      </c>
      <c r="P141" s="189">
        <v>0</v>
      </c>
      <c r="Q141" s="189">
        <f t="shared" si="19"/>
        <v>0</v>
      </c>
      <c r="R141" s="191"/>
      <c r="S141" s="191" t="s">
        <v>168</v>
      </c>
      <c r="T141" s="192" t="s">
        <v>169</v>
      </c>
      <c r="U141" s="157">
        <v>0</v>
      </c>
      <c r="V141" s="157">
        <f t="shared" si="20"/>
        <v>0</v>
      </c>
      <c r="W141" s="157"/>
      <c r="X141" s="157" t="s">
        <v>399</v>
      </c>
      <c r="Y141" s="157" t="s">
        <v>171</v>
      </c>
      <c r="Z141" s="147"/>
      <c r="AA141" s="147"/>
      <c r="AB141" s="147"/>
      <c r="AC141" s="147"/>
      <c r="AD141" s="147"/>
      <c r="AE141" s="147"/>
      <c r="AF141" s="147"/>
      <c r="AG141" s="147" t="s">
        <v>577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86">
        <v>74</v>
      </c>
      <c r="B142" s="187" t="s">
        <v>640</v>
      </c>
      <c r="C142" s="193" t="s">
        <v>641</v>
      </c>
      <c r="D142" s="188" t="s">
        <v>230</v>
      </c>
      <c r="E142" s="189">
        <v>1</v>
      </c>
      <c r="F142" s="190"/>
      <c r="G142" s="191">
        <f t="shared" si="14"/>
        <v>0</v>
      </c>
      <c r="H142" s="190"/>
      <c r="I142" s="191">
        <f t="shared" si="15"/>
        <v>0</v>
      </c>
      <c r="J142" s="190"/>
      <c r="K142" s="191">
        <f t="shared" si="16"/>
        <v>0</v>
      </c>
      <c r="L142" s="191">
        <v>21</v>
      </c>
      <c r="M142" s="191">
        <f t="shared" si="17"/>
        <v>0</v>
      </c>
      <c r="N142" s="189">
        <v>5.0000000000000001E-4</v>
      </c>
      <c r="O142" s="189">
        <f t="shared" si="18"/>
        <v>0</v>
      </c>
      <c r="P142" s="189">
        <v>0</v>
      </c>
      <c r="Q142" s="189">
        <f t="shared" si="19"/>
        <v>0</v>
      </c>
      <c r="R142" s="191"/>
      <c r="S142" s="191" t="s">
        <v>168</v>
      </c>
      <c r="T142" s="192" t="s">
        <v>169</v>
      </c>
      <c r="U142" s="157">
        <v>0</v>
      </c>
      <c r="V142" s="157">
        <f t="shared" si="20"/>
        <v>0</v>
      </c>
      <c r="W142" s="157"/>
      <c r="X142" s="157" t="s">
        <v>399</v>
      </c>
      <c r="Y142" s="157" t="s">
        <v>171</v>
      </c>
      <c r="Z142" s="147"/>
      <c r="AA142" s="147"/>
      <c r="AB142" s="147"/>
      <c r="AC142" s="147"/>
      <c r="AD142" s="147"/>
      <c r="AE142" s="147"/>
      <c r="AF142" s="147"/>
      <c r="AG142" s="147" t="s">
        <v>577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1">
        <v>75</v>
      </c>
      <c r="B143" s="172" t="s">
        <v>642</v>
      </c>
      <c r="C143" s="180" t="s">
        <v>643</v>
      </c>
      <c r="D143" s="173" t="s">
        <v>230</v>
      </c>
      <c r="E143" s="174">
        <v>6</v>
      </c>
      <c r="F143" s="175"/>
      <c r="G143" s="176">
        <f t="shared" si="14"/>
        <v>0</v>
      </c>
      <c r="H143" s="175"/>
      <c r="I143" s="176">
        <f t="shared" si="15"/>
        <v>0</v>
      </c>
      <c r="J143" s="175"/>
      <c r="K143" s="176">
        <f t="shared" si="16"/>
        <v>0</v>
      </c>
      <c r="L143" s="176">
        <v>21</v>
      </c>
      <c r="M143" s="176">
        <f t="shared" si="17"/>
        <v>0</v>
      </c>
      <c r="N143" s="174">
        <v>3.0000000000000001E-5</v>
      </c>
      <c r="O143" s="174">
        <f t="shared" si="18"/>
        <v>0</v>
      </c>
      <c r="P143" s="174">
        <v>0</v>
      </c>
      <c r="Q143" s="174">
        <f t="shared" si="19"/>
        <v>0</v>
      </c>
      <c r="R143" s="176"/>
      <c r="S143" s="176" t="s">
        <v>168</v>
      </c>
      <c r="T143" s="177" t="s">
        <v>169</v>
      </c>
      <c r="U143" s="157">
        <v>0</v>
      </c>
      <c r="V143" s="157">
        <f t="shared" si="20"/>
        <v>0</v>
      </c>
      <c r="W143" s="157"/>
      <c r="X143" s="157" t="s">
        <v>399</v>
      </c>
      <c r="Y143" s="157" t="s">
        <v>171</v>
      </c>
      <c r="Z143" s="147"/>
      <c r="AA143" s="147"/>
      <c r="AB143" s="147"/>
      <c r="AC143" s="147"/>
      <c r="AD143" s="147"/>
      <c r="AE143" s="147"/>
      <c r="AF143" s="147"/>
      <c r="AG143" s="147" t="s">
        <v>577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0" t="s">
        <v>644</v>
      </c>
      <c r="D144" s="251"/>
      <c r="E144" s="251"/>
      <c r="F144" s="251"/>
      <c r="G144" s="251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1">
        <v>76</v>
      </c>
      <c r="B145" s="172" t="s">
        <v>645</v>
      </c>
      <c r="C145" s="180" t="s">
        <v>646</v>
      </c>
      <c r="D145" s="173" t="s">
        <v>230</v>
      </c>
      <c r="E145" s="174">
        <v>1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0</v>
      </c>
      <c r="O145" s="174">
        <f>ROUND(E145*N145,2)</f>
        <v>0</v>
      </c>
      <c r="P145" s="174">
        <v>0</v>
      </c>
      <c r="Q145" s="174">
        <f>ROUND(E145*P145,2)</f>
        <v>0</v>
      </c>
      <c r="R145" s="176"/>
      <c r="S145" s="176" t="s">
        <v>168</v>
      </c>
      <c r="T145" s="177" t="s">
        <v>169</v>
      </c>
      <c r="U145" s="157">
        <v>0</v>
      </c>
      <c r="V145" s="157">
        <f>ROUND(E145*U145,2)</f>
        <v>0</v>
      </c>
      <c r="W145" s="157"/>
      <c r="X145" s="157" t="s">
        <v>399</v>
      </c>
      <c r="Y145" s="157" t="s">
        <v>171</v>
      </c>
      <c r="Z145" s="147"/>
      <c r="AA145" s="147"/>
      <c r="AB145" s="147"/>
      <c r="AC145" s="147"/>
      <c r="AD145" s="147"/>
      <c r="AE145" s="147"/>
      <c r="AF145" s="147"/>
      <c r="AG145" s="147" t="s">
        <v>577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50" t="s">
        <v>647</v>
      </c>
      <c r="D146" s="251"/>
      <c r="E146" s="251"/>
      <c r="F146" s="251"/>
      <c r="G146" s="251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174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6">
        <v>77</v>
      </c>
      <c r="B147" s="187" t="s">
        <v>648</v>
      </c>
      <c r="C147" s="193" t="s">
        <v>649</v>
      </c>
      <c r="D147" s="188" t="s">
        <v>230</v>
      </c>
      <c r="E147" s="189">
        <v>1</v>
      </c>
      <c r="F147" s="190"/>
      <c r="G147" s="191">
        <f>ROUND(E147*F147,2)</f>
        <v>0</v>
      </c>
      <c r="H147" s="190"/>
      <c r="I147" s="191">
        <f>ROUND(E147*H147,2)</f>
        <v>0</v>
      </c>
      <c r="J147" s="190"/>
      <c r="K147" s="191">
        <f>ROUND(E147*J147,2)</f>
        <v>0</v>
      </c>
      <c r="L147" s="191">
        <v>21</v>
      </c>
      <c r="M147" s="191">
        <f>G147*(1+L147/100)</f>
        <v>0</v>
      </c>
      <c r="N147" s="189">
        <v>5.0000000000000001E-4</v>
      </c>
      <c r="O147" s="189">
        <f>ROUND(E147*N147,2)</f>
        <v>0</v>
      </c>
      <c r="P147" s="189">
        <v>0</v>
      </c>
      <c r="Q147" s="189">
        <f>ROUND(E147*P147,2)</f>
        <v>0</v>
      </c>
      <c r="R147" s="191"/>
      <c r="S147" s="191" t="s">
        <v>168</v>
      </c>
      <c r="T147" s="192" t="s">
        <v>169</v>
      </c>
      <c r="U147" s="157">
        <v>0</v>
      </c>
      <c r="V147" s="157">
        <f>ROUND(E147*U147,2)</f>
        <v>0</v>
      </c>
      <c r="W147" s="157"/>
      <c r="X147" s="157" t="s">
        <v>399</v>
      </c>
      <c r="Y147" s="157" t="s">
        <v>171</v>
      </c>
      <c r="Z147" s="147"/>
      <c r="AA147" s="147"/>
      <c r="AB147" s="147"/>
      <c r="AC147" s="147"/>
      <c r="AD147" s="147"/>
      <c r="AE147" s="147"/>
      <c r="AF147" s="147"/>
      <c r="AG147" s="147" t="s">
        <v>577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6">
        <v>78</v>
      </c>
      <c r="B148" s="187" t="s">
        <v>650</v>
      </c>
      <c r="C148" s="193" t="s">
        <v>651</v>
      </c>
      <c r="D148" s="188" t="s">
        <v>230</v>
      </c>
      <c r="E148" s="189">
        <v>1</v>
      </c>
      <c r="F148" s="190"/>
      <c r="G148" s="191">
        <f>ROUND(E148*F148,2)</f>
        <v>0</v>
      </c>
      <c r="H148" s="190"/>
      <c r="I148" s="191">
        <f>ROUND(E148*H148,2)</f>
        <v>0</v>
      </c>
      <c r="J148" s="190"/>
      <c r="K148" s="191">
        <f>ROUND(E148*J148,2)</f>
        <v>0</v>
      </c>
      <c r="L148" s="191">
        <v>21</v>
      </c>
      <c r="M148" s="191">
        <f>G148*(1+L148/100)</f>
        <v>0</v>
      </c>
      <c r="N148" s="189">
        <v>5.0000000000000001E-4</v>
      </c>
      <c r="O148" s="189">
        <f>ROUND(E148*N148,2)</f>
        <v>0</v>
      </c>
      <c r="P148" s="189">
        <v>0</v>
      </c>
      <c r="Q148" s="189">
        <f>ROUND(E148*P148,2)</f>
        <v>0</v>
      </c>
      <c r="R148" s="191"/>
      <c r="S148" s="191" t="s">
        <v>168</v>
      </c>
      <c r="T148" s="192" t="s">
        <v>169</v>
      </c>
      <c r="U148" s="157">
        <v>0</v>
      </c>
      <c r="V148" s="157">
        <f>ROUND(E148*U148,2)</f>
        <v>0</v>
      </c>
      <c r="W148" s="157"/>
      <c r="X148" s="157" t="s">
        <v>399</v>
      </c>
      <c r="Y148" s="157" t="s">
        <v>171</v>
      </c>
      <c r="Z148" s="147"/>
      <c r="AA148" s="147"/>
      <c r="AB148" s="147"/>
      <c r="AC148" s="147"/>
      <c r="AD148" s="147"/>
      <c r="AE148" s="147"/>
      <c r="AF148" s="147"/>
      <c r="AG148" s="147" t="s">
        <v>577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6">
        <v>79</v>
      </c>
      <c r="B149" s="187" t="s">
        <v>652</v>
      </c>
      <c r="C149" s="193" t="s">
        <v>653</v>
      </c>
      <c r="D149" s="188" t="s">
        <v>230</v>
      </c>
      <c r="E149" s="189">
        <v>1</v>
      </c>
      <c r="F149" s="190"/>
      <c r="G149" s="191">
        <f>ROUND(E149*F149,2)</f>
        <v>0</v>
      </c>
      <c r="H149" s="190"/>
      <c r="I149" s="191">
        <f>ROUND(E149*H149,2)</f>
        <v>0</v>
      </c>
      <c r="J149" s="190"/>
      <c r="K149" s="191">
        <f>ROUND(E149*J149,2)</f>
        <v>0</v>
      </c>
      <c r="L149" s="191">
        <v>21</v>
      </c>
      <c r="M149" s="191">
        <f>G149*(1+L149/100)</f>
        <v>0</v>
      </c>
      <c r="N149" s="189">
        <v>5.0000000000000001E-4</v>
      </c>
      <c r="O149" s="189">
        <f>ROUND(E149*N149,2)</f>
        <v>0</v>
      </c>
      <c r="P149" s="189">
        <v>0</v>
      </c>
      <c r="Q149" s="189">
        <f>ROUND(E149*P149,2)</f>
        <v>0</v>
      </c>
      <c r="R149" s="191"/>
      <c r="S149" s="191" t="s">
        <v>168</v>
      </c>
      <c r="T149" s="192" t="s">
        <v>169</v>
      </c>
      <c r="U149" s="157">
        <v>0</v>
      </c>
      <c r="V149" s="157">
        <f>ROUND(E149*U149,2)</f>
        <v>0</v>
      </c>
      <c r="W149" s="157"/>
      <c r="X149" s="157" t="s">
        <v>399</v>
      </c>
      <c r="Y149" s="157" t="s">
        <v>171</v>
      </c>
      <c r="Z149" s="147"/>
      <c r="AA149" s="147"/>
      <c r="AB149" s="147"/>
      <c r="AC149" s="147"/>
      <c r="AD149" s="147"/>
      <c r="AE149" s="147"/>
      <c r="AF149" s="147"/>
      <c r="AG149" s="147" t="s">
        <v>577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1">
        <v>80</v>
      </c>
      <c r="B150" s="172" t="s">
        <v>654</v>
      </c>
      <c r="C150" s="180" t="s">
        <v>655</v>
      </c>
      <c r="D150" s="173" t="s">
        <v>230</v>
      </c>
      <c r="E150" s="174">
        <v>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8.2199999999999999E-3</v>
      </c>
      <c r="O150" s="174">
        <f>ROUND(E150*N150,2)</f>
        <v>0.01</v>
      </c>
      <c r="P150" s="174">
        <v>0</v>
      </c>
      <c r="Q150" s="174">
        <f>ROUND(E150*P150,2)</f>
        <v>0</v>
      </c>
      <c r="R150" s="176" t="s">
        <v>576</v>
      </c>
      <c r="S150" s="176" t="s">
        <v>231</v>
      </c>
      <c r="T150" s="177" t="s">
        <v>169</v>
      </c>
      <c r="U150" s="157">
        <v>0</v>
      </c>
      <c r="V150" s="157">
        <f>ROUND(E150*U150,2)</f>
        <v>0</v>
      </c>
      <c r="W150" s="157"/>
      <c r="X150" s="157" t="s">
        <v>399</v>
      </c>
      <c r="Y150" s="157" t="s">
        <v>171</v>
      </c>
      <c r="Z150" s="147"/>
      <c r="AA150" s="147"/>
      <c r="AB150" s="147"/>
      <c r="AC150" s="147"/>
      <c r="AD150" s="147"/>
      <c r="AE150" s="147"/>
      <c r="AF150" s="147"/>
      <c r="AG150" s="147" t="s">
        <v>577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0" t="s">
        <v>469</v>
      </c>
      <c r="D151" s="251"/>
      <c r="E151" s="251"/>
      <c r="F151" s="251"/>
      <c r="G151" s="251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174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">
      <c r="A152" s="164" t="s">
        <v>163</v>
      </c>
      <c r="B152" s="165" t="s">
        <v>125</v>
      </c>
      <c r="C152" s="179" t="s">
        <v>126</v>
      </c>
      <c r="D152" s="166"/>
      <c r="E152" s="167"/>
      <c r="F152" s="168"/>
      <c r="G152" s="168">
        <f>SUMIF(AG153:AG157,"&lt;&gt;NOR",G153:G157)</f>
        <v>0</v>
      </c>
      <c r="H152" s="168"/>
      <c r="I152" s="168">
        <f>SUM(I153:I157)</f>
        <v>0</v>
      </c>
      <c r="J152" s="168"/>
      <c r="K152" s="168">
        <f>SUM(K153:K157)</f>
        <v>0</v>
      </c>
      <c r="L152" s="168"/>
      <c r="M152" s="168">
        <f>SUM(M153:M157)</f>
        <v>0</v>
      </c>
      <c r="N152" s="167"/>
      <c r="O152" s="167">
        <f>SUM(O153:O157)</f>
        <v>0</v>
      </c>
      <c r="P152" s="167"/>
      <c r="Q152" s="167">
        <f>SUM(Q153:Q157)</f>
        <v>0</v>
      </c>
      <c r="R152" s="168"/>
      <c r="S152" s="168"/>
      <c r="T152" s="169"/>
      <c r="U152" s="163"/>
      <c r="V152" s="163">
        <f>SUM(V153:V157)</f>
        <v>0</v>
      </c>
      <c r="W152" s="163"/>
      <c r="X152" s="163"/>
      <c r="Y152" s="163"/>
      <c r="AG152" t="s">
        <v>164</v>
      </c>
    </row>
    <row r="153" spans="1:60" outlineLevel="1" x14ac:dyDescent="0.2">
      <c r="A153" s="186">
        <v>81</v>
      </c>
      <c r="B153" s="187" t="s">
        <v>656</v>
      </c>
      <c r="C153" s="193" t="s">
        <v>657</v>
      </c>
      <c r="D153" s="188" t="s">
        <v>230</v>
      </c>
      <c r="E153" s="189">
        <v>3</v>
      </c>
      <c r="F153" s="190"/>
      <c r="G153" s="191">
        <f>ROUND(E153*F153,2)</f>
        <v>0</v>
      </c>
      <c r="H153" s="190"/>
      <c r="I153" s="191">
        <f>ROUND(E153*H153,2)</f>
        <v>0</v>
      </c>
      <c r="J153" s="190"/>
      <c r="K153" s="191">
        <f>ROUND(E153*J153,2)</f>
        <v>0</v>
      </c>
      <c r="L153" s="191">
        <v>21</v>
      </c>
      <c r="M153" s="191">
        <f>G153*(1+L153/100)</f>
        <v>0</v>
      </c>
      <c r="N153" s="189">
        <v>0</v>
      </c>
      <c r="O153" s="189">
        <f>ROUND(E153*N153,2)</f>
        <v>0</v>
      </c>
      <c r="P153" s="189">
        <v>0</v>
      </c>
      <c r="Q153" s="189">
        <f>ROUND(E153*P153,2)</f>
        <v>0</v>
      </c>
      <c r="R153" s="191"/>
      <c r="S153" s="191" t="s">
        <v>168</v>
      </c>
      <c r="T153" s="192" t="s">
        <v>169</v>
      </c>
      <c r="U153" s="157">
        <v>0</v>
      </c>
      <c r="V153" s="157">
        <f>ROUND(E153*U153,2)</f>
        <v>0</v>
      </c>
      <c r="W153" s="157"/>
      <c r="X153" s="157" t="s">
        <v>170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463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1">
        <v>82</v>
      </c>
      <c r="B154" s="172" t="s">
        <v>658</v>
      </c>
      <c r="C154" s="180" t="s">
        <v>659</v>
      </c>
      <c r="D154" s="173" t="s">
        <v>288</v>
      </c>
      <c r="E154" s="174">
        <v>24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4">
        <v>0</v>
      </c>
      <c r="O154" s="174">
        <f>ROUND(E154*N154,2)</f>
        <v>0</v>
      </c>
      <c r="P154" s="174">
        <v>0</v>
      </c>
      <c r="Q154" s="174">
        <f>ROUND(E154*P154,2)</f>
        <v>0</v>
      </c>
      <c r="R154" s="176"/>
      <c r="S154" s="176" t="s">
        <v>231</v>
      </c>
      <c r="T154" s="177" t="s">
        <v>169</v>
      </c>
      <c r="U154" s="157">
        <v>0</v>
      </c>
      <c r="V154" s="157">
        <f>ROUND(E154*U154,2)</f>
        <v>0</v>
      </c>
      <c r="W154" s="157"/>
      <c r="X154" s="157" t="s">
        <v>170</v>
      </c>
      <c r="Y154" s="157" t="s">
        <v>171</v>
      </c>
      <c r="Z154" s="147"/>
      <c r="AA154" s="147"/>
      <c r="AB154" s="147"/>
      <c r="AC154" s="147"/>
      <c r="AD154" s="147"/>
      <c r="AE154" s="147"/>
      <c r="AF154" s="147"/>
      <c r="AG154" s="147" t="s">
        <v>463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250" t="s">
        <v>660</v>
      </c>
      <c r="D155" s="251"/>
      <c r="E155" s="251"/>
      <c r="F155" s="251"/>
      <c r="G155" s="251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174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81" t="s">
        <v>661</v>
      </c>
      <c r="D156" s="161"/>
      <c r="E156" s="162">
        <v>16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81" t="s">
        <v>662</v>
      </c>
      <c r="D157" s="161"/>
      <c r="E157" s="162">
        <v>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4" t="s">
        <v>163</v>
      </c>
      <c r="B158" s="165" t="s">
        <v>131</v>
      </c>
      <c r="C158" s="179" t="s">
        <v>132</v>
      </c>
      <c r="D158" s="166"/>
      <c r="E158" s="167"/>
      <c r="F158" s="168"/>
      <c r="G158" s="168">
        <f>SUMIF(AG159:AG163,"&lt;&gt;NOR",G159:G163)</f>
        <v>0</v>
      </c>
      <c r="H158" s="168"/>
      <c r="I158" s="168">
        <f>SUM(I159:I163)</f>
        <v>0</v>
      </c>
      <c r="J158" s="168"/>
      <c r="K158" s="168">
        <f>SUM(K159:K163)</f>
        <v>0</v>
      </c>
      <c r="L158" s="168"/>
      <c r="M158" s="168">
        <f>SUM(M159:M163)</f>
        <v>0</v>
      </c>
      <c r="N158" s="167"/>
      <c r="O158" s="167">
        <f>SUM(O159:O163)</f>
        <v>0</v>
      </c>
      <c r="P158" s="167"/>
      <c r="Q158" s="167">
        <f>SUM(Q159:Q163)</f>
        <v>0</v>
      </c>
      <c r="R158" s="168"/>
      <c r="S158" s="168"/>
      <c r="T158" s="169"/>
      <c r="U158" s="163"/>
      <c r="V158" s="163">
        <f>SUM(V159:V163)</f>
        <v>0</v>
      </c>
      <c r="W158" s="163"/>
      <c r="X158" s="163"/>
      <c r="Y158" s="163"/>
      <c r="AG158" t="s">
        <v>164</v>
      </c>
    </row>
    <row r="159" spans="1:60" outlineLevel="1" x14ac:dyDescent="0.2">
      <c r="A159" s="186">
        <v>83</v>
      </c>
      <c r="B159" s="187" t="s">
        <v>425</v>
      </c>
      <c r="C159" s="193" t="s">
        <v>426</v>
      </c>
      <c r="D159" s="188" t="s">
        <v>331</v>
      </c>
      <c r="E159" s="189">
        <v>0.58499999999999996</v>
      </c>
      <c r="F159" s="190"/>
      <c r="G159" s="191">
        <f>ROUND(E159*F159,2)</f>
        <v>0</v>
      </c>
      <c r="H159" s="190"/>
      <c r="I159" s="191">
        <f>ROUND(E159*H159,2)</f>
        <v>0</v>
      </c>
      <c r="J159" s="190"/>
      <c r="K159" s="191">
        <f>ROUND(E159*J159,2)</f>
        <v>0</v>
      </c>
      <c r="L159" s="191">
        <v>21</v>
      </c>
      <c r="M159" s="191">
        <f>G159*(1+L159/100)</f>
        <v>0</v>
      </c>
      <c r="N159" s="189">
        <v>0</v>
      </c>
      <c r="O159" s="189">
        <f>ROUND(E159*N159,2)</f>
        <v>0</v>
      </c>
      <c r="P159" s="189">
        <v>0</v>
      </c>
      <c r="Q159" s="189">
        <f>ROUND(E159*P159,2)</f>
        <v>0</v>
      </c>
      <c r="R159" s="191"/>
      <c r="S159" s="191" t="s">
        <v>231</v>
      </c>
      <c r="T159" s="192" t="s">
        <v>169</v>
      </c>
      <c r="U159" s="157">
        <v>0</v>
      </c>
      <c r="V159" s="157">
        <f>ROUND(E159*U159,2)</f>
        <v>0</v>
      </c>
      <c r="W159" s="157"/>
      <c r="X159" s="157" t="s">
        <v>170</v>
      </c>
      <c r="Y159" s="157" t="s">
        <v>171</v>
      </c>
      <c r="Z159" s="147"/>
      <c r="AA159" s="147"/>
      <c r="AB159" s="147"/>
      <c r="AC159" s="147"/>
      <c r="AD159" s="147"/>
      <c r="AE159" s="147"/>
      <c r="AF159" s="147"/>
      <c r="AG159" s="147" t="s">
        <v>172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86">
        <v>84</v>
      </c>
      <c r="B160" s="187" t="s">
        <v>427</v>
      </c>
      <c r="C160" s="193" t="s">
        <v>428</v>
      </c>
      <c r="D160" s="188" t="s">
        <v>331</v>
      </c>
      <c r="E160" s="189">
        <v>11.115</v>
      </c>
      <c r="F160" s="190"/>
      <c r="G160" s="191">
        <f>ROUND(E160*F160,2)</f>
        <v>0</v>
      </c>
      <c r="H160" s="190"/>
      <c r="I160" s="191">
        <f>ROUND(E160*H160,2)</f>
        <v>0</v>
      </c>
      <c r="J160" s="190"/>
      <c r="K160" s="191">
        <f>ROUND(E160*J160,2)</f>
        <v>0</v>
      </c>
      <c r="L160" s="191">
        <v>21</v>
      </c>
      <c r="M160" s="191">
        <f>G160*(1+L160/100)</f>
        <v>0</v>
      </c>
      <c r="N160" s="189">
        <v>0</v>
      </c>
      <c r="O160" s="189">
        <f>ROUND(E160*N160,2)</f>
        <v>0</v>
      </c>
      <c r="P160" s="189">
        <v>0</v>
      </c>
      <c r="Q160" s="189">
        <f>ROUND(E160*P160,2)</f>
        <v>0</v>
      </c>
      <c r="R160" s="191"/>
      <c r="S160" s="191" t="s">
        <v>231</v>
      </c>
      <c r="T160" s="192" t="s">
        <v>169</v>
      </c>
      <c r="U160" s="157">
        <v>0</v>
      </c>
      <c r="V160" s="157">
        <f>ROUND(E160*U160,2)</f>
        <v>0</v>
      </c>
      <c r="W160" s="157"/>
      <c r="X160" s="157" t="s">
        <v>170</v>
      </c>
      <c r="Y160" s="157" t="s">
        <v>171</v>
      </c>
      <c r="Z160" s="147"/>
      <c r="AA160" s="147"/>
      <c r="AB160" s="147"/>
      <c r="AC160" s="147"/>
      <c r="AD160" s="147"/>
      <c r="AE160" s="147"/>
      <c r="AF160" s="147"/>
      <c r="AG160" s="147" t="s">
        <v>172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86">
        <v>85</v>
      </c>
      <c r="B161" s="187" t="s">
        <v>429</v>
      </c>
      <c r="C161" s="193" t="s">
        <v>430</v>
      </c>
      <c r="D161" s="188" t="s">
        <v>331</v>
      </c>
      <c r="E161" s="189">
        <v>0.58499999999999996</v>
      </c>
      <c r="F161" s="190"/>
      <c r="G161" s="191">
        <f>ROUND(E161*F161,2)</f>
        <v>0</v>
      </c>
      <c r="H161" s="190"/>
      <c r="I161" s="191">
        <f>ROUND(E161*H161,2)</f>
        <v>0</v>
      </c>
      <c r="J161" s="190"/>
      <c r="K161" s="191">
        <f>ROUND(E161*J161,2)</f>
        <v>0</v>
      </c>
      <c r="L161" s="191">
        <v>21</v>
      </c>
      <c r="M161" s="191">
        <f>G161*(1+L161/100)</f>
        <v>0</v>
      </c>
      <c r="N161" s="189">
        <v>0</v>
      </c>
      <c r="O161" s="189">
        <f>ROUND(E161*N161,2)</f>
        <v>0</v>
      </c>
      <c r="P161" s="189">
        <v>0</v>
      </c>
      <c r="Q161" s="189">
        <f>ROUND(E161*P161,2)</f>
        <v>0</v>
      </c>
      <c r="R161" s="191"/>
      <c r="S161" s="191" t="s">
        <v>231</v>
      </c>
      <c r="T161" s="192" t="s">
        <v>169</v>
      </c>
      <c r="U161" s="157">
        <v>0</v>
      </c>
      <c r="V161" s="157">
        <f>ROUND(E161*U161,2)</f>
        <v>0</v>
      </c>
      <c r="W161" s="157"/>
      <c r="X161" s="157" t="s">
        <v>170</v>
      </c>
      <c r="Y161" s="157" t="s">
        <v>171</v>
      </c>
      <c r="Z161" s="147"/>
      <c r="AA161" s="147"/>
      <c r="AB161" s="147"/>
      <c r="AC161" s="147"/>
      <c r="AD161" s="147"/>
      <c r="AE161" s="147"/>
      <c r="AF161" s="147"/>
      <c r="AG161" s="147" t="s">
        <v>172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86">
        <v>86</v>
      </c>
      <c r="B162" s="187" t="s">
        <v>431</v>
      </c>
      <c r="C162" s="193" t="s">
        <v>432</v>
      </c>
      <c r="D162" s="188" t="s">
        <v>331</v>
      </c>
      <c r="E162" s="189">
        <v>3.51</v>
      </c>
      <c r="F162" s="190"/>
      <c r="G162" s="191">
        <f>ROUND(E162*F162,2)</f>
        <v>0</v>
      </c>
      <c r="H162" s="190"/>
      <c r="I162" s="191">
        <f>ROUND(E162*H162,2)</f>
        <v>0</v>
      </c>
      <c r="J162" s="190"/>
      <c r="K162" s="191">
        <f>ROUND(E162*J162,2)</f>
        <v>0</v>
      </c>
      <c r="L162" s="191">
        <v>21</v>
      </c>
      <c r="M162" s="191">
        <f>G162*(1+L162/100)</f>
        <v>0</v>
      </c>
      <c r="N162" s="189">
        <v>0</v>
      </c>
      <c r="O162" s="189">
        <f>ROUND(E162*N162,2)</f>
        <v>0</v>
      </c>
      <c r="P162" s="189">
        <v>0</v>
      </c>
      <c r="Q162" s="189">
        <f>ROUND(E162*P162,2)</f>
        <v>0</v>
      </c>
      <c r="R162" s="191"/>
      <c r="S162" s="191" t="s">
        <v>231</v>
      </c>
      <c r="T162" s="192" t="s">
        <v>169</v>
      </c>
      <c r="U162" s="157">
        <v>0</v>
      </c>
      <c r="V162" s="157">
        <f>ROUND(E162*U162,2)</f>
        <v>0</v>
      </c>
      <c r="W162" s="157"/>
      <c r="X162" s="157" t="s">
        <v>170</v>
      </c>
      <c r="Y162" s="157" t="s">
        <v>171</v>
      </c>
      <c r="Z162" s="147"/>
      <c r="AA162" s="147"/>
      <c r="AB162" s="147"/>
      <c r="AC162" s="147"/>
      <c r="AD162" s="147"/>
      <c r="AE162" s="147"/>
      <c r="AF162" s="147"/>
      <c r="AG162" s="147" t="s">
        <v>172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86">
        <v>87</v>
      </c>
      <c r="B163" s="187" t="s">
        <v>433</v>
      </c>
      <c r="C163" s="193" t="s">
        <v>434</v>
      </c>
      <c r="D163" s="188" t="s">
        <v>331</v>
      </c>
      <c r="E163" s="189">
        <v>0.58499999999999996</v>
      </c>
      <c r="F163" s="190"/>
      <c r="G163" s="191">
        <f>ROUND(E163*F163,2)</f>
        <v>0</v>
      </c>
      <c r="H163" s="190"/>
      <c r="I163" s="191">
        <f>ROUND(E163*H163,2)</f>
        <v>0</v>
      </c>
      <c r="J163" s="190"/>
      <c r="K163" s="191">
        <f>ROUND(E163*J163,2)</f>
        <v>0</v>
      </c>
      <c r="L163" s="191">
        <v>21</v>
      </c>
      <c r="M163" s="191">
        <f>G163*(1+L163/100)</f>
        <v>0</v>
      </c>
      <c r="N163" s="189">
        <v>0</v>
      </c>
      <c r="O163" s="189">
        <f>ROUND(E163*N163,2)</f>
        <v>0</v>
      </c>
      <c r="P163" s="189">
        <v>0</v>
      </c>
      <c r="Q163" s="189">
        <f>ROUND(E163*P163,2)</f>
        <v>0</v>
      </c>
      <c r="R163" s="191"/>
      <c r="S163" s="191" t="s">
        <v>231</v>
      </c>
      <c r="T163" s="192" t="s">
        <v>169</v>
      </c>
      <c r="U163" s="157">
        <v>0</v>
      </c>
      <c r="V163" s="157">
        <f>ROUND(E163*U163,2)</f>
        <v>0</v>
      </c>
      <c r="W163" s="157"/>
      <c r="X163" s="157" t="s">
        <v>170</v>
      </c>
      <c r="Y163" s="157" t="s">
        <v>171</v>
      </c>
      <c r="Z163" s="147"/>
      <c r="AA163" s="147"/>
      <c r="AB163" s="147"/>
      <c r="AC163" s="147"/>
      <c r="AD163" s="147"/>
      <c r="AE163" s="147"/>
      <c r="AF163" s="147"/>
      <c r="AG163" s="147" t="s">
        <v>215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4" t="s">
        <v>163</v>
      </c>
      <c r="B164" s="165" t="s">
        <v>134</v>
      </c>
      <c r="C164" s="179" t="s">
        <v>27</v>
      </c>
      <c r="D164" s="166"/>
      <c r="E164" s="167"/>
      <c r="F164" s="168"/>
      <c r="G164" s="168">
        <f>SUMIF(AG165:AG172,"&lt;&gt;NOR",G165:G172)</f>
        <v>0</v>
      </c>
      <c r="H164" s="168"/>
      <c r="I164" s="168">
        <f>SUM(I165:I172)</f>
        <v>0</v>
      </c>
      <c r="J164" s="168"/>
      <c r="K164" s="168">
        <f>SUM(K165:K172)</f>
        <v>0</v>
      </c>
      <c r="L164" s="168"/>
      <c r="M164" s="168">
        <f>SUM(M165:M172)</f>
        <v>0</v>
      </c>
      <c r="N164" s="167"/>
      <c r="O164" s="167">
        <f>SUM(O165:O172)</f>
        <v>0</v>
      </c>
      <c r="P164" s="167"/>
      <c r="Q164" s="167">
        <f>SUM(Q165:Q172)</f>
        <v>0</v>
      </c>
      <c r="R164" s="168"/>
      <c r="S164" s="168"/>
      <c r="T164" s="169"/>
      <c r="U164" s="163"/>
      <c r="V164" s="163">
        <f>SUM(V165:V172)</f>
        <v>0</v>
      </c>
      <c r="W164" s="163"/>
      <c r="X164" s="163"/>
      <c r="Y164" s="163"/>
      <c r="AG164" t="s">
        <v>164</v>
      </c>
    </row>
    <row r="165" spans="1:60" outlineLevel="1" x14ac:dyDescent="0.2">
      <c r="A165" s="186">
        <v>88</v>
      </c>
      <c r="B165" s="187" t="s">
        <v>663</v>
      </c>
      <c r="C165" s="193" t="s">
        <v>664</v>
      </c>
      <c r="D165" s="188" t="s">
        <v>665</v>
      </c>
      <c r="E165" s="189">
        <v>1</v>
      </c>
      <c r="F165" s="190"/>
      <c r="G165" s="191">
        <f t="shared" ref="G165:G172" si="21">ROUND(E165*F165,2)</f>
        <v>0</v>
      </c>
      <c r="H165" s="190"/>
      <c r="I165" s="191">
        <f t="shared" ref="I165:I172" si="22">ROUND(E165*H165,2)</f>
        <v>0</v>
      </c>
      <c r="J165" s="190"/>
      <c r="K165" s="191">
        <f t="shared" ref="K165:K172" si="23">ROUND(E165*J165,2)</f>
        <v>0</v>
      </c>
      <c r="L165" s="191">
        <v>12</v>
      </c>
      <c r="M165" s="191">
        <f t="shared" ref="M165:M172" si="24">G165*(1+L165/100)</f>
        <v>0</v>
      </c>
      <c r="N165" s="189">
        <v>0</v>
      </c>
      <c r="O165" s="189">
        <f t="shared" ref="O165:O172" si="25">ROUND(E165*N165,2)</f>
        <v>0</v>
      </c>
      <c r="P165" s="189">
        <v>0</v>
      </c>
      <c r="Q165" s="189">
        <f t="shared" ref="Q165:Q172" si="26">ROUND(E165*P165,2)</f>
        <v>0</v>
      </c>
      <c r="R165" s="191"/>
      <c r="S165" s="191" t="s">
        <v>168</v>
      </c>
      <c r="T165" s="192" t="s">
        <v>169</v>
      </c>
      <c r="U165" s="157">
        <v>0</v>
      </c>
      <c r="V165" s="157">
        <f t="shared" ref="V165:V172" si="27">ROUND(E165*U165,2)</f>
        <v>0</v>
      </c>
      <c r="W165" s="157"/>
      <c r="X165" s="157" t="s">
        <v>666</v>
      </c>
      <c r="Y165" s="157" t="s">
        <v>171</v>
      </c>
      <c r="Z165" s="147"/>
      <c r="AA165" s="147"/>
      <c r="AB165" s="147"/>
      <c r="AC165" s="147"/>
      <c r="AD165" s="147"/>
      <c r="AE165" s="147"/>
      <c r="AF165" s="147"/>
      <c r="AG165" s="147" t="s">
        <v>667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86">
        <v>89</v>
      </c>
      <c r="B166" s="187" t="s">
        <v>668</v>
      </c>
      <c r="C166" s="193" t="s">
        <v>669</v>
      </c>
      <c r="D166" s="188" t="s">
        <v>665</v>
      </c>
      <c r="E166" s="189">
        <v>1</v>
      </c>
      <c r="F166" s="190"/>
      <c r="G166" s="191">
        <f t="shared" si="21"/>
        <v>0</v>
      </c>
      <c r="H166" s="190"/>
      <c r="I166" s="191">
        <f t="shared" si="22"/>
        <v>0</v>
      </c>
      <c r="J166" s="190"/>
      <c r="K166" s="191">
        <f t="shared" si="23"/>
        <v>0</v>
      </c>
      <c r="L166" s="191">
        <v>12</v>
      </c>
      <c r="M166" s="191">
        <f t="shared" si="24"/>
        <v>0</v>
      </c>
      <c r="N166" s="189">
        <v>0</v>
      </c>
      <c r="O166" s="189">
        <f t="shared" si="25"/>
        <v>0</v>
      </c>
      <c r="P166" s="189">
        <v>0</v>
      </c>
      <c r="Q166" s="189">
        <f t="shared" si="26"/>
        <v>0</v>
      </c>
      <c r="R166" s="191"/>
      <c r="S166" s="191" t="s">
        <v>168</v>
      </c>
      <c r="T166" s="192" t="s">
        <v>169</v>
      </c>
      <c r="U166" s="157">
        <v>0</v>
      </c>
      <c r="V166" s="157">
        <f t="shared" si="27"/>
        <v>0</v>
      </c>
      <c r="W166" s="157"/>
      <c r="X166" s="157" t="s">
        <v>666</v>
      </c>
      <c r="Y166" s="157" t="s">
        <v>171</v>
      </c>
      <c r="Z166" s="147"/>
      <c r="AA166" s="147"/>
      <c r="AB166" s="147"/>
      <c r="AC166" s="147"/>
      <c r="AD166" s="147"/>
      <c r="AE166" s="147"/>
      <c r="AF166" s="147"/>
      <c r="AG166" s="147" t="s">
        <v>667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86">
        <v>90</v>
      </c>
      <c r="B167" s="187" t="s">
        <v>670</v>
      </c>
      <c r="C167" s="193" t="s">
        <v>671</v>
      </c>
      <c r="D167" s="188" t="s">
        <v>665</v>
      </c>
      <c r="E167" s="189">
        <v>1</v>
      </c>
      <c r="F167" s="190"/>
      <c r="G167" s="191">
        <f t="shared" si="21"/>
        <v>0</v>
      </c>
      <c r="H167" s="190"/>
      <c r="I167" s="191">
        <f t="shared" si="22"/>
        <v>0</v>
      </c>
      <c r="J167" s="190"/>
      <c r="K167" s="191">
        <f t="shared" si="23"/>
        <v>0</v>
      </c>
      <c r="L167" s="191">
        <v>12</v>
      </c>
      <c r="M167" s="191">
        <f t="shared" si="24"/>
        <v>0</v>
      </c>
      <c r="N167" s="189">
        <v>0</v>
      </c>
      <c r="O167" s="189">
        <f t="shared" si="25"/>
        <v>0</v>
      </c>
      <c r="P167" s="189">
        <v>0</v>
      </c>
      <c r="Q167" s="189">
        <f t="shared" si="26"/>
        <v>0</v>
      </c>
      <c r="R167" s="191"/>
      <c r="S167" s="191" t="s">
        <v>168</v>
      </c>
      <c r="T167" s="192" t="s">
        <v>169</v>
      </c>
      <c r="U167" s="157">
        <v>0</v>
      </c>
      <c r="V167" s="157">
        <f t="shared" si="27"/>
        <v>0</v>
      </c>
      <c r="W167" s="157"/>
      <c r="X167" s="157" t="s">
        <v>666</v>
      </c>
      <c r="Y167" s="157" t="s">
        <v>171</v>
      </c>
      <c r="Z167" s="147"/>
      <c r="AA167" s="147"/>
      <c r="AB167" s="147"/>
      <c r="AC167" s="147"/>
      <c r="AD167" s="147"/>
      <c r="AE167" s="147"/>
      <c r="AF167" s="147"/>
      <c r="AG167" s="147" t="s">
        <v>667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86">
        <v>91</v>
      </c>
      <c r="B168" s="187" t="s">
        <v>672</v>
      </c>
      <c r="C168" s="193" t="s">
        <v>673</v>
      </c>
      <c r="D168" s="188" t="s">
        <v>665</v>
      </c>
      <c r="E168" s="189">
        <v>1</v>
      </c>
      <c r="F168" s="190"/>
      <c r="G168" s="191">
        <f t="shared" si="21"/>
        <v>0</v>
      </c>
      <c r="H168" s="190"/>
      <c r="I168" s="191">
        <f t="shared" si="22"/>
        <v>0</v>
      </c>
      <c r="J168" s="190"/>
      <c r="K168" s="191">
        <f t="shared" si="23"/>
        <v>0</v>
      </c>
      <c r="L168" s="191">
        <v>12</v>
      </c>
      <c r="M168" s="191">
        <f t="shared" si="24"/>
        <v>0</v>
      </c>
      <c r="N168" s="189">
        <v>0</v>
      </c>
      <c r="O168" s="189">
        <f t="shared" si="25"/>
        <v>0</v>
      </c>
      <c r="P168" s="189">
        <v>0</v>
      </c>
      <c r="Q168" s="189">
        <f t="shared" si="26"/>
        <v>0</v>
      </c>
      <c r="R168" s="191"/>
      <c r="S168" s="191" t="s">
        <v>168</v>
      </c>
      <c r="T168" s="192" t="s">
        <v>169</v>
      </c>
      <c r="U168" s="157">
        <v>0</v>
      </c>
      <c r="V168" s="157">
        <f t="shared" si="27"/>
        <v>0</v>
      </c>
      <c r="W168" s="157"/>
      <c r="X168" s="157" t="s">
        <v>666</v>
      </c>
      <c r="Y168" s="157" t="s">
        <v>171</v>
      </c>
      <c r="Z168" s="147"/>
      <c r="AA168" s="147"/>
      <c r="AB168" s="147"/>
      <c r="AC168" s="147"/>
      <c r="AD168" s="147"/>
      <c r="AE168" s="147"/>
      <c r="AF168" s="147"/>
      <c r="AG168" s="147" t="s">
        <v>667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86">
        <v>92</v>
      </c>
      <c r="B169" s="187" t="s">
        <v>674</v>
      </c>
      <c r="C169" s="193" t="s">
        <v>675</v>
      </c>
      <c r="D169" s="188" t="s">
        <v>665</v>
      </c>
      <c r="E169" s="189">
        <v>1</v>
      </c>
      <c r="F169" s="190"/>
      <c r="G169" s="191">
        <f t="shared" si="21"/>
        <v>0</v>
      </c>
      <c r="H169" s="190"/>
      <c r="I169" s="191">
        <f t="shared" si="22"/>
        <v>0</v>
      </c>
      <c r="J169" s="190"/>
      <c r="K169" s="191">
        <f t="shared" si="23"/>
        <v>0</v>
      </c>
      <c r="L169" s="191">
        <v>12</v>
      </c>
      <c r="M169" s="191">
        <f t="shared" si="24"/>
        <v>0</v>
      </c>
      <c r="N169" s="189">
        <v>0</v>
      </c>
      <c r="O169" s="189">
        <f t="shared" si="25"/>
        <v>0</v>
      </c>
      <c r="P169" s="189">
        <v>0</v>
      </c>
      <c r="Q169" s="189">
        <f t="shared" si="26"/>
        <v>0</v>
      </c>
      <c r="R169" s="191"/>
      <c r="S169" s="191" t="s">
        <v>231</v>
      </c>
      <c r="T169" s="192" t="s">
        <v>169</v>
      </c>
      <c r="U169" s="157">
        <v>0</v>
      </c>
      <c r="V169" s="157">
        <f t="shared" si="27"/>
        <v>0</v>
      </c>
      <c r="W169" s="157"/>
      <c r="X169" s="157" t="s">
        <v>666</v>
      </c>
      <c r="Y169" s="157" t="s">
        <v>171</v>
      </c>
      <c r="Z169" s="147"/>
      <c r="AA169" s="147"/>
      <c r="AB169" s="147"/>
      <c r="AC169" s="147"/>
      <c r="AD169" s="147"/>
      <c r="AE169" s="147"/>
      <c r="AF169" s="147"/>
      <c r="AG169" s="147" t="s">
        <v>667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86">
        <v>93</v>
      </c>
      <c r="B170" s="187" t="s">
        <v>676</v>
      </c>
      <c r="C170" s="193" t="s">
        <v>677</v>
      </c>
      <c r="D170" s="188" t="s">
        <v>665</v>
      </c>
      <c r="E170" s="189">
        <v>1</v>
      </c>
      <c r="F170" s="190"/>
      <c r="G170" s="191">
        <f t="shared" si="21"/>
        <v>0</v>
      </c>
      <c r="H170" s="190"/>
      <c r="I170" s="191">
        <f t="shared" si="22"/>
        <v>0</v>
      </c>
      <c r="J170" s="190"/>
      <c r="K170" s="191">
        <f t="shared" si="23"/>
        <v>0</v>
      </c>
      <c r="L170" s="191">
        <v>12</v>
      </c>
      <c r="M170" s="191">
        <f t="shared" si="24"/>
        <v>0</v>
      </c>
      <c r="N170" s="189">
        <v>0</v>
      </c>
      <c r="O170" s="189">
        <f t="shared" si="25"/>
        <v>0</v>
      </c>
      <c r="P170" s="189">
        <v>0</v>
      </c>
      <c r="Q170" s="189">
        <f t="shared" si="26"/>
        <v>0</v>
      </c>
      <c r="R170" s="191"/>
      <c r="S170" s="191" t="s">
        <v>168</v>
      </c>
      <c r="T170" s="192" t="s">
        <v>169</v>
      </c>
      <c r="U170" s="157">
        <v>0</v>
      </c>
      <c r="V170" s="157">
        <f t="shared" si="27"/>
        <v>0</v>
      </c>
      <c r="W170" s="157"/>
      <c r="X170" s="157" t="s">
        <v>666</v>
      </c>
      <c r="Y170" s="157" t="s">
        <v>171</v>
      </c>
      <c r="Z170" s="147"/>
      <c r="AA170" s="147"/>
      <c r="AB170" s="147"/>
      <c r="AC170" s="147"/>
      <c r="AD170" s="147"/>
      <c r="AE170" s="147"/>
      <c r="AF170" s="147"/>
      <c r="AG170" s="147" t="s">
        <v>667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86">
        <v>94</v>
      </c>
      <c r="B171" s="187" t="s">
        <v>678</v>
      </c>
      <c r="C171" s="193" t="s">
        <v>679</v>
      </c>
      <c r="D171" s="188" t="s">
        <v>665</v>
      </c>
      <c r="E171" s="189">
        <v>1</v>
      </c>
      <c r="F171" s="190"/>
      <c r="G171" s="191">
        <f t="shared" si="21"/>
        <v>0</v>
      </c>
      <c r="H171" s="190"/>
      <c r="I171" s="191">
        <f t="shared" si="22"/>
        <v>0</v>
      </c>
      <c r="J171" s="190"/>
      <c r="K171" s="191">
        <f t="shared" si="23"/>
        <v>0</v>
      </c>
      <c r="L171" s="191">
        <v>12</v>
      </c>
      <c r="M171" s="191">
        <f t="shared" si="24"/>
        <v>0</v>
      </c>
      <c r="N171" s="189">
        <v>0</v>
      </c>
      <c r="O171" s="189">
        <f t="shared" si="25"/>
        <v>0</v>
      </c>
      <c r="P171" s="189">
        <v>0</v>
      </c>
      <c r="Q171" s="189">
        <f t="shared" si="26"/>
        <v>0</v>
      </c>
      <c r="R171" s="191"/>
      <c r="S171" s="191" t="s">
        <v>168</v>
      </c>
      <c r="T171" s="192" t="s">
        <v>169</v>
      </c>
      <c r="U171" s="157">
        <v>0</v>
      </c>
      <c r="V171" s="157">
        <f t="shared" si="27"/>
        <v>0</v>
      </c>
      <c r="W171" s="157"/>
      <c r="X171" s="157" t="s">
        <v>666</v>
      </c>
      <c r="Y171" s="157" t="s">
        <v>171</v>
      </c>
      <c r="Z171" s="147"/>
      <c r="AA171" s="147"/>
      <c r="AB171" s="147"/>
      <c r="AC171" s="147"/>
      <c r="AD171" s="147"/>
      <c r="AE171" s="147"/>
      <c r="AF171" s="147"/>
      <c r="AG171" s="147" t="s">
        <v>667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1">
        <v>95</v>
      </c>
      <c r="B172" s="172" t="s">
        <v>680</v>
      </c>
      <c r="C172" s="180" t="s">
        <v>681</v>
      </c>
      <c r="D172" s="173" t="s">
        <v>665</v>
      </c>
      <c r="E172" s="174">
        <v>1</v>
      </c>
      <c r="F172" s="175"/>
      <c r="G172" s="176">
        <f t="shared" si="21"/>
        <v>0</v>
      </c>
      <c r="H172" s="175"/>
      <c r="I172" s="176">
        <f t="shared" si="22"/>
        <v>0</v>
      </c>
      <c r="J172" s="175"/>
      <c r="K172" s="176">
        <f t="shared" si="23"/>
        <v>0</v>
      </c>
      <c r="L172" s="176">
        <v>12</v>
      </c>
      <c r="M172" s="176">
        <f t="shared" si="24"/>
        <v>0</v>
      </c>
      <c r="N172" s="174">
        <v>0</v>
      </c>
      <c r="O172" s="174">
        <f t="shared" si="25"/>
        <v>0</v>
      </c>
      <c r="P172" s="174">
        <v>0</v>
      </c>
      <c r="Q172" s="174">
        <f t="shared" si="26"/>
        <v>0</v>
      </c>
      <c r="R172" s="176"/>
      <c r="S172" s="176" t="s">
        <v>168</v>
      </c>
      <c r="T172" s="177" t="s">
        <v>169</v>
      </c>
      <c r="U172" s="157">
        <v>0</v>
      </c>
      <c r="V172" s="157">
        <f t="shared" si="27"/>
        <v>0</v>
      </c>
      <c r="W172" s="157"/>
      <c r="X172" s="157" t="s">
        <v>666</v>
      </c>
      <c r="Y172" s="157" t="s">
        <v>171</v>
      </c>
      <c r="Z172" s="147"/>
      <c r="AA172" s="147"/>
      <c r="AB172" s="147"/>
      <c r="AC172" s="147"/>
      <c r="AD172" s="147"/>
      <c r="AE172" s="147"/>
      <c r="AF172" s="147"/>
      <c r="AG172" s="147" t="s">
        <v>667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x14ac:dyDescent="0.2">
      <c r="A173" s="3"/>
      <c r="B173" s="4"/>
      <c r="C173" s="182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E173">
        <v>12</v>
      </c>
      <c r="AF173">
        <v>21</v>
      </c>
      <c r="AG173" t="s">
        <v>149</v>
      </c>
    </row>
    <row r="174" spans="1:60" x14ac:dyDescent="0.2">
      <c r="A174" s="150"/>
      <c r="B174" s="151" t="s">
        <v>29</v>
      </c>
      <c r="C174" s="183"/>
      <c r="D174" s="152"/>
      <c r="E174" s="153"/>
      <c r="F174" s="153"/>
      <c r="G174" s="170">
        <f>G8+G15+G29+G31+G152+G158+G164</f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f>SUMIF(L7:L172,AE173,G7:G172)</f>
        <v>0</v>
      </c>
      <c r="AF174">
        <f>SUMIF(L7:L172,AF173,G7:G172)</f>
        <v>0</v>
      </c>
      <c r="AG174" t="s">
        <v>192</v>
      </c>
    </row>
    <row r="175" spans="1:60" x14ac:dyDescent="0.2">
      <c r="C175" s="184"/>
      <c r="D175" s="10"/>
      <c r="AG175" t="s">
        <v>194</v>
      </c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wltB9KBiODgMWgtOhuRg/gqDNB4ACebUUl41irQqKrcXCAPDhtaqjcHsG0DEqUaK7AVs51jr1P/qRV7duwwwQ==" saltValue="6NGwiVDtxK5KBYNUvAp6IA==" spinCount="100000" sheet="1" formatRows="0"/>
  <mergeCells count="33">
    <mergeCell ref="C43:G43"/>
    <mergeCell ref="A1:G1"/>
    <mergeCell ref="C2:G2"/>
    <mergeCell ref="C3:G3"/>
    <mergeCell ref="C4:G4"/>
    <mergeCell ref="C19:G19"/>
    <mergeCell ref="C22:G22"/>
    <mergeCell ref="C27:G27"/>
    <mergeCell ref="C33:G33"/>
    <mergeCell ref="C36:G36"/>
    <mergeCell ref="C38:G38"/>
    <mergeCell ref="C40:G40"/>
    <mergeCell ref="C113:G113"/>
    <mergeCell ref="C47:G47"/>
    <mergeCell ref="C58:G58"/>
    <mergeCell ref="C61:G61"/>
    <mergeCell ref="C63:G63"/>
    <mergeCell ref="C84:G84"/>
    <mergeCell ref="C89:G89"/>
    <mergeCell ref="C91:G91"/>
    <mergeCell ref="C93:G93"/>
    <mergeCell ref="C101:G101"/>
    <mergeCell ref="C105:G105"/>
    <mergeCell ref="C110:G110"/>
    <mergeCell ref="C146:G146"/>
    <mergeCell ref="C151:G151"/>
    <mergeCell ref="C155:G155"/>
    <mergeCell ref="C115:G115"/>
    <mergeCell ref="C117:G117"/>
    <mergeCell ref="C120:G120"/>
    <mergeCell ref="C121:G121"/>
    <mergeCell ref="C130:G130"/>
    <mergeCell ref="C144:G14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136</v>
      </c>
      <c r="B1" s="254"/>
      <c r="C1" s="254"/>
      <c r="D1" s="254"/>
      <c r="E1" s="254"/>
      <c r="F1" s="254"/>
      <c r="G1" s="254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5" t="s">
        <v>44</v>
      </c>
      <c r="D3" s="256"/>
      <c r="E3" s="256"/>
      <c r="F3" s="256"/>
      <c r="G3" s="257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54</v>
      </c>
      <c r="C4" s="258" t="s">
        <v>55</v>
      </c>
      <c r="D4" s="259"/>
      <c r="E4" s="259"/>
      <c r="F4" s="259"/>
      <c r="G4" s="260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103</v>
      </c>
      <c r="C8" s="179" t="s">
        <v>104</v>
      </c>
      <c r="D8" s="166"/>
      <c r="E8" s="167"/>
      <c r="F8" s="168"/>
      <c r="G8" s="168">
        <f>SUMIF(AG9:AG39,"&lt;&gt;NOR",G9:G39)</f>
        <v>0</v>
      </c>
      <c r="H8" s="168"/>
      <c r="I8" s="168">
        <f>SUM(I9:I39)</f>
        <v>0</v>
      </c>
      <c r="J8" s="168"/>
      <c r="K8" s="168">
        <f>SUM(K9:K39)</f>
        <v>0</v>
      </c>
      <c r="L8" s="168"/>
      <c r="M8" s="168">
        <f>SUM(M9:M39)</f>
        <v>0</v>
      </c>
      <c r="N8" s="167"/>
      <c r="O8" s="167">
        <f>SUM(O9:O39)</f>
        <v>0.17</v>
      </c>
      <c r="P8" s="167"/>
      <c r="Q8" s="167">
        <f>SUM(Q9:Q39)</f>
        <v>0.14000000000000001</v>
      </c>
      <c r="R8" s="168"/>
      <c r="S8" s="168"/>
      <c r="T8" s="169"/>
      <c r="U8" s="163"/>
      <c r="V8" s="163">
        <f>SUM(V9:V39)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682</v>
      </c>
      <c r="C9" s="180" t="s">
        <v>683</v>
      </c>
      <c r="D9" s="173" t="s">
        <v>230</v>
      </c>
      <c r="E9" s="174">
        <v>4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231</v>
      </c>
      <c r="T9" s="177" t="s">
        <v>231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463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1" t="s">
        <v>281</v>
      </c>
      <c r="D10" s="161"/>
      <c r="E10" s="162">
        <v>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1">
        <v>2</v>
      </c>
      <c r="B11" s="172" t="s">
        <v>684</v>
      </c>
      <c r="C11" s="180" t="s">
        <v>685</v>
      </c>
      <c r="D11" s="173" t="s">
        <v>264</v>
      </c>
      <c r="E11" s="174">
        <v>10.7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5.0899999999999999E-3</v>
      </c>
      <c r="O11" s="174">
        <f>ROUND(E11*N11,2)</f>
        <v>0.05</v>
      </c>
      <c r="P11" s="174">
        <v>0</v>
      </c>
      <c r="Q11" s="174">
        <f>ROUND(E11*P11,2)</f>
        <v>0</v>
      </c>
      <c r="R11" s="176"/>
      <c r="S11" s="176" t="s">
        <v>231</v>
      </c>
      <c r="T11" s="177" t="s">
        <v>231</v>
      </c>
      <c r="U11" s="157">
        <v>0</v>
      </c>
      <c r="V11" s="157">
        <f>ROUND(E11*U11,2)</f>
        <v>0</v>
      </c>
      <c r="W11" s="157"/>
      <c r="X11" s="157" t="s">
        <v>170</v>
      </c>
      <c r="Y11" s="157" t="s">
        <v>171</v>
      </c>
      <c r="Z11" s="147"/>
      <c r="AA11" s="147"/>
      <c r="AB11" s="147"/>
      <c r="AC11" s="147"/>
      <c r="AD11" s="147"/>
      <c r="AE11" s="147"/>
      <c r="AF11" s="147"/>
      <c r="AG11" s="147" t="s">
        <v>334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686</v>
      </c>
      <c r="D12" s="161"/>
      <c r="E12" s="162">
        <v>10.7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3</v>
      </c>
      <c r="B13" s="172" t="s">
        <v>687</v>
      </c>
      <c r="C13" s="180" t="s">
        <v>688</v>
      </c>
      <c r="D13" s="173" t="s">
        <v>264</v>
      </c>
      <c r="E13" s="174">
        <v>8.5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1.1E-4</v>
      </c>
      <c r="O13" s="174">
        <f>ROUND(E13*N13,2)</f>
        <v>0</v>
      </c>
      <c r="P13" s="174">
        <v>2.15E-3</v>
      </c>
      <c r="Q13" s="174">
        <f>ROUND(E13*P13,2)</f>
        <v>0.02</v>
      </c>
      <c r="R13" s="176"/>
      <c r="S13" s="176" t="s">
        <v>231</v>
      </c>
      <c r="T13" s="177" t="s">
        <v>231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334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1" t="s">
        <v>689</v>
      </c>
      <c r="D14" s="161"/>
      <c r="E14" s="162">
        <v>8.5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1">
        <v>4</v>
      </c>
      <c r="B15" s="172" t="s">
        <v>690</v>
      </c>
      <c r="C15" s="180" t="s">
        <v>691</v>
      </c>
      <c r="D15" s="173" t="s">
        <v>264</v>
      </c>
      <c r="E15" s="174">
        <v>2.5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3.8999999999999999E-4</v>
      </c>
      <c r="O15" s="174">
        <f>ROUND(E15*N15,2)</f>
        <v>0</v>
      </c>
      <c r="P15" s="174">
        <v>8.2799999999999992E-3</v>
      </c>
      <c r="Q15" s="174">
        <f>ROUND(E15*P15,2)</f>
        <v>0.02</v>
      </c>
      <c r="R15" s="176"/>
      <c r="S15" s="176" t="s">
        <v>231</v>
      </c>
      <c r="T15" s="177" t="s">
        <v>231</v>
      </c>
      <c r="U15" s="157">
        <v>0</v>
      </c>
      <c r="V15" s="157">
        <f>ROUND(E15*U15,2)</f>
        <v>0</v>
      </c>
      <c r="W15" s="157"/>
      <c r="X15" s="157" t="s">
        <v>170</v>
      </c>
      <c r="Y15" s="157" t="s">
        <v>171</v>
      </c>
      <c r="Z15" s="147"/>
      <c r="AA15" s="147"/>
      <c r="AB15" s="147"/>
      <c r="AC15" s="147"/>
      <c r="AD15" s="147"/>
      <c r="AE15" s="147"/>
      <c r="AF15" s="147"/>
      <c r="AG15" s="147" t="s">
        <v>334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692</v>
      </c>
      <c r="D16" s="161"/>
      <c r="E16" s="162">
        <v>2.5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5</v>
      </c>
      <c r="B17" s="172" t="s">
        <v>693</v>
      </c>
      <c r="C17" s="180" t="s">
        <v>694</v>
      </c>
      <c r="D17" s="173" t="s">
        <v>264</v>
      </c>
      <c r="E17" s="174">
        <v>8.5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6.7000000000000002E-4</v>
      </c>
      <c r="O17" s="174">
        <f>ROUND(E17*N17,2)</f>
        <v>0.01</v>
      </c>
      <c r="P17" s="174">
        <v>1.15E-2</v>
      </c>
      <c r="Q17" s="174">
        <f>ROUND(E17*P17,2)</f>
        <v>0.1</v>
      </c>
      <c r="R17" s="176"/>
      <c r="S17" s="176" t="s">
        <v>168</v>
      </c>
      <c r="T17" s="177" t="s">
        <v>169</v>
      </c>
      <c r="U17" s="157">
        <v>0</v>
      </c>
      <c r="V17" s="157">
        <f>ROUND(E17*U17,2)</f>
        <v>0</v>
      </c>
      <c r="W17" s="157"/>
      <c r="X17" s="157" t="s">
        <v>170</v>
      </c>
      <c r="Y17" s="157" t="s">
        <v>171</v>
      </c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1" t="s">
        <v>695</v>
      </c>
      <c r="D18" s="161"/>
      <c r="E18" s="162">
        <v>8.5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1">
        <v>6</v>
      </c>
      <c r="B19" s="172" t="s">
        <v>696</v>
      </c>
      <c r="C19" s="180" t="s">
        <v>697</v>
      </c>
      <c r="D19" s="173" t="s">
        <v>264</v>
      </c>
      <c r="E19" s="174">
        <v>9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1.21E-2</v>
      </c>
      <c r="O19" s="174">
        <f>ROUND(E19*N19,2)</f>
        <v>0.11</v>
      </c>
      <c r="P19" s="174">
        <v>0</v>
      </c>
      <c r="Q19" s="174">
        <f>ROUND(E19*P19,2)</f>
        <v>0</v>
      </c>
      <c r="R19" s="176"/>
      <c r="S19" s="176" t="s">
        <v>231</v>
      </c>
      <c r="T19" s="177" t="s">
        <v>231</v>
      </c>
      <c r="U19" s="157">
        <v>0</v>
      </c>
      <c r="V19" s="157">
        <f>ROUND(E19*U19,2)</f>
        <v>0</v>
      </c>
      <c r="W19" s="157"/>
      <c r="X19" s="157" t="s">
        <v>170</v>
      </c>
      <c r="Y19" s="157" t="s">
        <v>171</v>
      </c>
      <c r="Z19" s="147"/>
      <c r="AA19" s="147"/>
      <c r="AB19" s="147"/>
      <c r="AC19" s="147"/>
      <c r="AD19" s="147"/>
      <c r="AE19" s="147"/>
      <c r="AF19" s="147"/>
      <c r="AG19" s="147" t="s">
        <v>334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698</v>
      </c>
      <c r="D20" s="161"/>
      <c r="E20" s="162">
        <v>9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7</v>
      </c>
      <c r="B21" s="172" t="s">
        <v>699</v>
      </c>
      <c r="C21" s="180" t="s">
        <v>700</v>
      </c>
      <c r="D21" s="173" t="s">
        <v>230</v>
      </c>
      <c r="E21" s="174">
        <v>3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1.8000000000000001E-4</v>
      </c>
      <c r="O21" s="174">
        <f>ROUND(E21*N21,2)</f>
        <v>0</v>
      </c>
      <c r="P21" s="174">
        <v>0</v>
      </c>
      <c r="Q21" s="174">
        <f>ROUND(E21*P21,2)</f>
        <v>0</v>
      </c>
      <c r="R21" s="176"/>
      <c r="S21" s="176" t="s">
        <v>231</v>
      </c>
      <c r="T21" s="177" t="s">
        <v>231</v>
      </c>
      <c r="U21" s="157">
        <v>0</v>
      </c>
      <c r="V21" s="157">
        <f>ROUND(E21*U21,2)</f>
        <v>0</v>
      </c>
      <c r="W21" s="157"/>
      <c r="X21" s="157" t="s">
        <v>170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334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1" t="s">
        <v>76</v>
      </c>
      <c r="D22" s="161"/>
      <c r="E22" s="162">
        <v>3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1">
        <v>8</v>
      </c>
      <c r="B23" s="172" t="s">
        <v>701</v>
      </c>
      <c r="C23" s="180" t="s">
        <v>702</v>
      </c>
      <c r="D23" s="173" t="s">
        <v>331</v>
      </c>
      <c r="E23" s="174">
        <v>2.1899999999999999E-2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4">
        <v>0</v>
      </c>
      <c r="O23" s="174">
        <f>ROUND(E23*N23,2)</f>
        <v>0</v>
      </c>
      <c r="P23" s="174">
        <v>0</v>
      </c>
      <c r="Q23" s="174">
        <f>ROUND(E23*P23,2)</f>
        <v>0</v>
      </c>
      <c r="R23" s="176"/>
      <c r="S23" s="176" t="s">
        <v>231</v>
      </c>
      <c r="T23" s="177" t="s">
        <v>231</v>
      </c>
      <c r="U23" s="157">
        <v>0</v>
      </c>
      <c r="V23" s="157">
        <f>ROUND(E23*U23,2)</f>
        <v>0</v>
      </c>
      <c r="W23" s="157"/>
      <c r="X23" s="157" t="s">
        <v>170</v>
      </c>
      <c r="Y23" s="157" t="s">
        <v>171</v>
      </c>
      <c r="Z23" s="147"/>
      <c r="AA23" s="147"/>
      <c r="AB23" s="147"/>
      <c r="AC23" s="147"/>
      <c r="AD23" s="147"/>
      <c r="AE23" s="147"/>
      <c r="AF23" s="147"/>
      <c r="AG23" s="147" t="s">
        <v>334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703</v>
      </c>
      <c r="D24" s="161"/>
      <c r="E24" s="162">
        <v>2.1930000000000002E-2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6">
        <v>9</v>
      </c>
      <c r="B25" s="187" t="s">
        <v>704</v>
      </c>
      <c r="C25" s="193" t="s">
        <v>705</v>
      </c>
      <c r="D25" s="188" t="s">
        <v>0</v>
      </c>
      <c r="E25" s="189">
        <v>156.20228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89">
        <v>0</v>
      </c>
      <c r="O25" s="189">
        <f>ROUND(E25*N25,2)</f>
        <v>0</v>
      </c>
      <c r="P25" s="189">
        <v>0</v>
      </c>
      <c r="Q25" s="189">
        <f>ROUND(E25*P25,2)</f>
        <v>0</v>
      </c>
      <c r="R25" s="191"/>
      <c r="S25" s="191" t="s">
        <v>231</v>
      </c>
      <c r="T25" s="192" t="s">
        <v>231</v>
      </c>
      <c r="U25" s="157">
        <v>0</v>
      </c>
      <c r="V25" s="157">
        <f>ROUND(E25*U25,2)</f>
        <v>0</v>
      </c>
      <c r="W25" s="157"/>
      <c r="X25" s="157" t="s">
        <v>170</v>
      </c>
      <c r="Y25" s="157" t="s">
        <v>171</v>
      </c>
      <c r="Z25" s="147"/>
      <c r="AA25" s="147"/>
      <c r="AB25" s="147"/>
      <c r="AC25" s="147"/>
      <c r="AD25" s="147"/>
      <c r="AE25" s="147"/>
      <c r="AF25" s="147"/>
      <c r="AG25" s="147" t="s">
        <v>343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1">
        <v>10</v>
      </c>
      <c r="B26" s="172" t="s">
        <v>706</v>
      </c>
      <c r="C26" s="180" t="s">
        <v>707</v>
      </c>
      <c r="D26" s="173" t="s">
        <v>288</v>
      </c>
      <c r="E26" s="174">
        <v>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708</v>
      </c>
      <c r="S26" s="176" t="s">
        <v>231</v>
      </c>
      <c r="T26" s="177" t="s">
        <v>231</v>
      </c>
      <c r="U26" s="157">
        <v>0</v>
      </c>
      <c r="V26" s="157">
        <f>ROUND(E26*U26,2)</f>
        <v>0</v>
      </c>
      <c r="W26" s="157"/>
      <c r="X26" s="157" t="s">
        <v>709</v>
      </c>
      <c r="Y26" s="157" t="s">
        <v>171</v>
      </c>
      <c r="Z26" s="147"/>
      <c r="AA26" s="147"/>
      <c r="AB26" s="147"/>
      <c r="AC26" s="147"/>
      <c r="AD26" s="147"/>
      <c r="AE26" s="147"/>
      <c r="AF26" s="147"/>
      <c r="AG26" s="147" t="s">
        <v>710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0" t="s">
        <v>711</v>
      </c>
      <c r="D27" s="251"/>
      <c r="E27" s="251"/>
      <c r="F27" s="251"/>
      <c r="G27" s="251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232</v>
      </c>
      <c r="D28" s="161"/>
      <c r="E28" s="162">
        <v>2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11</v>
      </c>
      <c r="B29" s="172" t="s">
        <v>712</v>
      </c>
      <c r="C29" s="180" t="s">
        <v>713</v>
      </c>
      <c r="D29" s="173" t="s">
        <v>288</v>
      </c>
      <c r="E29" s="174">
        <v>3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708</v>
      </c>
      <c r="S29" s="176" t="s">
        <v>231</v>
      </c>
      <c r="T29" s="177" t="s">
        <v>231</v>
      </c>
      <c r="U29" s="157">
        <v>0</v>
      </c>
      <c r="V29" s="157">
        <f>ROUND(E29*U29,2)</f>
        <v>0</v>
      </c>
      <c r="W29" s="157"/>
      <c r="X29" s="157" t="s">
        <v>709</v>
      </c>
      <c r="Y29" s="157" t="s">
        <v>171</v>
      </c>
      <c r="Z29" s="147"/>
      <c r="AA29" s="147"/>
      <c r="AB29" s="147"/>
      <c r="AC29" s="147"/>
      <c r="AD29" s="147"/>
      <c r="AE29" s="147"/>
      <c r="AF29" s="147"/>
      <c r="AG29" s="147" t="s">
        <v>710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0" t="s">
        <v>714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76</v>
      </c>
      <c r="D31" s="161"/>
      <c r="E31" s="162">
        <v>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12</v>
      </c>
      <c r="B32" s="172" t="s">
        <v>715</v>
      </c>
      <c r="C32" s="180" t="s">
        <v>716</v>
      </c>
      <c r="D32" s="173" t="s">
        <v>288</v>
      </c>
      <c r="E32" s="174">
        <v>4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 t="s">
        <v>708</v>
      </c>
      <c r="S32" s="176" t="s">
        <v>231</v>
      </c>
      <c r="T32" s="177" t="s">
        <v>231</v>
      </c>
      <c r="U32" s="157">
        <v>0</v>
      </c>
      <c r="V32" s="157">
        <f>ROUND(E32*U32,2)</f>
        <v>0</v>
      </c>
      <c r="W32" s="157"/>
      <c r="X32" s="157" t="s">
        <v>709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710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0" t="s">
        <v>717</v>
      </c>
      <c r="D33" s="251"/>
      <c r="E33" s="251"/>
      <c r="F33" s="251"/>
      <c r="G33" s="25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281</v>
      </c>
      <c r="D34" s="161"/>
      <c r="E34" s="162">
        <v>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13</v>
      </c>
      <c r="B35" s="172" t="s">
        <v>718</v>
      </c>
      <c r="C35" s="180" t="s">
        <v>716</v>
      </c>
      <c r="D35" s="173" t="s">
        <v>288</v>
      </c>
      <c r="E35" s="174">
        <v>4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 t="s">
        <v>708</v>
      </c>
      <c r="S35" s="176" t="s">
        <v>231</v>
      </c>
      <c r="T35" s="177" t="s">
        <v>231</v>
      </c>
      <c r="U35" s="157">
        <v>0</v>
      </c>
      <c r="V35" s="157">
        <f>ROUND(E35*U35,2)</f>
        <v>0</v>
      </c>
      <c r="W35" s="157"/>
      <c r="X35" s="157" t="s">
        <v>709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710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0" t="s">
        <v>719</v>
      </c>
      <c r="D36" s="251"/>
      <c r="E36" s="251"/>
      <c r="F36" s="251"/>
      <c r="G36" s="251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1" t="s">
        <v>281</v>
      </c>
      <c r="D37" s="161"/>
      <c r="E37" s="162">
        <v>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1">
        <v>14</v>
      </c>
      <c r="B38" s="172" t="s">
        <v>720</v>
      </c>
      <c r="C38" s="180" t="s">
        <v>721</v>
      </c>
      <c r="D38" s="173" t="s">
        <v>230</v>
      </c>
      <c r="E38" s="174">
        <v>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 t="s">
        <v>576</v>
      </c>
      <c r="S38" s="176" t="s">
        <v>722</v>
      </c>
      <c r="T38" s="177" t="s">
        <v>722</v>
      </c>
      <c r="U38" s="157">
        <v>0</v>
      </c>
      <c r="V38" s="157">
        <f>ROUND(E38*U38,2)</f>
        <v>0</v>
      </c>
      <c r="W38" s="157"/>
      <c r="X38" s="157" t="s">
        <v>399</v>
      </c>
      <c r="Y38" s="157" t="s">
        <v>171</v>
      </c>
      <c r="Z38" s="147"/>
      <c r="AA38" s="147"/>
      <c r="AB38" s="147"/>
      <c r="AC38" s="147"/>
      <c r="AD38" s="147"/>
      <c r="AE38" s="147"/>
      <c r="AF38" s="147"/>
      <c r="AG38" s="147" t="s">
        <v>400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176</v>
      </c>
      <c r="D39" s="161"/>
      <c r="E39" s="162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4" t="s">
        <v>163</v>
      </c>
      <c r="B40" s="165" t="s">
        <v>111</v>
      </c>
      <c r="C40" s="179" t="s">
        <v>112</v>
      </c>
      <c r="D40" s="166"/>
      <c r="E40" s="167"/>
      <c r="F40" s="168"/>
      <c r="G40" s="168">
        <f>SUMIF(AG41:AG63,"&lt;&gt;NOR",G41:G63)</f>
        <v>0</v>
      </c>
      <c r="H40" s="168"/>
      <c r="I40" s="168">
        <f>SUM(I41:I63)</f>
        <v>0</v>
      </c>
      <c r="J40" s="168"/>
      <c r="K40" s="168">
        <f>SUM(K41:K63)</f>
        <v>0</v>
      </c>
      <c r="L40" s="168"/>
      <c r="M40" s="168">
        <f>SUM(M41:M63)</f>
        <v>0</v>
      </c>
      <c r="N40" s="167"/>
      <c r="O40" s="167">
        <f>SUM(O41:O63)</f>
        <v>0</v>
      </c>
      <c r="P40" s="167"/>
      <c r="Q40" s="167">
        <f>SUM(Q41:Q63)</f>
        <v>0</v>
      </c>
      <c r="R40" s="168"/>
      <c r="S40" s="168"/>
      <c r="T40" s="169"/>
      <c r="U40" s="163"/>
      <c r="V40" s="163">
        <f>SUM(V41:V63)</f>
        <v>0</v>
      </c>
      <c r="W40" s="163"/>
      <c r="X40" s="163"/>
      <c r="Y40" s="163"/>
      <c r="AG40" t="s">
        <v>164</v>
      </c>
    </row>
    <row r="41" spans="1:60" outlineLevel="1" x14ac:dyDescent="0.2">
      <c r="A41" s="171">
        <v>15</v>
      </c>
      <c r="B41" s="172" t="s">
        <v>723</v>
      </c>
      <c r="C41" s="180" t="s">
        <v>724</v>
      </c>
      <c r="D41" s="173" t="s">
        <v>230</v>
      </c>
      <c r="E41" s="174">
        <v>1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231</v>
      </c>
      <c r="T41" s="177" t="s">
        <v>231</v>
      </c>
      <c r="U41" s="157">
        <v>0</v>
      </c>
      <c r="V41" s="157">
        <f>ROUND(E41*U41,2)</f>
        <v>0</v>
      </c>
      <c r="W41" s="157"/>
      <c r="X41" s="157" t="s">
        <v>170</v>
      </c>
      <c r="Y41" s="157" t="s">
        <v>171</v>
      </c>
      <c r="Z41" s="147"/>
      <c r="AA41" s="147"/>
      <c r="AB41" s="147"/>
      <c r="AC41" s="147"/>
      <c r="AD41" s="147"/>
      <c r="AE41" s="147"/>
      <c r="AF41" s="147"/>
      <c r="AG41" s="147" t="s">
        <v>334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50" t="s">
        <v>725</v>
      </c>
      <c r="D42" s="251"/>
      <c r="E42" s="251"/>
      <c r="F42" s="251"/>
      <c r="G42" s="251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174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176</v>
      </c>
      <c r="D43" s="161"/>
      <c r="E43" s="162">
        <v>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16</v>
      </c>
      <c r="B44" s="172" t="s">
        <v>726</v>
      </c>
      <c r="C44" s="180" t="s">
        <v>727</v>
      </c>
      <c r="D44" s="173" t="s">
        <v>230</v>
      </c>
      <c r="E44" s="174">
        <v>3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231</v>
      </c>
      <c r="T44" s="177" t="s">
        <v>231</v>
      </c>
      <c r="U44" s="157">
        <v>0</v>
      </c>
      <c r="V44" s="157">
        <f>ROUND(E44*U44,2)</f>
        <v>0</v>
      </c>
      <c r="W44" s="157"/>
      <c r="X44" s="157" t="s">
        <v>170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334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0" t="s">
        <v>725</v>
      </c>
      <c r="D45" s="251"/>
      <c r="E45" s="251"/>
      <c r="F45" s="251"/>
      <c r="G45" s="251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728</v>
      </c>
      <c r="D46" s="161"/>
      <c r="E46" s="162">
        <v>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1">
        <v>17</v>
      </c>
      <c r="B47" s="172" t="s">
        <v>729</v>
      </c>
      <c r="C47" s="180" t="s">
        <v>730</v>
      </c>
      <c r="D47" s="173" t="s">
        <v>731</v>
      </c>
      <c r="E47" s="174">
        <v>1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1.8699999999999999E-3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168</v>
      </c>
      <c r="T47" s="177" t="s">
        <v>169</v>
      </c>
      <c r="U47" s="157">
        <v>0</v>
      </c>
      <c r="V47" s="157">
        <f>ROUND(E47*U47,2)</f>
        <v>0</v>
      </c>
      <c r="W47" s="157"/>
      <c r="X47" s="157" t="s">
        <v>170</v>
      </c>
      <c r="Y47" s="157" t="s">
        <v>171</v>
      </c>
      <c r="Z47" s="147"/>
      <c r="AA47" s="147"/>
      <c r="AB47" s="147"/>
      <c r="AC47" s="147"/>
      <c r="AD47" s="147"/>
      <c r="AE47" s="147"/>
      <c r="AF47" s="147"/>
      <c r="AG47" s="147" t="s">
        <v>334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0" t="s">
        <v>732</v>
      </c>
      <c r="D48" s="251"/>
      <c r="E48" s="251"/>
      <c r="F48" s="251"/>
      <c r="G48" s="251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176</v>
      </c>
      <c r="D49" s="161"/>
      <c r="E49" s="162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18</v>
      </c>
      <c r="B50" s="172" t="s">
        <v>733</v>
      </c>
      <c r="C50" s="180" t="s">
        <v>734</v>
      </c>
      <c r="D50" s="173" t="s">
        <v>230</v>
      </c>
      <c r="E50" s="174">
        <v>3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2.4000000000000001E-4</v>
      </c>
      <c r="O50" s="174">
        <f>ROUND(E50*N50,2)</f>
        <v>0</v>
      </c>
      <c r="P50" s="174">
        <v>0</v>
      </c>
      <c r="Q50" s="174">
        <f>ROUND(E50*P50,2)</f>
        <v>0</v>
      </c>
      <c r="R50" s="176"/>
      <c r="S50" s="176" t="s">
        <v>231</v>
      </c>
      <c r="T50" s="177" t="s">
        <v>231</v>
      </c>
      <c r="U50" s="157">
        <v>0</v>
      </c>
      <c r="V50" s="157">
        <f>ROUND(E50*U50,2)</f>
        <v>0</v>
      </c>
      <c r="W50" s="157"/>
      <c r="X50" s="157" t="s">
        <v>170</v>
      </c>
      <c r="Y50" s="157" t="s">
        <v>171</v>
      </c>
      <c r="Z50" s="147"/>
      <c r="AA50" s="147"/>
      <c r="AB50" s="147"/>
      <c r="AC50" s="147"/>
      <c r="AD50" s="147"/>
      <c r="AE50" s="147"/>
      <c r="AF50" s="147"/>
      <c r="AG50" s="147" t="s">
        <v>334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50" t="s">
        <v>725</v>
      </c>
      <c r="D51" s="251"/>
      <c r="E51" s="251"/>
      <c r="F51" s="251"/>
      <c r="G51" s="251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1" t="s">
        <v>76</v>
      </c>
      <c r="D52" s="161"/>
      <c r="E52" s="162">
        <v>3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19</v>
      </c>
      <c r="B53" s="172" t="s">
        <v>735</v>
      </c>
      <c r="C53" s="180" t="s">
        <v>736</v>
      </c>
      <c r="D53" s="173" t="s">
        <v>0</v>
      </c>
      <c r="E53" s="174">
        <v>49.835000000000001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231</v>
      </c>
      <c r="T53" s="177" t="s">
        <v>231</v>
      </c>
      <c r="U53" s="157">
        <v>0</v>
      </c>
      <c r="V53" s="157">
        <f>ROUND(E53*U53,2)</f>
        <v>0</v>
      </c>
      <c r="W53" s="157"/>
      <c r="X53" s="157" t="s">
        <v>170</v>
      </c>
      <c r="Y53" s="157" t="s">
        <v>171</v>
      </c>
      <c r="Z53" s="147"/>
      <c r="AA53" s="147"/>
      <c r="AB53" s="147"/>
      <c r="AC53" s="147"/>
      <c r="AD53" s="147"/>
      <c r="AE53" s="147"/>
      <c r="AF53" s="147"/>
      <c r="AG53" s="147" t="s">
        <v>343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0" t="s">
        <v>725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1">
        <v>20</v>
      </c>
      <c r="B55" s="172" t="s">
        <v>737</v>
      </c>
      <c r="C55" s="180" t="s">
        <v>738</v>
      </c>
      <c r="D55" s="173" t="s">
        <v>230</v>
      </c>
      <c r="E55" s="174">
        <v>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8.4999999999999995E-4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168</v>
      </c>
      <c r="T55" s="177" t="s">
        <v>169</v>
      </c>
      <c r="U55" s="157">
        <v>0</v>
      </c>
      <c r="V55" s="157">
        <f>ROUND(E55*U55,2)</f>
        <v>0</v>
      </c>
      <c r="W55" s="157"/>
      <c r="X55" s="157" t="s">
        <v>399</v>
      </c>
      <c r="Y55" s="157" t="s">
        <v>171</v>
      </c>
      <c r="Z55" s="147"/>
      <c r="AA55" s="147"/>
      <c r="AB55" s="147"/>
      <c r="AC55" s="147"/>
      <c r="AD55" s="147"/>
      <c r="AE55" s="147"/>
      <c r="AF55" s="147"/>
      <c r="AG55" s="147" t="s">
        <v>400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0" t="s">
        <v>725</v>
      </c>
      <c r="D56" s="251"/>
      <c r="E56" s="251"/>
      <c r="F56" s="251"/>
      <c r="G56" s="251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174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1" t="s">
        <v>176</v>
      </c>
      <c r="D57" s="161"/>
      <c r="E57" s="162">
        <v>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1">
        <v>21</v>
      </c>
      <c r="B58" s="172" t="s">
        <v>739</v>
      </c>
      <c r="C58" s="180" t="s">
        <v>740</v>
      </c>
      <c r="D58" s="173" t="s">
        <v>230</v>
      </c>
      <c r="E58" s="174">
        <v>3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1.8000000000000001E-4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576</v>
      </c>
      <c r="S58" s="176" t="s">
        <v>231</v>
      </c>
      <c r="T58" s="177" t="s">
        <v>231</v>
      </c>
      <c r="U58" s="157">
        <v>0</v>
      </c>
      <c r="V58" s="157">
        <f>ROUND(E58*U58,2)</f>
        <v>0</v>
      </c>
      <c r="W58" s="157"/>
      <c r="X58" s="157" t="s">
        <v>399</v>
      </c>
      <c r="Y58" s="157" t="s">
        <v>171</v>
      </c>
      <c r="Z58" s="147"/>
      <c r="AA58" s="147"/>
      <c r="AB58" s="147"/>
      <c r="AC58" s="147"/>
      <c r="AD58" s="147"/>
      <c r="AE58" s="147"/>
      <c r="AF58" s="147"/>
      <c r="AG58" s="147" t="s">
        <v>400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50" t="s">
        <v>725</v>
      </c>
      <c r="D59" s="251"/>
      <c r="E59" s="251"/>
      <c r="F59" s="251"/>
      <c r="G59" s="251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1" t="s">
        <v>76</v>
      </c>
      <c r="D60" s="161"/>
      <c r="E60" s="162">
        <v>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1">
        <v>22</v>
      </c>
      <c r="B61" s="172" t="s">
        <v>741</v>
      </c>
      <c r="C61" s="180" t="s">
        <v>742</v>
      </c>
      <c r="D61" s="173" t="s">
        <v>230</v>
      </c>
      <c r="E61" s="174">
        <v>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2.0000000000000001E-4</v>
      </c>
      <c r="O61" s="174">
        <f>ROUND(E61*N61,2)</f>
        <v>0</v>
      </c>
      <c r="P61" s="174">
        <v>0</v>
      </c>
      <c r="Q61" s="174">
        <f>ROUND(E61*P61,2)</f>
        <v>0</v>
      </c>
      <c r="R61" s="176" t="s">
        <v>576</v>
      </c>
      <c r="S61" s="176" t="s">
        <v>231</v>
      </c>
      <c r="T61" s="177" t="s">
        <v>231</v>
      </c>
      <c r="U61" s="157">
        <v>0</v>
      </c>
      <c r="V61" s="157">
        <f>ROUND(E61*U61,2)</f>
        <v>0</v>
      </c>
      <c r="W61" s="157"/>
      <c r="X61" s="157" t="s">
        <v>399</v>
      </c>
      <c r="Y61" s="157" t="s">
        <v>171</v>
      </c>
      <c r="Z61" s="147"/>
      <c r="AA61" s="147"/>
      <c r="AB61" s="147"/>
      <c r="AC61" s="147"/>
      <c r="AD61" s="147"/>
      <c r="AE61" s="147"/>
      <c r="AF61" s="147"/>
      <c r="AG61" s="147" t="s">
        <v>400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50" t="s">
        <v>725</v>
      </c>
      <c r="D62" s="251"/>
      <c r="E62" s="251"/>
      <c r="F62" s="251"/>
      <c r="G62" s="251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176</v>
      </c>
      <c r="D63" s="161"/>
      <c r="E63" s="162">
        <v>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4" t="s">
        <v>163</v>
      </c>
      <c r="B64" s="165" t="s">
        <v>119</v>
      </c>
      <c r="C64" s="179" t="s">
        <v>120</v>
      </c>
      <c r="D64" s="166"/>
      <c r="E64" s="167"/>
      <c r="F64" s="168"/>
      <c r="G64" s="168">
        <f>SUMIF(AG65:AG66,"&lt;&gt;NOR",G65:G66)</f>
        <v>0</v>
      </c>
      <c r="H64" s="168"/>
      <c r="I64" s="168">
        <f>SUM(I65:I66)</f>
        <v>0</v>
      </c>
      <c r="J64" s="168"/>
      <c r="K64" s="168">
        <f>SUM(K65:K66)</f>
        <v>0</v>
      </c>
      <c r="L64" s="168"/>
      <c r="M64" s="168">
        <f>SUM(M65:M66)</f>
        <v>0</v>
      </c>
      <c r="N64" s="167"/>
      <c r="O64" s="167">
        <f>SUM(O65:O66)</f>
        <v>0</v>
      </c>
      <c r="P64" s="167"/>
      <c r="Q64" s="167">
        <f>SUM(Q65:Q66)</f>
        <v>0</v>
      </c>
      <c r="R64" s="168"/>
      <c r="S64" s="168"/>
      <c r="T64" s="169"/>
      <c r="U64" s="163"/>
      <c r="V64" s="163">
        <f>SUM(V65:V66)</f>
        <v>0</v>
      </c>
      <c r="W64" s="163"/>
      <c r="X64" s="163"/>
      <c r="Y64" s="163"/>
      <c r="AG64" t="s">
        <v>164</v>
      </c>
    </row>
    <row r="65" spans="1:60" outlineLevel="1" x14ac:dyDescent="0.2">
      <c r="A65" s="171">
        <v>23</v>
      </c>
      <c r="B65" s="172" t="s">
        <v>743</v>
      </c>
      <c r="C65" s="180" t="s">
        <v>744</v>
      </c>
      <c r="D65" s="173" t="s">
        <v>264</v>
      </c>
      <c r="E65" s="174">
        <v>19.7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9.0000000000000006E-5</v>
      </c>
      <c r="O65" s="174">
        <f>ROUND(E65*N65,2)</f>
        <v>0</v>
      </c>
      <c r="P65" s="174">
        <v>0</v>
      </c>
      <c r="Q65" s="174">
        <f>ROUND(E65*P65,2)</f>
        <v>0</v>
      </c>
      <c r="R65" s="176"/>
      <c r="S65" s="176" t="s">
        <v>231</v>
      </c>
      <c r="T65" s="177" t="s">
        <v>231</v>
      </c>
      <c r="U65" s="157">
        <v>0</v>
      </c>
      <c r="V65" s="157">
        <f>ROUND(E65*U65,2)</f>
        <v>0</v>
      </c>
      <c r="W65" s="157"/>
      <c r="X65" s="157" t="s">
        <v>170</v>
      </c>
      <c r="Y65" s="157" t="s">
        <v>171</v>
      </c>
      <c r="Z65" s="147"/>
      <c r="AA65" s="147"/>
      <c r="AB65" s="147"/>
      <c r="AC65" s="147"/>
      <c r="AD65" s="147"/>
      <c r="AE65" s="147"/>
      <c r="AF65" s="147"/>
      <c r="AG65" s="147" t="s">
        <v>334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1" t="s">
        <v>745</v>
      </c>
      <c r="D66" s="161"/>
      <c r="E66" s="162">
        <v>19.7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4" t="s">
        <v>163</v>
      </c>
      <c r="B67" s="165" t="s">
        <v>131</v>
      </c>
      <c r="C67" s="179" t="s">
        <v>132</v>
      </c>
      <c r="D67" s="166"/>
      <c r="E67" s="167"/>
      <c r="F67" s="168"/>
      <c r="G67" s="168">
        <f>SUMIF(AG68:AG82,"&lt;&gt;NOR",G68:G82)</f>
        <v>0</v>
      </c>
      <c r="H67" s="168"/>
      <c r="I67" s="168">
        <f>SUM(I68:I82)</f>
        <v>0</v>
      </c>
      <c r="J67" s="168"/>
      <c r="K67" s="168">
        <f>SUM(K68:K82)</f>
        <v>0</v>
      </c>
      <c r="L67" s="168"/>
      <c r="M67" s="168">
        <f>SUM(M68:M82)</f>
        <v>0</v>
      </c>
      <c r="N67" s="167"/>
      <c r="O67" s="167">
        <f>SUM(O68:O82)</f>
        <v>0</v>
      </c>
      <c r="P67" s="167"/>
      <c r="Q67" s="167">
        <f>SUM(Q68:Q82)</f>
        <v>0</v>
      </c>
      <c r="R67" s="168"/>
      <c r="S67" s="168"/>
      <c r="T67" s="169"/>
      <c r="U67" s="163"/>
      <c r="V67" s="163">
        <f>SUM(V68:V82)</f>
        <v>0</v>
      </c>
      <c r="W67" s="163"/>
      <c r="X67" s="163"/>
      <c r="Y67" s="163"/>
      <c r="AG67" t="s">
        <v>164</v>
      </c>
    </row>
    <row r="68" spans="1:60" outlineLevel="1" x14ac:dyDescent="0.2">
      <c r="A68" s="171">
        <v>24</v>
      </c>
      <c r="B68" s="172" t="s">
        <v>746</v>
      </c>
      <c r="C68" s="180" t="s">
        <v>747</v>
      </c>
      <c r="D68" s="173" t="s">
        <v>331</v>
      </c>
      <c r="E68" s="174">
        <v>0.13672999999999999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0</v>
      </c>
      <c r="Q68" s="174">
        <f>ROUND(E68*P68,2)</f>
        <v>0</v>
      </c>
      <c r="R68" s="176"/>
      <c r="S68" s="176" t="s">
        <v>231</v>
      </c>
      <c r="T68" s="177" t="s">
        <v>231</v>
      </c>
      <c r="U68" s="157">
        <v>0</v>
      </c>
      <c r="V68" s="157">
        <f>ROUND(E68*U68,2)</f>
        <v>0</v>
      </c>
      <c r="W68" s="157"/>
      <c r="X68" s="157" t="s">
        <v>170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215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0" t="s">
        <v>725</v>
      </c>
      <c r="D69" s="251"/>
      <c r="E69" s="251"/>
      <c r="F69" s="251"/>
      <c r="G69" s="25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25</v>
      </c>
      <c r="B70" s="172" t="s">
        <v>748</v>
      </c>
      <c r="C70" s="180" t="s">
        <v>749</v>
      </c>
      <c r="D70" s="173" t="s">
        <v>331</v>
      </c>
      <c r="E70" s="174">
        <v>0.27345000000000003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231</v>
      </c>
      <c r="T70" s="177" t="s">
        <v>231</v>
      </c>
      <c r="U70" s="157">
        <v>0</v>
      </c>
      <c r="V70" s="157">
        <f>ROUND(E70*U70,2)</f>
        <v>0</v>
      </c>
      <c r="W70" s="157"/>
      <c r="X70" s="157" t="s">
        <v>170</v>
      </c>
      <c r="Y70" s="157" t="s">
        <v>171</v>
      </c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0" t="s">
        <v>725</v>
      </c>
      <c r="D71" s="251"/>
      <c r="E71" s="251"/>
      <c r="F71" s="251"/>
      <c r="G71" s="251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1">
        <v>26</v>
      </c>
      <c r="B72" s="172" t="s">
        <v>425</v>
      </c>
      <c r="C72" s="180" t="s">
        <v>426</v>
      </c>
      <c r="D72" s="173" t="s">
        <v>331</v>
      </c>
      <c r="E72" s="174">
        <v>0.13672999999999999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0</v>
      </c>
      <c r="O72" s="174">
        <f>ROUND(E72*N72,2)</f>
        <v>0</v>
      </c>
      <c r="P72" s="174">
        <v>0</v>
      </c>
      <c r="Q72" s="174">
        <f>ROUND(E72*P72,2)</f>
        <v>0</v>
      </c>
      <c r="R72" s="176"/>
      <c r="S72" s="176" t="s">
        <v>231</v>
      </c>
      <c r="T72" s="177" t="s">
        <v>231</v>
      </c>
      <c r="U72" s="157">
        <v>0</v>
      </c>
      <c r="V72" s="157">
        <f>ROUND(E72*U72,2)</f>
        <v>0</v>
      </c>
      <c r="W72" s="157"/>
      <c r="X72" s="157" t="s">
        <v>170</v>
      </c>
      <c r="Y72" s="157" t="s">
        <v>171</v>
      </c>
      <c r="Z72" s="147"/>
      <c r="AA72" s="147"/>
      <c r="AB72" s="147"/>
      <c r="AC72" s="147"/>
      <c r="AD72" s="147"/>
      <c r="AE72" s="147"/>
      <c r="AF72" s="147"/>
      <c r="AG72" s="147" t="s">
        <v>215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50" t="s">
        <v>725</v>
      </c>
      <c r="D73" s="251"/>
      <c r="E73" s="251"/>
      <c r="F73" s="251"/>
      <c r="G73" s="251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1">
        <v>27</v>
      </c>
      <c r="B74" s="172" t="s">
        <v>427</v>
      </c>
      <c r="C74" s="180" t="s">
        <v>428</v>
      </c>
      <c r="D74" s="173" t="s">
        <v>331</v>
      </c>
      <c r="E74" s="174">
        <v>1.3672500000000001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6"/>
      <c r="S74" s="176" t="s">
        <v>231</v>
      </c>
      <c r="T74" s="177" t="s">
        <v>231</v>
      </c>
      <c r="U74" s="157">
        <v>0</v>
      </c>
      <c r="V74" s="157">
        <f>ROUND(E74*U74,2)</f>
        <v>0</v>
      </c>
      <c r="W74" s="157"/>
      <c r="X74" s="157" t="s">
        <v>170</v>
      </c>
      <c r="Y74" s="157" t="s">
        <v>171</v>
      </c>
      <c r="Z74" s="147"/>
      <c r="AA74" s="147"/>
      <c r="AB74" s="147"/>
      <c r="AC74" s="147"/>
      <c r="AD74" s="147"/>
      <c r="AE74" s="147"/>
      <c r="AF74" s="147"/>
      <c r="AG74" s="147" t="s">
        <v>215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50" t="s">
        <v>725</v>
      </c>
      <c r="D75" s="251"/>
      <c r="E75" s="251"/>
      <c r="F75" s="251"/>
      <c r="G75" s="251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28</v>
      </c>
      <c r="B76" s="172" t="s">
        <v>429</v>
      </c>
      <c r="C76" s="180" t="s">
        <v>430</v>
      </c>
      <c r="D76" s="173" t="s">
        <v>331</v>
      </c>
      <c r="E76" s="174">
        <v>0.13672999999999999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231</v>
      </c>
      <c r="T76" s="177" t="s">
        <v>231</v>
      </c>
      <c r="U76" s="157">
        <v>0</v>
      </c>
      <c r="V76" s="157">
        <f>ROUND(E76*U76,2)</f>
        <v>0</v>
      </c>
      <c r="W76" s="157"/>
      <c r="X76" s="157" t="s">
        <v>170</v>
      </c>
      <c r="Y76" s="157" t="s">
        <v>171</v>
      </c>
      <c r="Z76" s="147"/>
      <c r="AA76" s="147"/>
      <c r="AB76" s="147"/>
      <c r="AC76" s="147"/>
      <c r="AD76" s="147"/>
      <c r="AE76" s="147"/>
      <c r="AF76" s="147"/>
      <c r="AG76" s="147" t="s">
        <v>215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0" t="s">
        <v>725</v>
      </c>
      <c r="D77" s="251"/>
      <c r="E77" s="251"/>
      <c r="F77" s="251"/>
      <c r="G77" s="251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29</v>
      </c>
      <c r="B78" s="172" t="s">
        <v>431</v>
      </c>
      <c r="C78" s="180" t="s">
        <v>432</v>
      </c>
      <c r="D78" s="173" t="s">
        <v>331</v>
      </c>
      <c r="E78" s="174">
        <v>0.68362999999999996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231</v>
      </c>
      <c r="T78" s="177" t="s">
        <v>231</v>
      </c>
      <c r="U78" s="157">
        <v>0</v>
      </c>
      <c r="V78" s="157">
        <f>ROUND(E78*U78,2)</f>
        <v>0</v>
      </c>
      <c r="W78" s="157"/>
      <c r="X78" s="157" t="s">
        <v>170</v>
      </c>
      <c r="Y78" s="157" t="s">
        <v>171</v>
      </c>
      <c r="Z78" s="147"/>
      <c r="AA78" s="147"/>
      <c r="AB78" s="147"/>
      <c r="AC78" s="147"/>
      <c r="AD78" s="147"/>
      <c r="AE78" s="147"/>
      <c r="AF78" s="147"/>
      <c r="AG78" s="147" t="s">
        <v>215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0" t="s">
        <v>725</v>
      </c>
      <c r="D79" s="251"/>
      <c r="E79" s="251"/>
      <c r="F79" s="251"/>
      <c r="G79" s="251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1">
        <v>30</v>
      </c>
      <c r="B80" s="172" t="s">
        <v>750</v>
      </c>
      <c r="C80" s="180" t="s">
        <v>751</v>
      </c>
      <c r="D80" s="173" t="s">
        <v>331</v>
      </c>
      <c r="E80" s="174">
        <v>0.13672999999999999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6"/>
      <c r="S80" s="176" t="s">
        <v>231</v>
      </c>
      <c r="T80" s="177" t="s">
        <v>231</v>
      </c>
      <c r="U80" s="157">
        <v>0</v>
      </c>
      <c r="V80" s="157">
        <f>ROUND(E80*U80,2)</f>
        <v>0</v>
      </c>
      <c r="W80" s="157"/>
      <c r="X80" s="157" t="s">
        <v>170</v>
      </c>
      <c r="Y80" s="157" t="s">
        <v>171</v>
      </c>
      <c r="Z80" s="147"/>
      <c r="AA80" s="147"/>
      <c r="AB80" s="147"/>
      <c r="AC80" s="147"/>
      <c r="AD80" s="147"/>
      <c r="AE80" s="147"/>
      <c r="AF80" s="147"/>
      <c r="AG80" s="147" t="s">
        <v>215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250" t="s">
        <v>725</v>
      </c>
      <c r="D81" s="251"/>
      <c r="E81" s="251"/>
      <c r="F81" s="251"/>
      <c r="G81" s="251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174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31</v>
      </c>
      <c r="B82" s="172" t="s">
        <v>752</v>
      </c>
      <c r="C82" s="180" t="s">
        <v>753</v>
      </c>
      <c r="D82" s="173" t="s">
        <v>331</v>
      </c>
      <c r="E82" s="174">
        <v>0.13672999999999999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/>
      <c r="S82" s="176" t="s">
        <v>231</v>
      </c>
      <c r="T82" s="177" t="s">
        <v>231</v>
      </c>
      <c r="U82" s="157">
        <v>0</v>
      </c>
      <c r="V82" s="157">
        <f>ROUND(E82*U82,2)</f>
        <v>0</v>
      </c>
      <c r="W82" s="157"/>
      <c r="X82" s="157" t="s">
        <v>170</v>
      </c>
      <c r="Y82" s="157" t="s">
        <v>171</v>
      </c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x14ac:dyDescent="0.2">
      <c r="A83" s="3"/>
      <c r="B83" s="4"/>
      <c r="C83" s="182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v>12</v>
      </c>
      <c r="AF83">
        <v>21</v>
      </c>
      <c r="AG83" t="s">
        <v>149</v>
      </c>
    </row>
    <row r="84" spans="1:60" x14ac:dyDescent="0.2">
      <c r="A84" s="150"/>
      <c r="B84" s="151" t="s">
        <v>29</v>
      </c>
      <c r="C84" s="183"/>
      <c r="D84" s="152"/>
      <c r="E84" s="153"/>
      <c r="F84" s="153"/>
      <c r="G84" s="170">
        <f>G8+G40+G64+G67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f>SUMIF(L7:L82,AE83,G7:G82)</f>
        <v>0</v>
      </c>
      <c r="AF84">
        <f>SUMIF(L7:L82,AF83,G7:G82)</f>
        <v>0</v>
      </c>
      <c r="AG84" t="s">
        <v>192</v>
      </c>
    </row>
    <row r="85" spans="1:60" x14ac:dyDescent="0.2">
      <c r="C85" s="184"/>
      <c r="D85" s="10"/>
      <c r="AG85" t="s">
        <v>194</v>
      </c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9SmDOTlpLLvzW9t0FCd9B1NizV3U2oYBgRBNYlTT4dspQTW9FwQeYgh3COZOaFQ6C6pBLyG+RUxCmm+Wj2KJw==" saltValue="lq0qjtljH7dv5v2T388UiA==" spinCount="100000" sheet="1" formatRows="0"/>
  <mergeCells count="23">
    <mergeCell ref="C30:G30"/>
    <mergeCell ref="A1:G1"/>
    <mergeCell ref="C2:G2"/>
    <mergeCell ref="C3:G3"/>
    <mergeCell ref="C4:G4"/>
    <mergeCell ref="C27:G27"/>
    <mergeCell ref="C71:G71"/>
    <mergeCell ref="C33:G33"/>
    <mergeCell ref="C36:G36"/>
    <mergeCell ref="C42:G42"/>
    <mergeCell ref="C45:G45"/>
    <mergeCell ref="C48:G48"/>
    <mergeCell ref="C51:G51"/>
    <mergeCell ref="C54:G54"/>
    <mergeCell ref="C56:G56"/>
    <mergeCell ref="C59:G59"/>
    <mergeCell ref="C62:G62"/>
    <mergeCell ref="C69:G69"/>
    <mergeCell ref="C73:G73"/>
    <mergeCell ref="C75:G75"/>
    <mergeCell ref="C77:G77"/>
    <mergeCell ref="C79:G79"/>
    <mergeCell ref="C81:G8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136</v>
      </c>
      <c r="B1" s="254"/>
      <c r="C1" s="254"/>
      <c r="D1" s="254"/>
      <c r="E1" s="254"/>
      <c r="F1" s="254"/>
      <c r="G1" s="254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5" t="s">
        <v>44</v>
      </c>
      <c r="D3" s="256"/>
      <c r="E3" s="256"/>
      <c r="F3" s="256"/>
      <c r="G3" s="257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56</v>
      </c>
      <c r="C4" s="258" t="s">
        <v>57</v>
      </c>
      <c r="D4" s="259"/>
      <c r="E4" s="259"/>
      <c r="F4" s="259"/>
      <c r="G4" s="260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97</v>
      </c>
      <c r="C8" s="179" t="s">
        <v>98</v>
      </c>
      <c r="D8" s="166"/>
      <c r="E8" s="167"/>
      <c r="F8" s="168"/>
      <c r="G8" s="168">
        <f>SUMIF(AG9:AG36,"&lt;&gt;NOR",G9:G36)</f>
        <v>0</v>
      </c>
      <c r="H8" s="168"/>
      <c r="I8" s="168">
        <f>SUM(I9:I36)</f>
        <v>0</v>
      </c>
      <c r="J8" s="168"/>
      <c r="K8" s="168">
        <f>SUM(K9:K36)</f>
        <v>0</v>
      </c>
      <c r="L8" s="168"/>
      <c r="M8" s="168">
        <f>SUM(M9:M36)</f>
        <v>0</v>
      </c>
      <c r="N8" s="167"/>
      <c r="O8" s="167">
        <f>SUM(O9:O36)</f>
        <v>0.1</v>
      </c>
      <c r="P8" s="167"/>
      <c r="Q8" s="167">
        <f>SUM(Q9:Q36)</f>
        <v>0</v>
      </c>
      <c r="R8" s="168"/>
      <c r="S8" s="168"/>
      <c r="T8" s="169"/>
      <c r="U8" s="163"/>
      <c r="V8" s="163">
        <f>SUM(V9:V36)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754</v>
      </c>
      <c r="C9" s="180" t="s">
        <v>755</v>
      </c>
      <c r="D9" s="173" t="s">
        <v>264</v>
      </c>
      <c r="E9" s="174">
        <v>12.1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6.6E-4</v>
      </c>
      <c r="O9" s="174">
        <f>ROUND(E9*N9,2)</f>
        <v>0.01</v>
      </c>
      <c r="P9" s="174">
        <v>0</v>
      </c>
      <c r="Q9" s="174">
        <f>ROUND(E9*P9,2)</f>
        <v>0</v>
      </c>
      <c r="R9" s="176"/>
      <c r="S9" s="176" t="s">
        <v>168</v>
      </c>
      <c r="T9" s="177" t="s">
        <v>169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215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0" t="s">
        <v>756</v>
      </c>
      <c r="D10" s="251"/>
      <c r="E10" s="251"/>
      <c r="F10" s="251"/>
      <c r="G10" s="251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174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Kašírované potrubní pouzdro z kamenné vlny - dutý, podélně dělený válec se zámkem. Povrchová úprava z Al fólie vyztužené skl.vlákny. Nehořlavé, hydrofobizované.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2" t="s">
        <v>757</v>
      </c>
      <c r="D11" s="253"/>
      <c r="E11" s="253"/>
      <c r="F11" s="253"/>
      <c r="G11" s="25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1" t="s">
        <v>758</v>
      </c>
      <c r="D12" s="161"/>
      <c r="E12" s="162">
        <v>12.1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1">
        <v>2</v>
      </c>
      <c r="B13" s="172" t="s">
        <v>759</v>
      </c>
      <c r="C13" s="180" t="s">
        <v>760</v>
      </c>
      <c r="D13" s="173" t="s">
        <v>264</v>
      </c>
      <c r="E13" s="174">
        <v>11.5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6.8000000000000005E-4</v>
      </c>
      <c r="O13" s="174">
        <f>ROUND(E13*N13,2)</f>
        <v>0.01</v>
      </c>
      <c r="P13" s="174">
        <v>0</v>
      </c>
      <c r="Q13" s="174">
        <f>ROUND(E13*P13,2)</f>
        <v>0</v>
      </c>
      <c r="R13" s="176"/>
      <c r="S13" s="176" t="s">
        <v>168</v>
      </c>
      <c r="T13" s="177" t="s">
        <v>169</v>
      </c>
      <c r="U13" s="157">
        <v>0</v>
      </c>
      <c r="V13" s="157">
        <f>ROUND(E13*U13,2)</f>
        <v>0</v>
      </c>
      <c r="W13" s="157"/>
      <c r="X13" s="157" t="s">
        <v>170</v>
      </c>
      <c r="Y13" s="157" t="s">
        <v>171</v>
      </c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250" t="s">
        <v>756</v>
      </c>
      <c r="D14" s="251"/>
      <c r="E14" s="251"/>
      <c r="F14" s="251"/>
      <c r="G14" s="251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174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Kašírované potrubní pouzdro z kamenné vlny - dutý, podélně dělený válec se zámkem. Povrchová úprava z Al fólie vyztužené skl.vlákny. Nehořlavé, hydrofobizované.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52" t="s">
        <v>757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1" t="s">
        <v>761</v>
      </c>
      <c r="D16" s="161"/>
      <c r="E16" s="162">
        <v>11.5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1">
        <v>3</v>
      </c>
      <c r="B17" s="172" t="s">
        <v>762</v>
      </c>
      <c r="C17" s="180" t="s">
        <v>763</v>
      </c>
      <c r="D17" s="173" t="s">
        <v>264</v>
      </c>
      <c r="E17" s="174">
        <v>8.1999999999999993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7.2999999999999996E-4</v>
      </c>
      <c r="O17" s="174">
        <f>ROUND(E17*N17,2)</f>
        <v>0.01</v>
      </c>
      <c r="P17" s="174">
        <v>0</v>
      </c>
      <c r="Q17" s="174">
        <f>ROUND(E17*P17,2)</f>
        <v>0</v>
      </c>
      <c r="R17" s="176"/>
      <c r="S17" s="176" t="s">
        <v>168</v>
      </c>
      <c r="T17" s="177" t="s">
        <v>169</v>
      </c>
      <c r="U17" s="157">
        <v>0</v>
      </c>
      <c r="V17" s="157">
        <f>ROUND(E17*U17,2)</f>
        <v>0</v>
      </c>
      <c r="W17" s="157"/>
      <c r="X17" s="157" t="s">
        <v>170</v>
      </c>
      <c r="Y17" s="157" t="s">
        <v>171</v>
      </c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2" x14ac:dyDescent="0.2">
      <c r="A18" s="154"/>
      <c r="B18" s="155"/>
      <c r="C18" s="250" t="s">
        <v>756</v>
      </c>
      <c r="D18" s="251"/>
      <c r="E18" s="251"/>
      <c r="F18" s="251"/>
      <c r="G18" s="251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8" t="str">
        <f>C18</f>
        <v>Kašírované potrubní pouzdro z kamenné vlny - dutý, podélně dělený válec se zámkem. Povrchová úprava z Al fólie vyztužené skl.vlákny. Nehořlavé, hydrofobizované.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2" t="s">
        <v>757</v>
      </c>
      <c r="D19" s="253"/>
      <c r="E19" s="253"/>
      <c r="F19" s="253"/>
      <c r="G19" s="253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1" t="s">
        <v>764</v>
      </c>
      <c r="D20" s="161"/>
      <c r="E20" s="162">
        <v>8.1999999999999993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1">
        <v>4</v>
      </c>
      <c r="B21" s="172" t="s">
        <v>765</v>
      </c>
      <c r="C21" s="180" t="s">
        <v>766</v>
      </c>
      <c r="D21" s="173" t="s">
        <v>264</v>
      </c>
      <c r="E21" s="174">
        <v>10.4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7.5000000000000002E-4</v>
      </c>
      <c r="O21" s="174">
        <f>ROUND(E21*N21,2)</f>
        <v>0.01</v>
      </c>
      <c r="P21" s="174">
        <v>0</v>
      </c>
      <c r="Q21" s="174">
        <f>ROUND(E21*P21,2)</f>
        <v>0</v>
      </c>
      <c r="R21" s="176"/>
      <c r="S21" s="176" t="s">
        <v>168</v>
      </c>
      <c r="T21" s="177" t="s">
        <v>169</v>
      </c>
      <c r="U21" s="157">
        <v>0</v>
      </c>
      <c r="V21" s="157">
        <f>ROUND(E21*U21,2)</f>
        <v>0</v>
      </c>
      <c r="W21" s="157"/>
      <c r="X21" s="157" t="s">
        <v>170</v>
      </c>
      <c r="Y21" s="157" t="s">
        <v>171</v>
      </c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2" x14ac:dyDescent="0.2">
      <c r="A22" s="154"/>
      <c r="B22" s="155"/>
      <c r="C22" s="250" t="s">
        <v>756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8" t="str">
        <f>C22</f>
        <v>Kašírované potrubní pouzdro z kamenné vlny - dutý, podélně dělený válec se zámkem. Povrchová úprava z Al fólie vyztužené skl.vlákny. Nehořlavé, hydrofobizované.</v>
      </c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2" t="s">
        <v>757</v>
      </c>
      <c r="D23" s="253"/>
      <c r="E23" s="253"/>
      <c r="F23" s="253"/>
      <c r="G23" s="253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1" t="s">
        <v>767</v>
      </c>
      <c r="D24" s="161"/>
      <c r="E24" s="162">
        <v>10.4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177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1">
        <v>5</v>
      </c>
      <c r="B25" s="172" t="s">
        <v>768</v>
      </c>
      <c r="C25" s="180" t="s">
        <v>769</v>
      </c>
      <c r="D25" s="173" t="s">
        <v>264</v>
      </c>
      <c r="E25" s="174">
        <v>9.5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8.0999999999999996E-4</v>
      </c>
      <c r="O25" s="174">
        <f>ROUND(E25*N25,2)</f>
        <v>0.01</v>
      </c>
      <c r="P25" s="174">
        <v>0</v>
      </c>
      <c r="Q25" s="174">
        <f>ROUND(E25*P25,2)</f>
        <v>0</v>
      </c>
      <c r="R25" s="176"/>
      <c r="S25" s="176" t="s">
        <v>168</v>
      </c>
      <c r="T25" s="177" t="s">
        <v>169</v>
      </c>
      <c r="U25" s="157">
        <v>0</v>
      </c>
      <c r="V25" s="157">
        <f>ROUND(E25*U25,2)</f>
        <v>0</v>
      </c>
      <c r="W25" s="157"/>
      <c r="X25" s="157" t="s">
        <v>170</v>
      </c>
      <c r="Y25" s="157" t="s">
        <v>171</v>
      </c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250" t="s">
        <v>756</v>
      </c>
      <c r="D26" s="251"/>
      <c r="E26" s="251"/>
      <c r="F26" s="251"/>
      <c r="G26" s="25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8" t="str">
        <f>C26</f>
        <v>Kašírované potrubní pouzdro z kamenné vlny - dutý, podélně dělený válec se zámkem. Povrchová úprava z Al fólie vyztužené skl.vlákny. Nehořlavé, hydrofobizované.</v>
      </c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52" t="s">
        <v>757</v>
      </c>
      <c r="D27" s="253"/>
      <c r="E27" s="253"/>
      <c r="F27" s="253"/>
      <c r="G27" s="253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1" t="s">
        <v>770</v>
      </c>
      <c r="D28" s="161"/>
      <c r="E28" s="162">
        <v>9.5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1">
        <v>6</v>
      </c>
      <c r="B29" s="172" t="s">
        <v>771</v>
      </c>
      <c r="C29" s="180" t="s">
        <v>772</v>
      </c>
      <c r="D29" s="173" t="s">
        <v>264</v>
      </c>
      <c r="E29" s="174">
        <v>15.5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2.0000000000000002E-5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231</v>
      </c>
      <c r="T29" s="177" t="s">
        <v>231</v>
      </c>
      <c r="U29" s="157">
        <v>0</v>
      </c>
      <c r="V29" s="157">
        <f>ROUND(E29*U29,2)</f>
        <v>0</v>
      </c>
      <c r="W29" s="157"/>
      <c r="X29" s="157" t="s">
        <v>170</v>
      </c>
      <c r="Y29" s="157" t="s">
        <v>171</v>
      </c>
      <c r="Z29" s="147"/>
      <c r="AA29" s="147"/>
      <c r="AB29" s="147"/>
      <c r="AC29" s="147"/>
      <c r="AD29" s="147"/>
      <c r="AE29" s="147"/>
      <c r="AF29" s="147"/>
      <c r="AG29" s="147" t="s">
        <v>334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0" t="s">
        <v>773</v>
      </c>
      <c r="D30" s="251"/>
      <c r="E30" s="251"/>
      <c r="F30" s="251"/>
      <c r="G30" s="251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8" t="str">
        <f>C30</f>
        <v>Termoizolační trubice z pěnového polyetylenu s uzavřenou buněčnou strukturou. Povrch zesílený skelnými vlákny.</v>
      </c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774</v>
      </c>
      <c r="D31" s="161"/>
      <c r="E31" s="162">
        <v>15.5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6">
        <v>7</v>
      </c>
      <c r="B32" s="187" t="s">
        <v>775</v>
      </c>
      <c r="C32" s="193" t="s">
        <v>776</v>
      </c>
      <c r="D32" s="188" t="s">
        <v>0</v>
      </c>
      <c r="E32" s="189">
        <v>126.17598</v>
      </c>
      <c r="F32" s="190"/>
      <c r="G32" s="191">
        <f>ROUND(E32*F32,2)</f>
        <v>0</v>
      </c>
      <c r="H32" s="190"/>
      <c r="I32" s="191">
        <f>ROUND(E32*H32,2)</f>
        <v>0</v>
      </c>
      <c r="J32" s="190"/>
      <c r="K32" s="191">
        <f>ROUND(E32*J32,2)</f>
        <v>0</v>
      </c>
      <c r="L32" s="191">
        <v>21</v>
      </c>
      <c r="M32" s="191">
        <f>G32*(1+L32/100)</f>
        <v>0</v>
      </c>
      <c r="N32" s="189">
        <v>0</v>
      </c>
      <c r="O32" s="189">
        <f>ROUND(E32*N32,2)</f>
        <v>0</v>
      </c>
      <c r="P32" s="189">
        <v>0</v>
      </c>
      <c r="Q32" s="189">
        <f>ROUND(E32*P32,2)</f>
        <v>0</v>
      </c>
      <c r="R32" s="191"/>
      <c r="S32" s="191" t="s">
        <v>231</v>
      </c>
      <c r="T32" s="192" t="s">
        <v>231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343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1">
        <v>8</v>
      </c>
      <c r="B33" s="172" t="s">
        <v>777</v>
      </c>
      <c r="C33" s="180" t="s">
        <v>778</v>
      </c>
      <c r="D33" s="173" t="s">
        <v>230</v>
      </c>
      <c r="E33" s="174">
        <v>2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1.0500000000000001E-2</v>
      </c>
      <c r="O33" s="174">
        <f>ROUND(E33*N33,2)</f>
        <v>0.02</v>
      </c>
      <c r="P33" s="174">
        <v>0</v>
      </c>
      <c r="Q33" s="174">
        <f>ROUND(E33*P33,2)</f>
        <v>0</v>
      </c>
      <c r="R33" s="176"/>
      <c r="S33" s="176" t="s">
        <v>168</v>
      </c>
      <c r="T33" s="177" t="s">
        <v>169</v>
      </c>
      <c r="U33" s="157">
        <v>0</v>
      </c>
      <c r="V33" s="157">
        <f>ROUND(E33*U33,2)</f>
        <v>0</v>
      </c>
      <c r="W33" s="157"/>
      <c r="X33" s="157" t="s">
        <v>399</v>
      </c>
      <c r="Y33" s="157" t="s">
        <v>171</v>
      </c>
      <c r="Z33" s="147"/>
      <c r="AA33" s="147"/>
      <c r="AB33" s="147"/>
      <c r="AC33" s="147"/>
      <c r="AD33" s="147"/>
      <c r="AE33" s="147"/>
      <c r="AF33" s="147"/>
      <c r="AG33" s="147" t="s">
        <v>400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1" t="s">
        <v>232</v>
      </c>
      <c r="D34" s="161"/>
      <c r="E34" s="162">
        <v>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1">
        <v>9</v>
      </c>
      <c r="B35" s="172" t="s">
        <v>779</v>
      </c>
      <c r="C35" s="180" t="s">
        <v>780</v>
      </c>
      <c r="D35" s="173" t="s">
        <v>230</v>
      </c>
      <c r="E35" s="174">
        <v>3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1.0800000000000001E-2</v>
      </c>
      <c r="O35" s="174">
        <f>ROUND(E35*N35,2)</f>
        <v>0.03</v>
      </c>
      <c r="P35" s="174">
        <v>0</v>
      </c>
      <c r="Q35" s="174">
        <f>ROUND(E35*P35,2)</f>
        <v>0</v>
      </c>
      <c r="R35" s="176"/>
      <c r="S35" s="176" t="s">
        <v>168</v>
      </c>
      <c r="T35" s="177" t="s">
        <v>169</v>
      </c>
      <c r="U35" s="157">
        <v>0</v>
      </c>
      <c r="V35" s="157">
        <f>ROUND(E35*U35,2)</f>
        <v>0</v>
      </c>
      <c r="W35" s="157"/>
      <c r="X35" s="157" t="s">
        <v>399</v>
      </c>
      <c r="Y35" s="157" t="s">
        <v>171</v>
      </c>
      <c r="Z35" s="147"/>
      <c r="AA35" s="147"/>
      <c r="AB35" s="147"/>
      <c r="AC35" s="147"/>
      <c r="AD35" s="147"/>
      <c r="AE35" s="147"/>
      <c r="AF35" s="147"/>
      <c r="AG35" s="147" t="s">
        <v>400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1" t="s">
        <v>76</v>
      </c>
      <c r="D36" s="161"/>
      <c r="E36" s="162">
        <v>3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4" t="s">
        <v>163</v>
      </c>
      <c r="B37" s="165" t="s">
        <v>99</v>
      </c>
      <c r="C37" s="179" t="s">
        <v>100</v>
      </c>
      <c r="D37" s="166"/>
      <c r="E37" s="167"/>
      <c r="F37" s="168"/>
      <c r="G37" s="168">
        <f>SUMIF(AG38:AG55,"&lt;&gt;NOR",G38:G55)</f>
        <v>0</v>
      </c>
      <c r="H37" s="168"/>
      <c r="I37" s="168">
        <f>SUM(I38:I55)</f>
        <v>0</v>
      </c>
      <c r="J37" s="168"/>
      <c r="K37" s="168">
        <f>SUM(K38:K55)</f>
        <v>0</v>
      </c>
      <c r="L37" s="168"/>
      <c r="M37" s="168">
        <f>SUM(M38:M55)</f>
        <v>0</v>
      </c>
      <c r="N37" s="167"/>
      <c r="O37" s="167">
        <f>SUM(O38:O55)</f>
        <v>0</v>
      </c>
      <c r="P37" s="167"/>
      <c r="Q37" s="167">
        <f>SUM(Q38:Q55)</f>
        <v>0</v>
      </c>
      <c r="R37" s="168"/>
      <c r="S37" s="168"/>
      <c r="T37" s="169"/>
      <c r="U37" s="163"/>
      <c r="V37" s="163">
        <f>SUM(V38:V55)</f>
        <v>0</v>
      </c>
      <c r="W37" s="163"/>
      <c r="X37" s="163"/>
      <c r="Y37" s="163"/>
      <c r="AG37" t="s">
        <v>164</v>
      </c>
    </row>
    <row r="38" spans="1:60" outlineLevel="1" x14ac:dyDescent="0.2">
      <c r="A38" s="171">
        <v>10</v>
      </c>
      <c r="B38" s="172" t="s">
        <v>781</v>
      </c>
      <c r="C38" s="180" t="s">
        <v>782</v>
      </c>
      <c r="D38" s="173" t="s">
        <v>230</v>
      </c>
      <c r="E38" s="174">
        <v>1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1E-4</v>
      </c>
      <c r="O38" s="174">
        <f>ROUND(E38*N38,2)</f>
        <v>0</v>
      </c>
      <c r="P38" s="174">
        <v>0</v>
      </c>
      <c r="Q38" s="174">
        <f>ROUND(E38*P38,2)</f>
        <v>0</v>
      </c>
      <c r="R38" s="176"/>
      <c r="S38" s="176" t="s">
        <v>168</v>
      </c>
      <c r="T38" s="177" t="s">
        <v>169</v>
      </c>
      <c r="U38" s="157">
        <v>0</v>
      </c>
      <c r="V38" s="157">
        <f>ROUND(E38*U38,2)</f>
        <v>0</v>
      </c>
      <c r="W38" s="157"/>
      <c r="X38" s="157" t="s">
        <v>170</v>
      </c>
      <c r="Y38" s="157" t="s">
        <v>171</v>
      </c>
      <c r="Z38" s="147"/>
      <c r="AA38" s="147"/>
      <c r="AB38" s="147"/>
      <c r="AC38" s="147"/>
      <c r="AD38" s="147"/>
      <c r="AE38" s="147"/>
      <c r="AF38" s="147"/>
      <c r="AG38" s="147" t="s">
        <v>334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176</v>
      </c>
      <c r="D39" s="161"/>
      <c r="E39" s="162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11</v>
      </c>
      <c r="B40" s="172" t="s">
        <v>783</v>
      </c>
      <c r="C40" s="180" t="s">
        <v>784</v>
      </c>
      <c r="D40" s="173" t="s">
        <v>264</v>
      </c>
      <c r="E40" s="174">
        <v>7.5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3.4000000000000002E-4</v>
      </c>
      <c r="O40" s="174">
        <f>ROUND(E40*N40,2)</f>
        <v>0</v>
      </c>
      <c r="P40" s="174">
        <v>0</v>
      </c>
      <c r="Q40" s="174">
        <f>ROUND(E40*P40,2)</f>
        <v>0</v>
      </c>
      <c r="R40" s="176"/>
      <c r="S40" s="176" t="s">
        <v>231</v>
      </c>
      <c r="T40" s="177" t="s">
        <v>231</v>
      </c>
      <c r="U40" s="157">
        <v>0</v>
      </c>
      <c r="V40" s="157">
        <f>ROUND(E40*U40,2)</f>
        <v>0</v>
      </c>
      <c r="W40" s="157"/>
      <c r="X40" s="157" t="s">
        <v>170</v>
      </c>
      <c r="Y40" s="157" t="s">
        <v>171</v>
      </c>
      <c r="Z40" s="147"/>
      <c r="AA40" s="147"/>
      <c r="AB40" s="147"/>
      <c r="AC40" s="147"/>
      <c r="AD40" s="147"/>
      <c r="AE40" s="147"/>
      <c r="AF40" s="147"/>
      <c r="AG40" s="147" t="s">
        <v>334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785</v>
      </c>
      <c r="D41" s="161"/>
      <c r="E41" s="162">
        <v>7.5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12</v>
      </c>
      <c r="B42" s="172" t="s">
        <v>786</v>
      </c>
      <c r="C42" s="180" t="s">
        <v>787</v>
      </c>
      <c r="D42" s="173" t="s">
        <v>230</v>
      </c>
      <c r="E42" s="174">
        <v>3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6"/>
      <c r="S42" s="176" t="s">
        <v>231</v>
      </c>
      <c r="T42" s="177" t="s">
        <v>231</v>
      </c>
      <c r="U42" s="157">
        <v>0</v>
      </c>
      <c r="V42" s="157">
        <f>ROUND(E42*U42,2)</f>
        <v>0</v>
      </c>
      <c r="W42" s="157"/>
      <c r="X42" s="157" t="s">
        <v>170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334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76</v>
      </c>
      <c r="D43" s="161"/>
      <c r="E43" s="162">
        <v>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1">
        <v>13</v>
      </c>
      <c r="B44" s="172" t="s">
        <v>788</v>
      </c>
      <c r="C44" s="180" t="s">
        <v>789</v>
      </c>
      <c r="D44" s="173" t="s">
        <v>790</v>
      </c>
      <c r="E44" s="174">
        <v>1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0</v>
      </c>
      <c r="O44" s="174">
        <f>ROUND(E44*N44,2)</f>
        <v>0</v>
      </c>
      <c r="P44" s="174">
        <v>0</v>
      </c>
      <c r="Q44" s="174">
        <f>ROUND(E44*P44,2)</f>
        <v>0</v>
      </c>
      <c r="R44" s="176"/>
      <c r="S44" s="176" t="s">
        <v>168</v>
      </c>
      <c r="T44" s="177" t="s">
        <v>169</v>
      </c>
      <c r="U44" s="157">
        <v>0</v>
      </c>
      <c r="V44" s="157">
        <f>ROUND(E44*U44,2)</f>
        <v>0</v>
      </c>
      <c r="W44" s="157"/>
      <c r="X44" s="157" t="s">
        <v>170</v>
      </c>
      <c r="Y44" s="157" t="s">
        <v>171</v>
      </c>
      <c r="Z44" s="147"/>
      <c r="AA44" s="147"/>
      <c r="AB44" s="147"/>
      <c r="AC44" s="147"/>
      <c r="AD44" s="147"/>
      <c r="AE44" s="147"/>
      <c r="AF44" s="147"/>
      <c r="AG44" s="147" t="s">
        <v>334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1" t="s">
        <v>176</v>
      </c>
      <c r="D45" s="161"/>
      <c r="E45" s="162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177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1">
        <v>14</v>
      </c>
      <c r="B46" s="172" t="s">
        <v>791</v>
      </c>
      <c r="C46" s="180" t="s">
        <v>792</v>
      </c>
      <c r="D46" s="173" t="s">
        <v>264</v>
      </c>
      <c r="E46" s="174">
        <v>4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4.2999999999999999E-4</v>
      </c>
      <c r="O46" s="174">
        <f>ROUND(E46*N46,2)</f>
        <v>0</v>
      </c>
      <c r="P46" s="174">
        <v>0</v>
      </c>
      <c r="Q46" s="174">
        <f>ROUND(E46*P46,2)</f>
        <v>0</v>
      </c>
      <c r="R46" s="176"/>
      <c r="S46" s="176" t="s">
        <v>231</v>
      </c>
      <c r="T46" s="177" t="s">
        <v>231</v>
      </c>
      <c r="U46" s="157">
        <v>0</v>
      </c>
      <c r="V46" s="157">
        <f>ROUND(E46*U46,2)</f>
        <v>0</v>
      </c>
      <c r="W46" s="157"/>
      <c r="X46" s="157" t="s">
        <v>170</v>
      </c>
      <c r="Y46" s="157" t="s">
        <v>171</v>
      </c>
      <c r="Z46" s="147"/>
      <c r="AA46" s="147"/>
      <c r="AB46" s="147"/>
      <c r="AC46" s="147"/>
      <c r="AD46" s="147"/>
      <c r="AE46" s="147"/>
      <c r="AF46" s="147"/>
      <c r="AG46" s="147" t="s">
        <v>215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50" t="s">
        <v>793</v>
      </c>
      <c r="D47" s="251"/>
      <c r="E47" s="251"/>
      <c r="F47" s="251"/>
      <c r="G47" s="251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1" t="s">
        <v>281</v>
      </c>
      <c r="D48" s="161"/>
      <c r="E48" s="162">
        <v>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1">
        <v>15</v>
      </c>
      <c r="B49" s="172" t="s">
        <v>794</v>
      </c>
      <c r="C49" s="180" t="s">
        <v>795</v>
      </c>
      <c r="D49" s="173" t="s">
        <v>264</v>
      </c>
      <c r="E49" s="174">
        <v>3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7.2999999999999996E-4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231</v>
      </c>
      <c r="T49" s="177" t="s">
        <v>231</v>
      </c>
      <c r="U49" s="157">
        <v>0</v>
      </c>
      <c r="V49" s="157">
        <f>ROUND(E49*U49,2)</f>
        <v>0</v>
      </c>
      <c r="W49" s="157"/>
      <c r="X49" s="157" t="s">
        <v>170</v>
      </c>
      <c r="Y49" s="157" t="s">
        <v>171</v>
      </c>
      <c r="Z49" s="147"/>
      <c r="AA49" s="147"/>
      <c r="AB49" s="147"/>
      <c r="AC49" s="147"/>
      <c r="AD49" s="147"/>
      <c r="AE49" s="147"/>
      <c r="AF49" s="147"/>
      <c r="AG49" s="147" t="s">
        <v>334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0" t="s">
        <v>796</v>
      </c>
      <c r="D50" s="251"/>
      <c r="E50" s="251"/>
      <c r="F50" s="251"/>
      <c r="G50" s="251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1" t="s">
        <v>76</v>
      </c>
      <c r="D51" s="161"/>
      <c r="E51" s="162">
        <v>3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177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6">
        <v>16</v>
      </c>
      <c r="B52" s="187" t="s">
        <v>797</v>
      </c>
      <c r="C52" s="193" t="s">
        <v>798</v>
      </c>
      <c r="D52" s="188" t="s">
        <v>0</v>
      </c>
      <c r="E52" s="189">
        <v>51.579000000000001</v>
      </c>
      <c r="F52" s="190"/>
      <c r="G52" s="191">
        <f>ROUND(E52*F52,2)</f>
        <v>0</v>
      </c>
      <c r="H52" s="190"/>
      <c r="I52" s="191">
        <f>ROUND(E52*H52,2)</f>
        <v>0</v>
      </c>
      <c r="J52" s="190"/>
      <c r="K52" s="191">
        <f>ROUND(E52*J52,2)</f>
        <v>0</v>
      </c>
      <c r="L52" s="191">
        <v>21</v>
      </c>
      <c r="M52" s="191">
        <f>G52*(1+L52/100)</f>
        <v>0</v>
      </c>
      <c r="N52" s="189">
        <v>0</v>
      </c>
      <c r="O52" s="189">
        <f>ROUND(E52*N52,2)</f>
        <v>0</v>
      </c>
      <c r="P52" s="189">
        <v>0</v>
      </c>
      <c r="Q52" s="189">
        <f>ROUND(E52*P52,2)</f>
        <v>0</v>
      </c>
      <c r="R52" s="191"/>
      <c r="S52" s="191" t="s">
        <v>231</v>
      </c>
      <c r="T52" s="192" t="s">
        <v>231</v>
      </c>
      <c r="U52" s="157">
        <v>0</v>
      </c>
      <c r="V52" s="157">
        <f>ROUND(E52*U52,2)</f>
        <v>0</v>
      </c>
      <c r="W52" s="157"/>
      <c r="X52" s="157" t="s">
        <v>170</v>
      </c>
      <c r="Y52" s="157" t="s">
        <v>171</v>
      </c>
      <c r="Z52" s="147"/>
      <c r="AA52" s="147"/>
      <c r="AB52" s="147"/>
      <c r="AC52" s="147"/>
      <c r="AD52" s="147"/>
      <c r="AE52" s="147"/>
      <c r="AF52" s="147"/>
      <c r="AG52" s="147" t="s">
        <v>343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17</v>
      </c>
      <c r="B53" s="172" t="s">
        <v>799</v>
      </c>
      <c r="C53" s="180" t="s">
        <v>800</v>
      </c>
      <c r="D53" s="173" t="s">
        <v>230</v>
      </c>
      <c r="E53" s="174">
        <v>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2.3000000000000001E-4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168</v>
      </c>
      <c r="T53" s="177" t="s">
        <v>169</v>
      </c>
      <c r="U53" s="157">
        <v>0</v>
      </c>
      <c r="V53" s="157">
        <f>ROUND(E53*U53,2)</f>
        <v>0</v>
      </c>
      <c r="W53" s="157"/>
      <c r="X53" s="157" t="s">
        <v>399</v>
      </c>
      <c r="Y53" s="157" t="s">
        <v>171</v>
      </c>
      <c r="Z53" s="147"/>
      <c r="AA53" s="147"/>
      <c r="AB53" s="147"/>
      <c r="AC53" s="147"/>
      <c r="AD53" s="147"/>
      <c r="AE53" s="147"/>
      <c r="AF53" s="147"/>
      <c r="AG53" s="147" t="s">
        <v>400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0" t="s">
        <v>801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1" t="s">
        <v>176</v>
      </c>
      <c r="D55" s="161"/>
      <c r="E55" s="162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4" t="s">
        <v>163</v>
      </c>
      <c r="B56" s="165" t="s">
        <v>101</v>
      </c>
      <c r="C56" s="179" t="s">
        <v>102</v>
      </c>
      <c r="D56" s="166"/>
      <c r="E56" s="167"/>
      <c r="F56" s="168"/>
      <c r="G56" s="168">
        <f>SUMIF(AG57:AG89,"&lt;&gt;NOR",G57:G89)</f>
        <v>0</v>
      </c>
      <c r="H56" s="168"/>
      <c r="I56" s="168">
        <f>SUM(I57:I89)</f>
        <v>0</v>
      </c>
      <c r="J56" s="168"/>
      <c r="K56" s="168">
        <f>SUM(K57:K89)</f>
        <v>0</v>
      </c>
      <c r="L56" s="168"/>
      <c r="M56" s="168">
        <f>SUM(M57:M89)</f>
        <v>0</v>
      </c>
      <c r="N56" s="167"/>
      <c r="O56" s="167">
        <f>SUM(O57:O89)</f>
        <v>0.13</v>
      </c>
      <c r="P56" s="167"/>
      <c r="Q56" s="167">
        <f>SUM(Q57:Q89)</f>
        <v>0.02</v>
      </c>
      <c r="R56" s="168"/>
      <c r="S56" s="168"/>
      <c r="T56" s="169"/>
      <c r="U56" s="163"/>
      <c r="V56" s="163">
        <f>SUM(V57:V89)</f>
        <v>0</v>
      </c>
      <c r="W56" s="163"/>
      <c r="X56" s="163"/>
      <c r="Y56" s="163"/>
      <c r="AG56" t="s">
        <v>164</v>
      </c>
    </row>
    <row r="57" spans="1:60" outlineLevel="1" x14ac:dyDescent="0.2">
      <c r="A57" s="171">
        <v>18</v>
      </c>
      <c r="B57" s="172" t="s">
        <v>802</v>
      </c>
      <c r="C57" s="180" t="s">
        <v>803</v>
      </c>
      <c r="D57" s="173" t="s">
        <v>264</v>
      </c>
      <c r="E57" s="174">
        <v>15.5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1.09E-3</v>
      </c>
      <c r="O57" s="174">
        <f>ROUND(E57*N57,2)</f>
        <v>0.02</v>
      </c>
      <c r="P57" s="174">
        <v>0</v>
      </c>
      <c r="Q57" s="174">
        <f>ROUND(E57*P57,2)</f>
        <v>0</v>
      </c>
      <c r="R57" s="176"/>
      <c r="S57" s="176" t="s">
        <v>231</v>
      </c>
      <c r="T57" s="177" t="s">
        <v>231</v>
      </c>
      <c r="U57" s="157">
        <v>0</v>
      </c>
      <c r="V57" s="157">
        <f>ROUND(E57*U57,2)</f>
        <v>0</v>
      </c>
      <c r="W57" s="157"/>
      <c r="X57" s="157" t="s">
        <v>170</v>
      </c>
      <c r="Y57" s="157" t="s">
        <v>171</v>
      </c>
      <c r="Z57" s="147"/>
      <c r="AA57" s="147"/>
      <c r="AB57" s="147"/>
      <c r="AC57" s="147"/>
      <c r="AD57" s="147"/>
      <c r="AE57" s="147"/>
      <c r="AF57" s="147"/>
      <c r="AG57" s="147" t="s">
        <v>334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0" t="s">
        <v>804</v>
      </c>
      <c r="D58" s="251"/>
      <c r="E58" s="251"/>
      <c r="F58" s="251"/>
      <c r="G58" s="251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1" t="s">
        <v>805</v>
      </c>
      <c r="D59" s="161"/>
      <c r="E59" s="162">
        <v>15.5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1">
        <v>19</v>
      </c>
      <c r="B60" s="172" t="s">
        <v>806</v>
      </c>
      <c r="C60" s="180" t="s">
        <v>807</v>
      </c>
      <c r="D60" s="173" t="s">
        <v>264</v>
      </c>
      <c r="E60" s="174">
        <v>8.1999999999999993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1.67E-3</v>
      </c>
      <c r="O60" s="174">
        <f>ROUND(E60*N60,2)</f>
        <v>0.01</v>
      </c>
      <c r="P60" s="174">
        <v>0</v>
      </c>
      <c r="Q60" s="174">
        <f>ROUND(E60*P60,2)</f>
        <v>0</v>
      </c>
      <c r="R60" s="176"/>
      <c r="S60" s="176" t="s">
        <v>231</v>
      </c>
      <c r="T60" s="177" t="s">
        <v>231</v>
      </c>
      <c r="U60" s="157">
        <v>0</v>
      </c>
      <c r="V60" s="157">
        <f>ROUND(E60*U60,2)</f>
        <v>0</v>
      </c>
      <c r="W60" s="157"/>
      <c r="X60" s="157" t="s">
        <v>170</v>
      </c>
      <c r="Y60" s="157" t="s">
        <v>171</v>
      </c>
      <c r="Z60" s="147"/>
      <c r="AA60" s="147"/>
      <c r="AB60" s="147"/>
      <c r="AC60" s="147"/>
      <c r="AD60" s="147"/>
      <c r="AE60" s="147"/>
      <c r="AF60" s="147"/>
      <c r="AG60" s="147" t="s">
        <v>334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808</v>
      </c>
      <c r="D61" s="161"/>
      <c r="E61" s="162">
        <v>8.1999999999999993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20</v>
      </c>
      <c r="B62" s="172" t="s">
        <v>809</v>
      </c>
      <c r="C62" s="180" t="s">
        <v>810</v>
      </c>
      <c r="D62" s="173" t="s">
        <v>264</v>
      </c>
      <c r="E62" s="174">
        <v>22.5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2.0100000000000001E-3</v>
      </c>
      <c r="O62" s="174">
        <f>ROUND(E62*N62,2)</f>
        <v>0.05</v>
      </c>
      <c r="P62" s="174">
        <v>0</v>
      </c>
      <c r="Q62" s="174">
        <f>ROUND(E62*P62,2)</f>
        <v>0</v>
      </c>
      <c r="R62" s="176"/>
      <c r="S62" s="176" t="s">
        <v>231</v>
      </c>
      <c r="T62" s="177" t="s">
        <v>231</v>
      </c>
      <c r="U62" s="157">
        <v>0</v>
      </c>
      <c r="V62" s="157">
        <f>ROUND(E62*U62,2)</f>
        <v>0</v>
      </c>
      <c r="W62" s="157"/>
      <c r="X62" s="157" t="s">
        <v>170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334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1" t="s">
        <v>811</v>
      </c>
      <c r="D63" s="161"/>
      <c r="E63" s="162">
        <v>12.1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1" t="s">
        <v>812</v>
      </c>
      <c r="D64" s="161"/>
      <c r="E64" s="162">
        <v>10.4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1">
        <v>21</v>
      </c>
      <c r="B65" s="172" t="s">
        <v>813</v>
      </c>
      <c r="C65" s="180" t="s">
        <v>814</v>
      </c>
      <c r="D65" s="173" t="s">
        <v>264</v>
      </c>
      <c r="E65" s="174">
        <v>21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2.3400000000000001E-3</v>
      </c>
      <c r="O65" s="174">
        <f>ROUND(E65*N65,2)</f>
        <v>0.05</v>
      </c>
      <c r="P65" s="174">
        <v>0</v>
      </c>
      <c r="Q65" s="174">
        <f>ROUND(E65*P65,2)</f>
        <v>0</v>
      </c>
      <c r="R65" s="176"/>
      <c r="S65" s="176" t="s">
        <v>231</v>
      </c>
      <c r="T65" s="177" t="s">
        <v>231</v>
      </c>
      <c r="U65" s="157">
        <v>0</v>
      </c>
      <c r="V65" s="157">
        <f>ROUND(E65*U65,2)</f>
        <v>0</v>
      </c>
      <c r="W65" s="157"/>
      <c r="X65" s="157" t="s">
        <v>170</v>
      </c>
      <c r="Y65" s="157" t="s">
        <v>171</v>
      </c>
      <c r="Z65" s="147"/>
      <c r="AA65" s="147"/>
      <c r="AB65" s="147"/>
      <c r="AC65" s="147"/>
      <c r="AD65" s="147"/>
      <c r="AE65" s="147"/>
      <c r="AF65" s="147"/>
      <c r="AG65" s="147" t="s">
        <v>334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1" t="s">
        <v>815</v>
      </c>
      <c r="D66" s="161"/>
      <c r="E66" s="162">
        <v>11.5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1" t="s">
        <v>816</v>
      </c>
      <c r="D67" s="161"/>
      <c r="E67" s="162">
        <v>9.5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22</v>
      </c>
      <c r="B68" s="172" t="s">
        <v>817</v>
      </c>
      <c r="C68" s="180" t="s">
        <v>818</v>
      </c>
      <c r="D68" s="173" t="s">
        <v>264</v>
      </c>
      <c r="E68" s="174">
        <v>72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0</v>
      </c>
      <c r="O68" s="174">
        <f>ROUND(E68*N68,2)</f>
        <v>0</v>
      </c>
      <c r="P68" s="174">
        <v>2.9E-4</v>
      </c>
      <c r="Q68" s="174">
        <f>ROUND(E68*P68,2)</f>
        <v>0.02</v>
      </c>
      <c r="R68" s="176"/>
      <c r="S68" s="176" t="s">
        <v>231</v>
      </c>
      <c r="T68" s="177" t="s">
        <v>231</v>
      </c>
      <c r="U68" s="157">
        <v>0</v>
      </c>
      <c r="V68" s="157">
        <f>ROUND(E68*U68,2)</f>
        <v>0</v>
      </c>
      <c r="W68" s="157"/>
      <c r="X68" s="157" t="s">
        <v>170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334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1" t="s">
        <v>819</v>
      </c>
      <c r="D69" s="161"/>
      <c r="E69" s="162">
        <v>72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1">
        <v>23</v>
      </c>
      <c r="B70" s="172" t="s">
        <v>820</v>
      </c>
      <c r="C70" s="180" t="s">
        <v>821</v>
      </c>
      <c r="D70" s="173" t="s">
        <v>230</v>
      </c>
      <c r="E70" s="174">
        <v>2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/>
      <c r="S70" s="176" t="s">
        <v>231</v>
      </c>
      <c r="T70" s="177" t="s">
        <v>231</v>
      </c>
      <c r="U70" s="157">
        <v>0</v>
      </c>
      <c r="V70" s="157">
        <f>ROUND(E70*U70,2)</f>
        <v>0</v>
      </c>
      <c r="W70" s="157"/>
      <c r="X70" s="157" t="s">
        <v>170</v>
      </c>
      <c r="Y70" s="157" t="s">
        <v>171</v>
      </c>
      <c r="Z70" s="147"/>
      <c r="AA70" s="147"/>
      <c r="AB70" s="147"/>
      <c r="AC70" s="147"/>
      <c r="AD70" s="147"/>
      <c r="AE70" s="147"/>
      <c r="AF70" s="147"/>
      <c r="AG70" s="147" t="s">
        <v>334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0" t="s">
        <v>725</v>
      </c>
      <c r="D71" s="251"/>
      <c r="E71" s="251"/>
      <c r="F71" s="251"/>
      <c r="G71" s="251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174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1" t="s">
        <v>232</v>
      </c>
      <c r="D72" s="161"/>
      <c r="E72" s="162">
        <v>2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1">
        <v>24</v>
      </c>
      <c r="B73" s="172" t="s">
        <v>822</v>
      </c>
      <c r="C73" s="180" t="s">
        <v>823</v>
      </c>
      <c r="D73" s="173" t="s">
        <v>230</v>
      </c>
      <c r="E73" s="174">
        <v>5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/>
      <c r="S73" s="176" t="s">
        <v>231</v>
      </c>
      <c r="T73" s="177" t="s">
        <v>231</v>
      </c>
      <c r="U73" s="157">
        <v>0</v>
      </c>
      <c r="V73" s="157">
        <f>ROUND(E73*U73,2)</f>
        <v>0</v>
      </c>
      <c r="W73" s="157"/>
      <c r="X73" s="157" t="s">
        <v>170</v>
      </c>
      <c r="Y73" s="157" t="s">
        <v>171</v>
      </c>
      <c r="Z73" s="147"/>
      <c r="AA73" s="147"/>
      <c r="AB73" s="147"/>
      <c r="AC73" s="147"/>
      <c r="AD73" s="147"/>
      <c r="AE73" s="147"/>
      <c r="AF73" s="147"/>
      <c r="AG73" s="147" t="s">
        <v>334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0" t="s">
        <v>725</v>
      </c>
      <c r="D74" s="251"/>
      <c r="E74" s="251"/>
      <c r="F74" s="251"/>
      <c r="G74" s="251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1" t="s">
        <v>346</v>
      </c>
      <c r="D75" s="161"/>
      <c r="E75" s="162">
        <v>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1">
        <v>25</v>
      </c>
      <c r="B76" s="172" t="s">
        <v>824</v>
      </c>
      <c r="C76" s="180" t="s">
        <v>825</v>
      </c>
      <c r="D76" s="173" t="s">
        <v>230</v>
      </c>
      <c r="E76" s="174">
        <v>4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6"/>
      <c r="S76" s="176" t="s">
        <v>231</v>
      </c>
      <c r="T76" s="177" t="s">
        <v>231</v>
      </c>
      <c r="U76" s="157">
        <v>0</v>
      </c>
      <c r="V76" s="157">
        <f>ROUND(E76*U76,2)</f>
        <v>0</v>
      </c>
      <c r="W76" s="157"/>
      <c r="X76" s="157" t="s">
        <v>170</v>
      </c>
      <c r="Y76" s="157" t="s">
        <v>171</v>
      </c>
      <c r="Z76" s="147"/>
      <c r="AA76" s="147"/>
      <c r="AB76" s="147"/>
      <c r="AC76" s="147"/>
      <c r="AD76" s="147"/>
      <c r="AE76" s="147"/>
      <c r="AF76" s="147"/>
      <c r="AG76" s="147" t="s">
        <v>334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50" t="s">
        <v>725</v>
      </c>
      <c r="D77" s="251"/>
      <c r="E77" s="251"/>
      <c r="F77" s="251"/>
      <c r="G77" s="251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1" t="s">
        <v>826</v>
      </c>
      <c r="D78" s="161"/>
      <c r="E78" s="162">
        <v>4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1">
        <v>26</v>
      </c>
      <c r="B79" s="172" t="s">
        <v>827</v>
      </c>
      <c r="C79" s="180" t="s">
        <v>828</v>
      </c>
      <c r="D79" s="173" t="s">
        <v>230</v>
      </c>
      <c r="E79" s="174">
        <v>2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6"/>
      <c r="S79" s="176" t="s">
        <v>168</v>
      </c>
      <c r="T79" s="177" t="s">
        <v>169</v>
      </c>
      <c r="U79" s="157">
        <v>0</v>
      </c>
      <c r="V79" s="157">
        <f>ROUND(E79*U79,2)</f>
        <v>0</v>
      </c>
      <c r="W79" s="157"/>
      <c r="X79" s="157" t="s">
        <v>170</v>
      </c>
      <c r="Y79" s="157" t="s">
        <v>171</v>
      </c>
      <c r="Z79" s="147"/>
      <c r="AA79" s="147"/>
      <c r="AB79" s="147"/>
      <c r="AC79" s="147"/>
      <c r="AD79" s="147"/>
      <c r="AE79" s="147"/>
      <c r="AF79" s="147"/>
      <c r="AG79" s="147" t="s">
        <v>334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0" t="s">
        <v>725</v>
      </c>
      <c r="D80" s="251"/>
      <c r="E80" s="251"/>
      <c r="F80" s="251"/>
      <c r="G80" s="251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1" t="s">
        <v>232</v>
      </c>
      <c r="D81" s="161"/>
      <c r="E81" s="162">
        <v>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177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1">
        <v>27</v>
      </c>
      <c r="B82" s="172" t="s">
        <v>829</v>
      </c>
      <c r="C82" s="180" t="s">
        <v>830</v>
      </c>
      <c r="D82" s="173" t="s">
        <v>264</v>
      </c>
      <c r="E82" s="174">
        <v>67.2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/>
      <c r="S82" s="176" t="s">
        <v>231</v>
      </c>
      <c r="T82" s="177" t="s">
        <v>231</v>
      </c>
      <c r="U82" s="157">
        <v>0</v>
      </c>
      <c r="V82" s="157">
        <f>ROUND(E82*U82,2)</f>
        <v>0</v>
      </c>
      <c r="W82" s="157"/>
      <c r="X82" s="157" t="s">
        <v>170</v>
      </c>
      <c r="Y82" s="157" t="s">
        <v>171</v>
      </c>
      <c r="Z82" s="147"/>
      <c r="AA82" s="147"/>
      <c r="AB82" s="147"/>
      <c r="AC82" s="147"/>
      <c r="AD82" s="147"/>
      <c r="AE82" s="147"/>
      <c r="AF82" s="147"/>
      <c r="AG82" s="147" t="s">
        <v>334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0" t="s">
        <v>725</v>
      </c>
      <c r="D83" s="251"/>
      <c r="E83" s="251"/>
      <c r="F83" s="251"/>
      <c r="G83" s="251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174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1" t="s">
        <v>831</v>
      </c>
      <c r="D84" s="161"/>
      <c r="E84" s="162">
        <v>67.2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1">
        <v>28</v>
      </c>
      <c r="B85" s="172" t="s">
        <v>832</v>
      </c>
      <c r="C85" s="180" t="s">
        <v>833</v>
      </c>
      <c r="D85" s="173" t="s">
        <v>264</v>
      </c>
      <c r="E85" s="174">
        <v>67.2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1.0000000000000001E-5</v>
      </c>
      <c r="O85" s="174">
        <f>ROUND(E85*N85,2)</f>
        <v>0</v>
      </c>
      <c r="P85" s="174">
        <v>0</v>
      </c>
      <c r="Q85" s="174">
        <f>ROUND(E85*P85,2)</f>
        <v>0</v>
      </c>
      <c r="R85" s="176"/>
      <c r="S85" s="176" t="s">
        <v>231</v>
      </c>
      <c r="T85" s="177" t="s">
        <v>231</v>
      </c>
      <c r="U85" s="157">
        <v>0</v>
      </c>
      <c r="V85" s="157">
        <f>ROUND(E85*U85,2)</f>
        <v>0</v>
      </c>
      <c r="W85" s="157"/>
      <c r="X85" s="157" t="s">
        <v>170</v>
      </c>
      <c r="Y85" s="157" t="s">
        <v>171</v>
      </c>
      <c r="Z85" s="147"/>
      <c r="AA85" s="147"/>
      <c r="AB85" s="147"/>
      <c r="AC85" s="147"/>
      <c r="AD85" s="147"/>
      <c r="AE85" s="147"/>
      <c r="AF85" s="147"/>
      <c r="AG85" s="147" t="s">
        <v>334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0" t="s">
        <v>725</v>
      </c>
      <c r="D86" s="251"/>
      <c r="E86" s="251"/>
      <c r="F86" s="251"/>
      <c r="G86" s="251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1" t="s">
        <v>831</v>
      </c>
      <c r="D87" s="161"/>
      <c r="E87" s="162">
        <v>67.2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177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1">
        <v>29</v>
      </c>
      <c r="B88" s="172" t="s">
        <v>834</v>
      </c>
      <c r="C88" s="180" t="s">
        <v>835</v>
      </c>
      <c r="D88" s="173" t="s">
        <v>0</v>
      </c>
      <c r="E88" s="174">
        <v>617.83630000000005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6"/>
      <c r="S88" s="176" t="s">
        <v>231</v>
      </c>
      <c r="T88" s="177" t="s">
        <v>231</v>
      </c>
      <c r="U88" s="157">
        <v>0</v>
      </c>
      <c r="V88" s="157">
        <f>ROUND(E88*U88,2)</f>
        <v>0</v>
      </c>
      <c r="W88" s="157"/>
      <c r="X88" s="157" t="s">
        <v>170</v>
      </c>
      <c r="Y88" s="157" t="s">
        <v>171</v>
      </c>
      <c r="Z88" s="147"/>
      <c r="AA88" s="147"/>
      <c r="AB88" s="147"/>
      <c r="AC88" s="147"/>
      <c r="AD88" s="147"/>
      <c r="AE88" s="147"/>
      <c r="AF88" s="147"/>
      <c r="AG88" s="147" t="s">
        <v>343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0" t="s">
        <v>725</v>
      </c>
      <c r="D89" s="251"/>
      <c r="E89" s="251"/>
      <c r="F89" s="251"/>
      <c r="G89" s="251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4" t="s">
        <v>163</v>
      </c>
      <c r="B90" s="165" t="s">
        <v>107</v>
      </c>
      <c r="C90" s="179" t="s">
        <v>108</v>
      </c>
      <c r="D90" s="166"/>
      <c r="E90" s="167"/>
      <c r="F90" s="168"/>
      <c r="G90" s="168">
        <f>SUMIF(AG91:AG120,"&lt;&gt;NOR",G91:G120)</f>
        <v>0</v>
      </c>
      <c r="H90" s="168"/>
      <c r="I90" s="168">
        <f>SUM(I91:I120)</f>
        <v>0</v>
      </c>
      <c r="J90" s="168"/>
      <c r="K90" s="168">
        <f>SUM(K91:K120)</f>
        <v>0</v>
      </c>
      <c r="L90" s="168"/>
      <c r="M90" s="168">
        <f>SUM(M91:M120)</f>
        <v>0</v>
      </c>
      <c r="N90" s="167"/>
      <c r="O90" s="167">
        <f>SUM(O91:O120)</f>
        <v>0.57000000000000006</v>
      </c>
      <c r="P90" s="167"/>
      <c r="Q90" s="167">
        <f>SUM(Q91:Q120)</f>
        <v>1.79</v>
      </c>
      <c r="R90" s="168"/>
      <c r="S90" s="168"/>
      <c r="T90" s="169"/>
      <c r="U90" s="163"/>
      <c r="V90" s="163">
        <f>SUM(V91:V120)</f>
        <v>0</v>
      </c>
      <c r="W90" s="163"/>
      <c r="X90" s="163"/>
      <c r="Y90" s="163"/>
      <c r="AG90" t="s">
        <v>164</v>
      </c>
    </row>
    <row r="91" spans="1:60" outlineLevel="1" x14ac:dyDescent="0.2">
      <c r="A91" s="171">
        <v>30</v>
      </c>
      <c r="B91" s="172" t="s">
        <v>836</v>
      </c>
      <c r="C91" s="180" t="s">
        <v>837</v>
      </c>
      <c r="D91" s="173" t="s">
        <v>731</v>
      </c>
      <c r="E91" s="174">
        <v>2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0</v>
      </c>
      <c r="O91" s="174">
        <f>ROUND(E91*N91,2)</f>
        <v>0</v>
      </c>
      <c r="P91" s="174">
        <v>0.8952</v>
      </c>
      <c r="Q91" s="174">
        <f>ROUND(E91*P91,2)</f>
        <v>1.79</v>
      </c>
      <c r="R91" s="176"/>
      <c r="S91" s="176" t="s">
        <v>168</v>
      </c>
      <c r="T91" s="177" t="s">
        <v>169</v>
      </c>
      <c r="U91" s="157">
        <v>0</v>
      </c>
      <c r="V91" s="157">
        <f>ROUND(E91*U91,2)</f>
        <v>0</v>
      </c>
      <c r="W91" s="157"/>
      <c r="X91" s="157" t="s">
        <v>170</v>
      </c>
      <c r="Y91" s="157" t="s">
        <v>171</v>
      </c>
      <c r="Z91" s="147"/>
      <c r="AA91" s="147"/>
      <c r="AB91" s="147"/>
      <c r="AC91" s="147"/>
      <c r="AD91" s="147"/>
      <c r="AE91" s="147"/>
      <c r="AF91" s="147"/>
      <c r="AG91" s="147" t="s">
        <v>334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0" t="s">
        <v>838</v>
      </c>
      <c r="D92" s="251"/>
      <c r="E92" s="251"/>
      <c r="F92" s="251"/>
      <c r="G92" s="251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1" t="s">
        <v>316</v>
      </c>
      <c r="D93" s="161"/>
      <c r="E93" s="162">
        <v>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1">
        <v>31</v>
      </c>
      <c r="B94" s="172" t="s">
        <v>839</v>
      </c>
      <c r="C94" s="180" t="s">
        <v>840</v>
      </c>
      <c r="D94" s="173" t="s">
        <v>565</v>
      </c>
      <c r="E94" s="174">
        <v>1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0.17899999999999999</v>
      </c>
      <c r="O94" s="174">
        <f>ROUND(E94*N94,2)</f>
        <v>0.18</v>
      </c>
      <c r="P94" s="174">
        <v>0</v>
      </c>
      <c r="Q94" s="174">
        <f>ROUND(E94*P94,2)</f>
        <v>0</v>
      </c>
      <c r="R94" s="176"/>
      <c r="S94" s="176" t="s">
        <v>168</v>
      </c>
      <c r="T94" s="177" t="s">
        <v>169</v>
      </c>
      <c r="U94" s="157">
        <v>0</v>
      </c>
      <c r="V94" s="157">
        <f>ROUND(E94*U94,2)</f>
        <v>0</v>
      </c>
      <c r="W94" s="157"/>
      <c r="X94" s="157" t="s">
        <v>170</v>
      </c>
      <c r="Y94" s="157" t="s">
        <v>171</v>
      </c>
      <c r="Z94" s="147"/>
      <c r="AA94" s="147"/>
      <c r="AB94" s="147"/>
      <c r="AC94" s="147"/>
      <c r="AD94" s="147"/>
      <c r="AE94" s="147"/>
      <c r="AF94" s="147"/>
      <c r="AG94" s="147" t="s">
        <v>215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50" t="s">
        <v>841</v>
      </c>
      <c r="D95" s="251"/>
      <c r="E95" s="251"/>
      <c r="F95" s="251"/>
      <c r="G95" s="251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1" t="s">
        <v>176</v>
      </c>
      <c r="D96" s="161"/>
      <c r="E96" s="162">
        <v>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1">
        <v>32</v>
      </c>
      <c r="B97" s="172" t="s">
        <v>842</v>
      </c>
      <c r="C97" s="180" t="s">
        <v>843</v>
      </c>
      <c r="D97" s="173" t="s">
        <v>731</v>
      </c>
      <c r="E97" s="174">
        <v>1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0.105</v>
      </c>
      <c r="O97" s="174">
        <f>ROUND(E97*N97,2)</f>
        <v>0.11</v>
      </c>
      <c r="P97" s="174">
        <v>0</v>
      </c>
      <c r="Q97" s="174">
        <f>ROUND(E97*P97,2)</f>
        <v>0</v>
      </c>
      <c r="R97" s="176"/>
      <c r="S97" s="176" t="s">
        <v>168</v>
      </c>
      <c r="T97" s="177" t="s">
        <v>169</v>
      </c>
      <c r="U97" s="157">
        <v>0</v>
      </c>
      <c r="V97" s="157">
        <f>ROUND(E97*U97,2)</f>
        <v>0</v>
      </c>
      <c r="W97" s="157"/>
      <c r="X97" s="157" t="s">
        <v>170</v>
      </c>
      <c r="Y97" s="157" t="s">
        <v>171</v>
      </c>
      <c r="Z97" s="147"/>
      <c r="AA97" s="147"/>
      <c r="AB97" s="147"/>
      <c r="AC97" s="147"/>
      <c r="AD97" s="147"/>
      <c r="AE97" s="147"/>
      <c r="AF97" s="147"/>
      <c r="AG97" s="147" t="s">
        <v>215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0" t="s">
        <v>844</v>
      </c>
      <c r="D98" s="251"/>
      <c r="E98" s="251"/>
      <c r="F98" s="251"/>
      <c r="G98" s="251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174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1" t="s">
        <v>176</v>
      </c>
      <c r="D99" s="161"/>
      <c r="E99" s="162">
        <v>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33</v>
      </c>
      <c r="B100" s="172" t="s">
        <v>845</v>
      </c>
      <c r="C100" s="180" t="s">
        <v>846</v>
      </c>
      <c r="D100" s="173" t="s">
        <v>731</v>
      </c>
      <c r="E100" s="174">
        <v>1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0.14000000000000001</v>
      </c>
      <c r="O100" s="174">
        <f>ROUND(E100*N100,2)</f>
        <v>0.14000000000000001</v>
      </c>
      <c r="P100" s="174">
        <v>0</v>
      </c>
      <c r="Q100" s="174">
        <f>ROUND(E100*P100,2)</f>
        <v>0</v>
      </c>
      <c r="R100" s="176"/>
      <c r="S100" s="176" t="s">
        <v>168</v>
      </c>
      <c r="T100" s="177" t="s">
        <v>169</v>
      </c>
      <c r="U100" s="157">
        <v>0</v>
      </c>
      <c r="V100" s="157">
        <f>ROUND(E100*U100,2)</f>
        <v>0</v>
      </c>
      <c r="W100" s="157"/>
      <c r="X100" s="157" t="s">
        <v>170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215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50" t="s">
        <v>844</v>
      </c>
      <c r="D101" s="251"/>
      <c r="E101" s="251"/>
      <c r="F101" s="251"/>
      <c r="G101" s="251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1" t="s">
        <v>176</v>
      </c>
      <c r="D102" s="161"/>
      <c r="E102" s="162">
        <v>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177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1">
        <v>34</v>
      </c>
      <c r="B103" s="172" t="s">
        <v>847</v>
      </c>
      <c r="C103" s="180" t="s">
        <v>848</v>
      </c>
      <c r="D103" s="173" t="s">
        <v>731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1.0070000000000001E-2</v>
      </c>
      <c r="O103" s="174">
        <f>ROUND(E103*N103,2)</f>
        <v>0.01</v>
      </c>
      <c r="P103" s="174">
        <v>0</v>
      </c>
      <c r="Q103" s="174">
        <f>ROUND(E103*P103,2)</f>
        <v>0</v>
      </c>
      <c r="R103" s="176"/>
      <c r="S103" s="176" t="s">
        <v>168</v>
      </c>
      <c r="T103" s="177" t="s">
        <v>169</v>
      </c>
      <c r="U103" s="157">
        <v>0</v>
      </c>
      <c r="V103" s="157">
        <f>ROUND(E103*U103,2)</f>
        <v>0</v>
      </c>
      <c r="W103" s="157"/>
      <c r="X103" s="157" t="s">
        <v>170</v>
      </c>
      <c r="Y103" s="157" t="s">
        <v>171</v>
      </c>
      <c r="Z103" s="147"/>
      <c r="AA103" s="147"/>
      <c r="AB103" s="147"/>
      <c r="AC103" s="147"/>
      <c r="AD103" s="147"/>
      <c r="AE103" s="147"/>
      <c r="AF103" s="147"/>
      <c r="AG103" s="147" t="s">
        <v>334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1" t="s">
        <v>176</v>
      </c>
      <c r="D104" s="161"/>
      <c r="E104" s="162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177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1">
        <v>35</v>
      </c>
      <c r="B105" s="172" t="s">
        <v>849</v>
      </c>
      <c r="C105" s="180" t="s">
        <v>850</v>
      </c>
      <c r="D105" s="173" t="s">
        <v>230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6.9999999999999994E-5</v>
      </c>
      <c r="O105" s="174">
        <f>ROUND(E105*N105,2)</f>
        <v>0</v>
      </c>
      <c r="P105" s="174">
        <v>4.4999999999999997E-3</v>
      </c>
      <c r="Q105" s="174">
        <f>ROUND(E105*P105,2)</f>
        <v>0</v>
      </c>
      <c r="R105" s="176"/>
      <c r="S105" s="176" t="s">
        <v>231</v>
      </c>
      <c r="T105" s="177" t="s">
        <v>231</v>
      </c>
      <c r="U105" s="157">
        <v>0</v>
      </c>
      <c r="V105" s="157">
        <f>ROUND(E105*U105,2)</f>
        <v>0</v>
      </c>
      <c r="W105" s="157"/>
      <c r="X105" s="157" t="s">
        <v>170</v>
      </c>
      <c r="Y105" s="157" t="s">
        <v>171</v>
      </c>
      <c r="Z105" s="147"/>
      <c r="AA105" s="147"/>
      <c r="AB105" s="147"/>
      <c r="AC105" s="147"/>
      <c r="AD105" s="147"/>
      <c r="AE105" s="147"/>
      <c r="AF105" s="147"/>
      <c r="AG105" s="147" t="s">
        <v>334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1" t="s">
        <v>176</v>
      </c>
      <c r="D106" s="161"/>
      <c r="E106" s="162">
        <v>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177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1">
        <v>36</v>
      </c>
      <c r="B107" s="172" t="s">
        <v>851</v>
      </c>
      <c r="C107" s="180" t="s">
        <v>852</v>
      </c>
      <c r="D107" s="173" t="s">
        <v>731</v>
      </c>
      <c r="E107" s="174">
        <v>1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8.0000000000000002E-3</v>
      </c>
      <c r="O107" s="174">
        <f>ROUND(E107*N107,2)</f>
        <v>0.01</v>
      </c>
      <c r="P107" s="174">
        <v>0</v>
      </c>
      <c r="Q107" s="174">
        <f>ROUND(E107*P107,2)</f>
        <v>0</v>
      </c>
      <c r="R107" s="176"/>
      <c r="S107" s="176" t="s">
        <v>168</v>
      </c>
      <c r="T107" s="177" t="s">
        <v>169</v>
      </c>
      <c r="U107" s="157">
        <v>0</v>
      </c>
      <c r="V107" s="157">
        <f>ROUND(E107*U107,2)</f>
        <v>0</v>
      </c>
      <c r="W107" s="157"/>
      <c r="X107" s="157" t="s">
        <v>170</v>
      </c>
      <c r="Y107" s="157" t="s">
        <v>171</v>
      </c>
      <c r="Z107" s="147"/>
      <c r="AA107" s="147"/>
      <c r="AB107" s="147"/>
      <c r="AC107" s="147"/>
      <c r="AD107" s="147"/>
      <c r="AE107" s="147"/>
      <c r="AF107" s="147"/>
      <c r="AG107" s="147" t="s">
        <v>215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0" t="s">
        <v>853</v>
      </c>
      <c r="D108" s="251"/>
      <c r="E108" s="251"/>
      <c r="F108" s="251"/>
      <c r="G108" s="251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174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1" t="s">
        <v>176</v>
      </c>
      <c r="D109" s="161"/>
      <c r="E109" s="162">
        <v>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1">
        <v>37</v>
      </c>
      <c r="B110" s="172" t="s">
        <v>854</v>
      </c>
      <c r="C110" s="180" t="s">
        <v>855</v>
      </c>
      <c r="D110" s="173" t="s">
        <v>731</v>
      </c>
      <c r="E110" s="174">
        <v>1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1.8249999999999999E-2</v>
      </c>
      <c r="O110" s="174">
        <f>ROUND(E110*N110,2)</f>
        <v>0.02</v>
      </c>
      <c r="P110" s="174">
        <v>0</v>
      </c>
      <c r="Q110" s="174">
        <f>ROUND(E110*P110,2)</f>
        <v>0</v>
      </c>
      <c r="R110" s="176"/>
      <c r="S110" s="176" t="s">
        <v>168</v>
      </c>
      <c r="T110" s="177" t="s">
        <v>169</v>
      </c>
      <c r="U110" s="157">
        <v>0</v>
      </c>
      <c r="V110" s="157">
        <f>ROUND(E110*U110,2)</f>
        <v>0</v>
      </c>
      <c r="W110" s="157"/>
      <c r="X110" s="157" t="s">
        <v>170</v>
      </c>
      <c r="Y110" s="157" t="s">
        <v>171</v>
      </c>
      <c r="Z110" s="147"/>
      <c r="AA110" s="147"/>
      <c r="AB110" s="147"/>
      <c r="AC110" s="147"/>
      <c r="AD110" s="147"/>
      <c r="AE110" s="147"/>
      <c r="AF110" s="147"/>
      <c r="AG110" s="147" t="s">
        <v>334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50" t="s">
        <v>856</v>
      </c>
      <c r="D111" s="251"/>
      <c r="E111" s="251"/>
      <c r="F111" s="251"/>
      <c r="G111" s="251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3" x14ac:dyDescent="0.2">
      <c r="A112" s="154"/>
      <c r="B112" s="155"/>
      <c r="C112" s="252" t="s">
        <v>857</v>
      </c>
      <c r="D112" s="253"/>
      <c r="E112" s="253"/>
      <c r="F112" s="253"/>
      <c r="G112" s="253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174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78" t="str">
        <f>C112</f>
        <v>- demin.patrona s kapacitou 16000 l, náhradní náplň, připojovací sada s měřičem vodivosti, elektronický vodoměr, izolace a konzolu na stěnu</v>
      </c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252" t="s">
        <v>858</v>
      </c>
      <c r="D113" s="253"/>
      <c r="E113" s="253"/>
      <c r="F113" s="253"/>
      <c r="G113" s="253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78" t="str">
        <f>C113</f>
        <v>- dopouštěcí stanice + vstupní a výstupní kohout, potrubní oddělovač, redukční ventil, filtr, manometr</v>
      </c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1" t="s">
        <v>176</v>
      </c>
      <c r="D114" s="161"/>
      <c r="E114" s="162">
        <v>1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177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1">
        <v>38</v>
      </c>
      <c r="B115" s="172" t="s">
        <v>859</v>
      </c>
      <c r="C115" s="180" t="s">
        <v>860</v>
      </c>
      <c r="D115" s="173" t="s">
        <v>331</v>
      </c>
      <c r="E115" s="174">
        <v>0.89970000000000006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/>
      <c r="S115" s="176" t="s">
        <v>231</v>
      </c>
      <c r="T115" s="177" t="s">
        <v>231</v>
      </c>
      <c r="U115" s="157">
        <v>0</v>
      </c>
      <c r="V115" s="157">
        <f>ROUND(E115*U115,2)</f>
        <v>0</v>
      </c>
      <c r="W115" s="157"/>
      <c r="X115" s="157" t="s">
        <v>170</v>
      </c>
      <c r="Y115" s="157" t="s">
        <v>171</v>
      </c>
      <c r="Z115" s="147"/>
      <c r="AA115" s="147"/>
      <c r="AB115" s="147"/>
      <c r="AC115" s="147"/>
      <c r="AD115" s="147"/>
      <c r="AE115" s="147"/>
      <c r="AF115" s="147"/>
      <c r="AG115" s="147" t="s">
        <v>334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1" t="s">
        <v>861</v>
      </c>
      <c r="D116" s="161"/>
      <c r="E116" s="162">
        <v>0.89970000000000006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177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86">
        <v>39</v>
      </c>
      <c r="B117" s="187" t="s">
        <v>862</v>
      </c>
      <c r="C117" s="193" t="s">
        <v>863</v>
      </c>
      <c r="D117" s="188" t="s">
        <v>0</v>
      </c>
      <c r="E117" s="189">
        <v>1318.4646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89">
        <v>0</v>
      </c>
      <c r="O117" s="189">
        <f>ROUND(E117*N117,2)</f>
        <v>0</v>
      </c>
      <c r="P117" s="189">
        <v>0</v>
      </c>
      <c r="Q117" s="189">
        <f>ROUND(E117*P117,2)</f>
        <v>0</v>
      </c>
      <c r="R117" s="191"/>
      <c r="S117" s="191" t="s">
        <v>231</v>
      </c>
      <c r="T117" s="192" t="s">
        <v>231</v>
      </c>
      <c r="U117" s="157">
        <v>0</v>
      </c>
      <c r="V117" s="157">
        <f>ROUND(E117*U117,2)</f>
        <v>0</v>
      </c>
      <c r="W117" s="157"/>
      <c r="X117" s="157" t="s">
        <v>170</v>
      </c>
      <c r="Y117" s="157" t="s">
        <v>171</v>
      </c>
      <c r="Z117" s="147"/>
      <c r="AA117" s="147"/>
      <c r="AB117" s="147"/>
      <c r="AC117" s="147"/>
      <c r="AD117" s="147"/>
      <c r="AE117" s="147"/>
      <c r="AF117" s="147"/>
      <c r="AG117" s="147" t="s">
        <v>343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1">
        <v>40</v>
      </c>
      <c r="B118" s="172" t="s">
        <v>864</v>
      </c>
      <c r="C118" s="180" t="s">
        <v>865</v>
      </c>
      <c r="D118" s="173" t="s">
        <v>230</v>
      </c>
      <c r="E118" s="174">
        <v>1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9.7000000000000003E-2</v>
      </c>
      <c r="O118" s="174">
        <f>ROUND(E118*N118,2)</f>
        <v>0.1</v>
      </c>
      <c r="P118" s="174">
        <v>0</v>
      </c>
      <c r="Q118" s="174">
        <f>ROUND(E118*P118,2)</f>
        <v>0</v>
      </c>
      <c r="R118" s="176"/>
      <c r="S118" s="176" t="s">
        <v>168</v>
      </c>
      <c r="T118" s="177" t="s">
        <v>169</v>
      </c>
      <c r="U118" s="157">
        <v>0</v>
      </c>
      <c r="V118" s="157">
        <f>ROUND(E118*U118,2)</f>
        <v>0</v>
      </c>
      <c r="W118" s="157"/>
      <c r="X118" s="157" t="s">
        <v>399</v>
      </c>
      <c r="Y118" s="157" t="s">
        <v>171</v>
      </c>
      <c r="Z118" s="147"/>
      <c r="AA118" s="147"/>
      <c r="AB118" s="147"/>
      <c r="AC118" s="147"/>
      <c r="AD118" s="147"/>
      <c r="AE118" s="147"/>
      <c r="AF118" s="147"/>
      <c r="AG118" s="147" t="s">
        <v>400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50" t="s">
        <v>866</v>
      </c>
      <c r="D119" s="251"/>
      <c r="E119" s="251"/>
      <c r="F119" s="251"/>
      <c r="G119" s="251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174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176</v>
      </c>
      <c r="D120" s="161"/>
      <c r="E120" s="162">
        <v>1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163</v>
      </c>
      <c r="B121" s="165" t="s">
        <v>111</v>
      </c>
      <c r="C121" s="179" t="s">
        <v>112</v>
      </c>
      <c r="D121" s="166"/>
      <c r="E121" s="167"/>
      <c r="F121" s="168"/>
      <c r="G121" s="168">
        <f>SUMIF(AG122:AG227,"&lt;&gt;NOR",G122:G227)</f>
        <v>0</v>
      </c>
      <c r="H121" s="168"/>
      <c r="I121" s="168">
        <f>SUM(I122:I227)</f>
        <v>0</v>
      </c>
      <c r="J121" s="168"/>
      <c r="K121" s="168">
        <f>SUM(K122:K227)</f>
        <v>0</v>
      </c>
      <c r="L121" s="168"/>
      <c r="M121" s="168">
        <f>SUM(M122:M227)</f>
        <v>0</v>
      </c>
      <c r="N121" s="167"/>
      <c r="O121" s="167">
        <f>SUM(O122:O227)</f>
        <v>0.02</v>
      </c>
      <c r="P121" s="167"/>
      <c r="Q121" s="167">
        <f>SUM(Q122:Q227)</f>
        <v>0</v>
      </c>
      <c r="R121" s="168"/>
      <c r="S121" s="168"/>
      <c r="T121" s="169"/>
      <c r="U121" s="163"/>
      <c r="V121" s="163">
        <f>SUM(V122:V227)</f>
        <v>0</v>
      </c>
      <c r="W121" s="163"/>
      <c r="X121" s="163"/>
      <c r="Y121" s="163"/>
      <c r="AG121" t="s">
        <v>164</v>
      </c>
    </row>
    <row r="122" spans="1:60" outlineLevel="1" x14ac:dyDescent="0.2">
      <c r="A122" s="171">
        <v>41</v>
      </c>
      <c r="B122" s="172" t="s">
        <v>723</v>
      </c>
      <c r="C122" s="180" t="s">
        <v>724</v>
      </c>
      <c r="D122" s="173" t="s">
        <v>230</v>
      </c>
      <c r="E122" s="174">
        <v>13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/>
      <c r="S122" s="176" t="s">
        <v>231</v>
      </c>
      <c r="T122" s="177" t="s">
        <v>231</v>
      </c>
      <c r="U122" s="157">
        <v>0</v>
      </c>
      <c r="V122" s="157">
        <f>ROUND(E122*U122,2)</f>
        <v>0</v>
      </c>
      <c r="W122" s="157"/>
      <c r="X122" s="157" t="s">
        <v>170</v>
      </c>
      <c r="Y122" s="157" t="s">
        <v>171</v>
      </c>
      <c r="Z122" s="147"/>
      <c r="AA122" s="147"/>
      <c r="AB122" s="147"/>
      <c r="AC122" s="147"/>
      <c r="AD122" s="147"/>
      <c r="AE122" s="147"/>
      <c r="AF122" s="147"/>
      <c r="AG122" s="147" t="s">
        <v>334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50" t="s">
        <v>725</v>
      </c>
      <c r="D123" s="251"/>
      <c r="E123" s="251"/>
      <c r="F123" s="251"/>
      <c r="G123" s="251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1" t="s">
        <v>867</v>
      </c>
      <c r="D124" s="161"/>
      <c r="E124" s="162">
        <v>13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177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1">
        <v>42</v>
      </c>
      <c r="B125" s="172" t="s">
        <v>868</v>
      </c>
      <c r="C125" s="180" t="s">
        <v>869</v>
      </c>
      <c r="D125" s="173" t="s">
        <v>230</v>
      </c>
      <c r="E125" s="174">
        <v>4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231</v>
      </c>
      <c r="T125" s="177" t="s">
        <v>231</v>
      </c>
      <c r="U125" s="157">
        <v>0</v>
      </c>
      <c r="V125" s="157">
        <f>ROUND(E125*U125,2)</f>
        <v>0</v>
      </c>
      <c r="W125" s="157"/>
      <c r="X125" s="157" t="s">
        <v>170</v>
      </c>
      <c r="Y125" s="157" t="s">
        <v>171</v>
      </c>
      <c r="Z125" s="147"/>
      <c r="AA125" s="147"/>
      <c r="AB125" s="147"/>
      <c r="AC125" s="147"/>
      <c r="AD125" s="147"/>
      <c r="AE125" s="147"/>
      <c r="AF125" s="147"/>
      <c r="AG125" s="147" t="s">
        <v>334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250" t="s">
        <v>725</v>
      </c>
      <c r="D126" s="251"/>
      <c r="E126" s="251"/>
      <c r="F126" s="251"/>
      <c r="G126" s="251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174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1" t="s">
        <v>826</v>
      </c>
      <c r="D127" s="161"/>
      <c r="E127" s="162">
        <v>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43</v>
      </c>
      <c r="B128" s="172" t="s">
        <v>870</v>
      </c>
      <c r="C128" s="180" t="s">
        <v>871</v>
      </c>
      <c r="D128" s="173" t="s">
        <v>230</v>
      </c>
      <c r="E128" s="174">
        <v>2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6"/>
      <c r="S128" s="176" t="s">
        <v>231</v>
      </c>
      <c r="T128" s="177" t="s">
        <v>231</v>
      </c>
      <c r="U128" s="157">
        <v>0</v>
      </c>
      <c r="V128" s="157">
        <f>ROUND(E128*U128,2)</f>
        <v>0</v>
      </c>
      <c r="W128" s="157"/>
      <c r="X128" s="157" t="s">
        <v>170</v>
      </c>
      <c r="Y128" s="157" t="s">
        <v>171</v>
      </c>
      <c r="Z128" s="147"/>
      <c r="AA128" s="147"/>
      <c r="AB128" s="147"/>
      <c r="AC128" s="147"/>
      <c r="AD128" s="147"/>
      <c r="AE128" s="147"/>
      <c r="AF128" s="147"/>
      <c r="AG128" s="147" t="s">
        <v>334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50" t="s">
        <v>725</v>
      </c>
      <c r="D129" s="251"/>
      <c r="E129" s="251"/>
      <c r="F129" s="251"/>
      <c r="G129" s="251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1" t="s">
        <v>232</v>
      </c>
      <c r="D130" s="161"/>
      <c r="E130" s="162">
        <v>2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177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1">
        <v>44</v>
      </c>
      <c r="B131" s="172" t="s">
        <v>726</v>
      </c>
      <c r="C131" s="180" t="s">
        <v>727</v>
      </c>
      <c r="D131" s="173" t="s">
        <v>230</v>
      </c>
      <c r="E131" s="174">
        <v>2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6"/>
      <c r="S131" s="176" t="s">
        <v>231</v>
      </c>
      <c r="T131" s="177" t="s">
        <v>231</v>
      </c>
      <c r="U131" s="157">
        <v>0</v>
      </c>
      <c r="V131" s="157">
        <f>ROUND(E131*U131,2)</f>
        <v>0</v>
      </c>
      <c r="W131" s="157"/>
      <c r="X131" s="157" t="s">
        <v>170</v>
      </c>
      <c r="Y131" s="157" t="s">
        <v>171</v>
      </c>
      <c r="Z131" s="147"/>
      <c r="AA131" s="147"/>
      <c r="AB131" s="147"/>
      <c r="AC131" s="147"/>
      <c r="AD131" s="147"/>
      <c r="AE131" s="147"/>
      <c r="AF131" s="147"/>
      <c r="AG131" s="147" t="s">
        <v>334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0" t="s">
        <v>725</v>
      </c>
      <c r="D132" s="251"/>
      <c r="E132" s="251"/>
      <c r="F132" s="251"/>
      <c r="G132" s="251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174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1" t="s">
        <v>232</v>
      </c>
      <c r="D133" s="161"/>
      <c r="E133" s="162">
        <v>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45</v>
      </c>
      <c r="B134" s="172" t="s">
        <v>872</v>
      </c>
      <c r="C134" s="180" t="s">
        <v>873</v>
      </c>
      <c r="D134" s="173" t="s">
        <v>230</v>
      </c>
      <c r="E134" s="174">
        <v>9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/>
      <c r="S134" s="176" t="s">
        <v>231</v>
      </c>
      <c r="T134" s="177" t="s">
        <v>231</v>
      </c>
      <c r="U134" s="157">
        <v>0</v>
      </c>
      <c r="V134" s="157">
        <f>ROUND(E134*U134,2)</f>
        <v>0</v>
      </c>
      <c r="W134" s="157"/>
      <c r="X134" s="157" t="s">
        <v>170</v>
      </c>
      <c r="Y134" s="157" t="s">
        <v>171</v>
      </c>
      <c r="Z134" s="147"/>
      <c r="AA134" s="147"/>
      <c r="AB134" s="147"/>
      <c r="AC134" s="147"/>
      <c r="AD134" s="147"/>
      <c r="AE134" s="147"/>
      <c r="AF134" s="147"/>
      <c r="AG134" s="147" t="s">
        <v>334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50" t="s">
        <v>725</v>
      </c>
      <c r="D135" s="251"/>
      <c r="E135" s="251"/>
      <c r="F135" s="251"/>
      <c r="G135" s="251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174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1" t="s">
        <v>874</v>
      </c>
      <c r="D136" s="161"/>
      <c r="E136" s="162">
        <v>9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1">
        <v>46</v>
      </c>
      <c r="B137" s="172" t="s">
        <v>875</v>
      </c>
      <c r="C137" s="180" t="s">
        <v>876</v>
      </c>
      <c r="D137" s="173" t="s">
        <v>230</v>
      </c>
      <c r="E137" s="174">
        <v>12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4">
        <v>0</v>
      </c>
      <c r="O137" s="174">
        <f>ROUND(E137*N137,2)</f>
        <v>0</v>
      </c>
      <c r="P137" s="174">
        <v>0</v>
      </c>
      <c r="Q137" s="174">
        <f>ROUND(E137*P137,2)</f>
        <v>0</v>
      </c>
      <c r="R137" s="176"/>
      <c r="S137" s="176" t="s">
        <v>231</v>
      </c>
      <c r="T137" s="177" t="s">
        <v>231</v>
      </c>
      <c r="U137" s="157">
        <v>0</v>
      </c>
      <c r="V137" s="157">
        <f>ROUND(E137*U137,2)</f>
        <v>0</v>
      </c>
      <c r="W137" s="157"/>
      <c r="X137" s="157" t="s">
        <v>170</v>
      </c>
      <c r="Y137" s="157" t="s">
        <v>171</v>
      </c>
      <c r="Z137" s="147"/>
      <c r="AA137" s="147"/>
      <c r="AB137" s="147"/>
      <c r="AC137" s="147"/>
      <c r="AD137" s="147"/>
      <c r="AE137" s="147"/>
      <c r="AF137" s="147"/>
      <c r="AG137" s="147" t="s">
        <v>334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50" t="s">
        <v>725</v>
      </c>
      <c r="D138" s="251"/>
      <c r="E138" s="251"/>
      <c r="F138" s="251"/>
      <c r="G138" s="251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174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1" t="s">
        <v>877</v>
      </c>
      <c r="D139" s="161"/>
      <c r="E139" s="162">
        <v>12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177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47</v>
      </c>
      <c r="B140" s="172" t="s">
        <v>878</v>
      </c>
      <c r="C140" s="180" t="s">
        <v>879</v>
      </c>
      <c r="D140" s="173" t="s">
        <v>230</v>
      </c>
      <c r="E140" s="174">
        <v>11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6"/>
      <c r="S140" s="176" t="s">
        <v>231</v>
      </c>
      <c r="T140" s="177" t="s">
        <v>231</v>
      </c>
      <c r="U140" s="157">
        <v>0</v>
      </c>
      <c r="V140" s="157">
        <f>ROUND(E140*U140,2)</f>
        <v>0</v>
      </c>
      <c r="W140" s="157"/>
      <c r="X140" s="157" t="s">
        <v>170</v>
      </c>
      <c r="Y140" s="157" t="s">
        <v>171</v>
      </c>
      <c r="Z140" s="147"/>
      <c r="AA140" s="147"/>
      <c r="AB140" s="147"/>
      <c r="AC140" s="147"/>
      <c r="AD140" s="147"/>
      <c r="AE140" s="147"/>
      <c r="AF140" s="147"/>
      <c r="AG140" s="147" t="s">
        <v>334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0" t="s">
        <v>725</v>
      </c>
      <c r="D141" s="251"/>
      <c r="E141" s="251"/>
      <c r="F141" s="251"/>
      <c r="G141" s="251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174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1" t="s">
        <v>880</v>
      </c>
      <c r="D142" s="161"/>
      <c r="E142" s="162">
        <v>11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177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1">
        <v>48</v>
      </c>
      <c r="B143" s="172" t="s">
        <v>881</v>
      </c>
      <c r="C143" s="180" t="s">
        <v>882</v>
      </c>
      <c r="D143" s="173" t="s">
        <v>230</v>
      </c>
      <c r="E143" s="174">
        <v>7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0</v>
      </c>
      <c r="O143" s="174">
        <f>ROUND(E143*N143,2)</f>
        <v>0</v>
      </c>
      <c r="P143" s="174">
        <v>0</v>
      </c>
      <c r="Q143" s="174">
        <f>ROUND(E143*P143,2)</f>
        <v>0</v>
      </c>
      <c r="R143" s="176"/>
      <c r="S143" s="176" t="s">
        <v>231</v>
      </c>
      <c r="T143" s="177" t="s">
        <v>231</v>
      </c>
      <c r="U143" s="157">
        <v>0</v>
      </c>
      <c r="V143" s="157">
        <f>ROUND(E143*U143,2)</f>
        <v>0</v>
      </c>
      <c r="W143" s="157"/>
      <c r="X143" s="157" t="s">
        <v>170</v>
      </c>
      <c r="Y143" s="157" t="s">
        <v>171</v>
      </c>
      <c r="Z143" s="147"/>
      <c r="AA143" s="147"/>
      <c r="AB143" s="147"/>
      <c r="AC143" s="147"/>
      <c r="AD143" s="147"/>
      <c r="AE143" s="147"/>
      <c r="AF143" s="147"/>
      <c r="AG143" s="147" t="s">
        <v>334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250" t="s">
        <v>725</v>
      </c>
      <c r="D144" s="251"/>
      <c r="E144" s="251"/>
      <c r="F144" s="251"/>
      <c r="G144" s="251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174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1" t="s">
        <v>883</v>
      </c>
      <c r="D145" s="161"/>
      <c r="E145" s="162">
        <v>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49</v>
      </c>
      <c r="B146" s="172" t="s">
        <v>884</v>
      </c>
      <c r="C146" s="180" t="s">
        <v>885</v>
      </c>
      <c r="D146" s="173" t="s">
        <v>230</v>
      </c>
      <c r="E146" s="174">
        <v>2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0</v>
      </c>
      <c r="O146" s="174">
        <f>ROUND(E146*N146,2)</f>
        <v>0</v>
      </c>
      <c r="P146" s="174">
        <v>0</v>
      </c>
      <c r="Q146" s="174">
        <f>ROUND(E146*P146,2)</f>
        <v>0</v>
      </c>
      <c r="R146" s="176"/>
      <c r="S146" s="176" t="s">
        <v>231</v>
      </c>
      <c r="T146" s="177" t="s">
        <v>231</v>
      </c>
      <c r="U146" s="157">
        <v>0</v>
      </c>
      <c r="V146" s="157">
        <f>ROUND(E146*U146,2)</f>
        <v>0</v>
      </c>
      <c r="W146" s="157"/>
      <c r="X146" s="157" t="s">
        <v>170</v>
      </c>
      <c r="Y146" s="157" t="s">
        <v>171</v>
      </c>
      <c r="Z146" s="147"/>
      <c r="AA146" s="147"/>
      <c r="AB146" s="147"/>
      <c r="AC146" s="147"/>
      <c r="AD146" s="147"/>
      <c r="AE146" s="147"/>
      <c r="AF146" s="147"/>
      <c r="AG146" s="147" t="s">
        <v>334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250" t="s">
        <v>725</v>
      </c>
      <c r="D147" s="251"/>
      <c r="E147" s="251"/>
      <c r="F147" s="251"/>
      <c r="G147" s="251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174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1" t="s">
        <v>232</v>
      </c>
      <c r="D148" s="161"/>
      <c r="E148" s="162">
        <v>2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177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1">
        <v>50</v>
      </c>
      <c r="B149" s="172" t="s">
        <v>886</v>
      </c>
      <c r="C149" s="180" t="s">
        <v>887</v>
      </c>
      <c r="D149" s="173" t="s">
        <v>230</v>
      </c>
      <c r="E149" s="174">
        <v>1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2.3000000000000001E-4</v>
      </c>
      <c r="O149" s="174">
        <f>ROUND(E149*N149,2)</f>
        <v>0</v>
      </c>
      <c r="P149" s="174">
        <v>0</v>
      </c>
      <c r="Q149" s="174">
        <f>ROUND(E149*P149,2)</f>
        <v>0</v>
      </c>
      <c r="R149" s="176"/>
      <c r="S149" s="176" t="s">
        <v>231</v>
      </c>
      <c r="T149" s="177" t="s">
        <v>231</v>
      </c>
      <c r="U149" s="157">
        <v>0</v>
      </c>
      <c r="V149" s="157">
        <f>ROUND(E149*U149,2)</f>
        <v>0</v>
      </c>
      <c r="W149" s="157"/>
      <c r="X149" s="157" t="s">
        <v>170</v>
      </c>
      <c r="Y149" s="157" t="s">
        <v>171</v>
      </c>
      <c r="Z149" s="147"/>
      <c r="AA149" s="147"/>
      <c r="AB149" s="147"/>
      <c r="AC149" s="147"/>
      <c r="AD149" s="147"/>
      <c r="AE149" s="147"/>
      <c r="AF149" s="147"/>
      <c r="AG149" s="147" t="s">
        <v>215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50" t="s">
        <v>725</v>
      </c>
      <c r="D150" s="251"/>
      <c r="E150" s="251"/>
      <c r="F150" s="251"/>
      <c r="G150" s="251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174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81" t="s">
        <v>176</v>
      </c>
      <c r="D151" s="161"/>
      <c r="E151" s="162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177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1">
        <v>51</v>
      </c>
      <c r="B152" s="172" t="s">
        <v>888</v>
      </c>
      <c r="C152" s="180" t="s">
        <v>889</v>
      </c>
      <c r="D152" s="173" t="s">
        <v>230</v>
      </c>
      <c r="E152" s="174">
        <v>1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2.5699999999999998E-3</v>
      </c>
      <c r="O152" s="174">
        <f>ROUND(E152*N152,2)</f>
        <v>0</v>
      </c>
      <c r="P152" s="174">
        <v>0</v>
      </c>
      <c r="Q152" s="174">
        <f>ROUND(E152*P152,2)</f>
        <v>0</v>
      </c>
      <c r="R152" s="176"/>
      <c r="S152" s="176" t="s">
        <v>231</v>
      </c>
      <c r="T152" s="177" t="s">
        <v>231</v>
      </c>
      <c r="U152" s="157">
        <v>0</v>
      </c>
      <c r="V152" s="157">
        <f>ROUND(E152*U152,2)</f>
        <v>0</v>
      </c>
      <c r="W152" s="157"/>
      <c r="X152" s="157" t="s">
        <v>170</v>
      </c>
      <c r="Y152" s="157" t="s">
        <v>171</v>
      </c>
      <c r="Z152" s="147"/>
      <c r="AA152" s="147"/>
      <c r="AB152" s="147"/>
      <c r="AC152" s="147"/>
      <c r="AD152" s="147"/>
      <c r="AE152" s="147"/>
      <c r="AF152" s="147"/>
      <c r="AG152" s="147" t="s">
        <v>334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50" t="s">
        <v>725</v>
      </c>
      <c r="D153" s="251"/>
      <c r="E153" s="251"/>
      <c r="F153" s="251"/>
      <c r="G153" s="251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174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1" t="s">
        <v>176</v>
      </c>
      <c r="D154" s="161"/>
      <c r="E154" s="162">
        <v>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1">
        <v>52</v>
      </c>
      <c r="B155" s="172" t="s">
        <v>735</v>
      </c>
      <c r="C155" s="180" t="s">
        <v>736</v>
      </c>
      <c r="D155" s="173" t="s">
        <v>0</v>
      </c>
      <c r="E155" s="174">
        <v>754.447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4">
        <v>0</v>
      </c>
      <c r="O155" s="174">
        <f>ROUND(E155*N155,2)</f>
        <v>0</v>
      </c>
      <c r="P155" s="174">
        <v>0</v>
      </c>
      <c r="Q155" s="174">
        <f>ROUND(E155*P155,2)</f>
        <v>0</v>
      </c>
      <c r="R155" s="176"/>
      <c r="S155" s="176" t="s">
        <v>231</v>
      </c>
      <c r="T155" s="177" t="s">
        <v>231</v>
      </c>
      <c r="U155" s="157">
        <v>0</v>
      </c>
      <c r="V155" s="157">
        <f>ROUND(E155*U155,2)</f>
        <v>0</v>
      </c>
      <c r="W155" s="157"/>
      <c r="X155" s="157" t="s">
        <v>170</v>
      </c>
      <c r="Y155" s="157" t="s">
        <v>171</v>
      </c>
      <c r="Z155" s="147"/>
      <c r="AA155" s="147"/>
      <c r="AB155" s="147"/>
      <c r="AC155" s="147"/>
      <c r="AD155" s="147"/>
      <c r="AE155" s="147"/>
      <c r="AF155" s="147"/>
      <c r="AG155" s="147" t="s">
        <v>343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250" t="s">
        <v>725</v>
      </c>
      <c r="D156" s="251"/>
      <c r="E156" s="251"/>
      <c r="F156" s="251"/>
      <c r="G156" s="251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174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1">
        <v>53</v>
      </c>
      <c r="B157" s="172" t="s">
        <v>890</v>
      </c>
      <c r="C157" s="180" t="s">
        <v>891</v>
      </c>
      <c r="D157" s="173" t="s">
        <v>230</v>
      </c>
      <c r="E157" s="174">
        <v>1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4">
        <v>0</v>
      </c>
      <c r="O157" s="174">
        <f>ROUND(E157*N157,2)</f>
        <v>0</v>
      </c>
      <c r="P157" s="174">
        <v>0</v>
      </c>
      <c r="Q157" s="174">
        <f>ROUND(E157*P157,2)</f>
        <v>0</v>
      </c>
      <c r="R157" s="176"/>
      <c r="S157" s="176" t="s">
        <v>168</v>
      </c>
      <c r="T157" s="177" t="s">
        <v>169</v>
      </c>
      <c r="U157" s="157">
        <v>0</v>
      </c>
      <c r="V157" s="157">
        <f>ROUND(E157*U157,2)</f>
        <v>0</v>
      </c>
      <c r="W157" s="157"/>
      <c r="X157" s="157" t="s">
        <v>399</v>
      </c>
      <c r="Y157" s="157" t="s">
        <v>171</v>
      </c>
      <c r="Z157" s="147"/>
      <c r="AA157" s="147"/>
      <c r="AB157" s="147"/>
      <c r="AC157" s="147"/>
      <c r="AD157" s="147"/>
      <c r="AE157" s="147"/>
      <c r="AF157" s="147"/>
      <c r="AG157" s="147" t="s">
        <v>400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50" t="s">
        <v>725</v>
      </c>
      <c r="D158" s="251"/>
      <c r="E158" s="251"/>
      <c r="F158" s="251"/>
      <c r="G158" s="251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174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1" t="s">
        <v>176</v>
      </c>
      <c r="D159" s="161"/>
      <c r="E159" s="162">
        <v>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177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1">
        <v>54</v>
      </c>
      <c r="B160" s="172" t="s">
        <v>892</v>
      </c>
      <c r="C160" s="180" t="s">
        <v>893</v>
      </c>
      <c r="D160" s="173" t="s">
        <v>230</v>
      </c>
      <c r="E160" s="174">
        <v>2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1.6000000000000001E-3</v>
      </c>
      <c r="O160" s="174">
        <f>ROUND(E160*N160,2)</f>
        <v>0</v>
      </c>
      <c r="P160" s="174">
        <v>0</v>
      </c>
      <c r="Q160" s="174">
        <f>ROUND(E160*P160,2)</f>
        <v>0</v>
      </c>
      <c r="R160" s="176" t="s">
        <v>576</v>
      </c>
      <c r="S160" s="176" t="s">
        <v>231</v>
      </c>
      <c r="T160" s="177" t="s">
        <v>231</v>
      </c>
      <c r="U160" s="157">
        <v>0</v>
      </c>
      <c r="V160" s="157">
        <f>ROUND(E160*U160,2)</f>
        <v>0</v>
      </c>
      <c r="W160" s="157"/>
      <c r="X160" s="157" t="s">
        <v>399</v>
      </c>
      <c r="Y160" s="157" t="s">
        <v>171</v>
      </c>
      <c r="Z160" s="147"/>
      <c r="AA160" s="147"/>
      <c r="AB160" s="147"/>
      <c r="AC160" s="147"/>
      <c r="AD160" s="147"/>
      <c r="AE160" s="147"/>
      <c r="AF160" s="147"/>
      <c r="AG160" s="147" t="s">
        <v>400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232</v>
      </c>
      <c r="D161" s="161"/>
      <c r="E161" s="162">
        <v>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1">
        <v>55</v>
      </c>
      <c r="B162" s="172" t="s">
        <v>894</v>
      </c>
      <c r="C162" s="180" t="s">
        <v>895</v>
      </c>
      <c r="D162" s="173" t="s">
        <v>230</v>
      </c>
      <c r="E162" s="174">
        <v>1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4.3E-3</v>
      </c>
      <c r="O162" s="174">
        <f>ROUND(E162*N162,2)</f>
        <v>0</v>
      </c>
      <c r="P162" s="174">
        <v>0</v>
      </c>
      <c r="Q162" s="174">
        <f>ROUND(E162*P162,2)</f>
        <v>0</v>
      </c>
      <c r="R162" s="176" t="s">
        <v>576</v>
      </c>
      <c r="S162" s="176" t="s">
        <v>231</v>
      </c>
      <c r="T162" s="177" t="s">
        <v>231</v>
      </c>
      <c r="U162" s="157">
        <v>0</v>
      </c>
      <c r="V162" s="157">
        <f>ROUND(E162*U162,2)</f>
        <v>0</v>
      </c>
      <c r="W162" s="157"/>
      <c r="X162" s="157" t="s">
        <v>399</v>
      </c>
      <c r="Y162" s="157" t="s">
        <v>171</v>
      </c>
      <c r="Z162" s="147"/>
      <c r="AA162" s="147"/>
      <c r="AB162" s="147"/>
      <c r="AC162" s="147"/>
      <c r="AD162" s="147"/>
      <c r="AE162" s="147"/>
      <c r="AF162" s="147"/>
      <c r="AG162" s="147" t="s">
        <v>400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250" t="s">
        <v>725</v>
      </c>
      <c r="D163" s="251"/>
      <c r="E163" s="251"/>
      <c r="F163" s="251"/>
      <c r="G163" s="251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174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1" t="s">
        <v>176</v>
      </c>
      <c r="D164" s="161"/>
      <c r="E164" s="162">
        <v>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1">
        <v>56</v>
      </c>
      <c r="B165" s="172" t="s">
        <v>896</v>
      </c>
      <c r="C165" s="180" t="s">
        <v>897</v>
      </c>
      <c r="D165" s="173" t="s">
        <v>230</v>
      </c>
      <c r="E165" s="174">
        <v>2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0</v>
      </c>
      <c r="O165" s="174">
        <f>ROUND(E165*N165,2)</f>
        <v>0</v>
      </c>
      <c r="P165" s="174">
        <v>0</v>
      </c>
      <c r="Q165" s="174">
        <f>ROUND(E165*P165,2)</f>
        <v>0</v>
      </c>
      <c r="R165" s="176"/>
      <c r="S165" s="176" t="s">
        <v>168</v>
      </c>
      <c r="T165" s="177" t="s">
        <v>169</v>
      </c>
      <c r="U165" s="157">
        <v>0</v>
      </c>
      <c r="V165" s="157">
        <f>ROUND(E165*U165,2)</f>
        <v>0</v>
      </c>
      <c r="W165" s="157"/>
      <c r="X165" s="157" t="s">
        <v>399</v>
      </c>
      <c r="Y165" s="157" t="s">
        <v>171</v>
      </c>
      <c r="Z165" s="147"/>
      <c r="AA165" s="147"/>
      <c r="AB165" s="147"/>
      <c r="AC165" s="147"/>
      <c r="AD165" s="147"/>
      <c r="AE165" s="147"/>
      <c r="AF165" s="147"/>
      <c r="AG165" s="147" t="s">
        <v>400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50" t="s">
        <v>898</v>
      </c>
      <c r="D166" s="251"/>
      <c r="E166" s="251"/>
      <c r="F166" s="251"/>
      <c r="G166" s="251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1" t="s">
        <v>232</v>
      </c>
      <c r="D167" s="161"/>
      <c r="E167" s="162">
        <v>2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177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1">
        <v>57</v>
      </c>
      <c r="B168" s="172" t="s">
        <v>899</v>
      </c>
      <c r="C168" s="180" t="s">
        <v>900</v>
      </c>
      <c r="D168" s="173" t="s">
        <v>230</v>
      </c>
      <c r="E168" s="174">
        <v>2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4">
        <v>1.8000000000000001E-4</v>
      </c>
      <c r="O168" s="174">
        <f>ROUND(E168*N168,2)</f>
        <v>0</v>
      </c>
      <c r="P168" s="174">
        <v>0</v>
      </c>
      <c r="Q168" s="174">
        <f>ROUND(E168*P168,2)</f>
        <v>0</v>
      </c>
      <c r="R168" s="176" t="s">
        <v>576</v>
      </c>
      <c r="S168" s="176" t="s">
        <v>231</v>
      </c>
      <c r="T168" s="177" t="s">
        <v>231</v>
      </c>
      <c r="U168" s="157">
        <v>0</v>
      </c>
      <c r="V168" s="157">
        <f>ROUND(E168*U168,2)</f>
        <v>0</v>
      </c>
      <c r="W168" s="157"/>
      <c r="X168" s="157" t="s">
        <v>399</v>
      </c>
      <c r="Y168" s="157" t="s">
        <v>171</v>
      </c>
      <c r="Z168" s="147"/>
      <c r="AA168" s="147"/>
      <c r="AB168" s="147"/>
      <c r="AC168" s="147"/>
      <c r="AD168" s="147"/>
      <c r="AE168" s="147"/>
      <c r="AF168" s="147"/>
      <c r="AG168" s="147" t="s">
        <v>400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50" t="s">
        <v>725</v>
      </c>
      <c r="D169" s="251"/>
      <c r="E169" s="251"/>
      <c r="F169" s="251"/>
      <c r="G169" s="251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174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1" t="s">
        <v>232</v>
      </c>
      <c r="D170" s="161"/>
      <c r="E170" s="162">
        <v>2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1">
        <v>58</v>
      </c>
      <c r="B171" s="172" t="s">
        <v>901</v>
      </c>
      <c r="C171" s="180" t="s">
        <v>902</v>
      </c>
      <c r="D171" s="173" t="s">
        <v>230</v>
      </c>
      <c r="E171" s="174">
        <v>3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2.7999999999999998E-4</v>
      </c>
      <c r="O171" s="174">
        <f>ROUND(E171*N171,2)</f>
        <v>0</v>
      </c>
      <c r="P171" s="174">
        <v>0</v>
      </c>
      <c r="Q171" s="174">
        <f>ROUND(E171*P171,2)</f>
        <v>0</v>
      </c>
      <c r="R171" s="176" t="s">
        <v>576</v>
      </c>
      <c r="S171" s="176" t="s">
        <v>231</v>
      </c>
      <c r="T171" s="177" t="s">
        <v>231</v>
      </c>
      <c r="U171" s="157">
        <v>0</v>
      </c>
      <c r="V171" s="157">
        <f>ROUND(E171*U171,2)</f>
        <v>0</v>
      </c>
      <c r="W171" s="157"/>
      <c r="X171" s="157" t="s">
        <v>399</v>
      </c>
      <c r="Y171" s="157" t="s">
        <v>171</v>
      </c>
      <c r="Z171" s="147"/>
      <c r="AA171" s="147"/>
      <c r="AB171" s="147"/>
      <c r="AC171" s="147"/>
      <c r="AD171" s="147"/>
      <c r="AE171" s="147"/>
      <c r="AF171" s="147"/>
      <c r="AG171" s="147" t="s">
        <v>400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50" t="s">
        <v>725</v>
      </c>
      <c r="D172" s="251"/>
      <c r="E172" s="251"/>
      <c r="F172" s="251"/>
      <c r="G172" s="251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174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81" t="s">
        <v>728</v>
      </c>
      <c r="D173" s="161"/>
      <c r="E173" s="162">
        <v>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177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1">
        <v>59</v>
      </c>
      <c r="B174" s="172" t="s">
        <v>903</v>
      </c>
      <c r="C174" s="180" t="s">
        <v>904</v>
      </c>
      <c r="D174" s="173" t="s">
        <v>230</v>
      </c>
      <c r="E174" s="174">
        <v>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4.6000000000000001E-4</v>
      </c>
      <c r="O174" s="174">
        <f>ROUND(E174*N174,2)</f>
        <v>0</v>
      </c>
      <c r="P174" s="174">
        <v>0</v>
      </c>
      <c r="Q174" s="174">
        <f>ROUND(E174*P174,2)</f>
        <v>0</v>
      </c>
      <c r="R174" s="176" t="s">
        <v>576</v>
      </c>
      <c r="S174" s="176" t="s">
        <v>231</v>
      </c>
      <c r="T174" s="177" t="s">
        <v>231</v>
      </c>
      <c r="U174" s="157">
        <v>0</v>
      </c>
      <c r="V174" s="157">
        <f>ROUND(E174*U174,2)</f>
        <v>0</v>
      </c>
      <c r="W174" s="157"/>
      <c r="X174" s="157" t="s">
        <v>399</v>
      </c>
      <c r="Y174" s="157" t="s">
        <v>171</v>
      </c>
      <c r="Z174" s="147"/>
      <c r="AA174" s="147"/>
      <c r="AB174" s="147"/>
      <c r="AC174" s="147"/>
      <c r="AD174" s="147"/>
      <c r="AE174" s="147"/>
      <c r="AF174" s="147"/>
      <c r="AG174" s="147" t="s">
        <v>400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50" t="s">
        <v>725</v>
      </c>
      <c r="D175" s="251"/>
      <c r="E175" s="251"/>
      <c r="F175" s="251"/>
      <c r="G175" s="251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174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1" t="s">
        <v>281</v>
      </c>
      <c r="D176" s="161"/>
      <c r="E176" s="162">
        <v>4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1">
        <v>60</v>
      </c>
      <c r="B177" s="172" t="s">
        <v>905</v>
      </c>
      <c r="C177" s="180" t="s">
        <v>906</v>
      </c>
      <c r="D177" s="173" t="s">
        <v>230</v>
      </c>
      <c r="E177" s="174">
        <v>6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6.8000000000000005E-4</v>
      </c>
      <c r="O177" s="174">
        <f>ROUND(E177*N177,2)</f>
        <v>0</v>
      </c>
      <c r="P177" s="174">
        <v>0</v>
      </c>
      <c r="Q177" s="174">
        <f>ROUND(E177*P177,2)</f>
        <v>0</v>
      </c>
      <c r="R177" s="176" t="s">
        <v>576</v>
      </c>
      <c r="S177" s="176" t="s">
        <v>231</v>
      </c>
      <c r="T177" s="177" t="s">
        <v>231</v>
      </c>
      <c r="U177" s="157">
        <v>0</v>
      </c>
      <c r="V177" s="157">
        <f>ROUND(E177*U177,2)</f>
        <v>0</v>
      </c>
      <c r="W177" s="157"/>
      <c r="X177" s="157" t="s">
        <v>399</v>
      </c>
      <c r="Y177" s="157" t="s">
        <v>171</v>
      </c>
      <c r="Z177" s="147"/>
      <c r="AA177" s="147"/>
      <c r="AB177" s="147"/>
      <c r="AC177" s="147"/>
      <c r="AD177" s="147"/>
      <c r="AE177" s="147"/>
      <c r="AF177" s="147"/>
      <c r="AG177" s="147" t="s">
        <v>400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50" t="s">
        <v>725</v>
      </c>
      <c r="D178" s="251"/>
      <c r="E178" s="251"/>
      <c r="F178" s="251"/>
      <c r="G178" s="251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174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1" t="s">
        <v>907</v>
      </c>
      <c r="D179" s="161"/>
      <c r="E179" s="162">
        <v>6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177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1">
        <v>61</v>
      </c>
      <c r="B180" s="172" t="s">
        <v>908</v>
      </c>
      <c r="C180" s="180" t="s">
        <v>909</v>
      </c>
      <c r="D180" s="173" t="s">
        <v>230</v>
      </c>
      <c r="E180" s="174">
        <v>3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9.8999999999999999E-4</v>
      </c>
      <c r="O180" s="174">
        <f>ROUND(E180*N180,2)</f>
        <v>0</v>
      </c>
      <c r="P180" s="174">
        <v>0</v>
      </c>
      <c r="Q180" s="174">
        <f>ROUND(E180*P180,2)</f>
        <v>0</v>
      </c>
      <c r="R180" s="176" t="s">
        <v>576</v>
      </c>
      <c r="S180" s="176" t="s">
        <v>231</v>
      </c>
      <c r="T180" s="177" t="s">
        <v>231</v>
      </c>
      <c r="U180" s="157">
        <v>0</v>
      </c>
      <c r="V180" s="157">
        <f>ROUND(E180*U180,2)</f>
        <v>0</v>
      </c>
      <c r="W180" s="157"/>
      <c r="X180" s="157" t="s">
        <v>399</v>
      </c>
      <c r="Y180" s="157" t="s">
        <v>171</v>
      </c>
      <c r="Z180" s="147"/>
      <c r="AA180" s="147"/>
      <c r="AB180" s="147"/>
      <c r="AC180" s="147"/>
      <c r="AD180" s="147"/>
      <c r="AE180" s="147"/>
      <c r="AF180" s="147"/>
      <c r="AG180" s="147" t="s">
        <v>400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50" t="s">
        <v>725</v>
      </c>
      <c r="D181" s="251"/>
      <c r="E181" s="251"/>
      <c r="F181" s="251"/>
      <c r="G181" s="251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174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1" t="s">
        <v>910</v>
      </c>
      <c r="D182" s="161"/>
      <c r="E182" s="162">
        <v>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1">
        <v>62</v>
      </c>
      <c r="B183" s="172" t="s">
        <v>911</v>
      </c>
      <c r="C183" s="180" t="s">
        <v>912</v>
      </c>
      <c r="D183" s="173" t="s">
        <v>230</v>
      </c>
      <c r="E183" s="174">
        <v>1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1.9000000000000001E-4</v>
      </c>
      <c r="O183" s="174">
        <f>ROUND(E183*N183,2)</f>
        <v>0</v>
      </c>
      <c r="P183" s="174">
        <v>0</v>
      </c>
      <c r="Q183" s="174">
        <f>ROUND(E183*P183,2)</f>
        <v>0</v>
      </c>
      <c r="R183" s="176" t="s">
        <v>576</v>
      </c>
      <c r="S183" s="176" t="s">
        <v>231</v>
      </c>
      <c r="T183" s="177" t="s">
        <v>231</v>
      </c>
      <c r="U183" s="157">
        <v>0</v>
      </c>
      <c r="V183" s="157">
        <f>ROUND(E183*U183,2)</f>
        <v>0</v>
      </c>
      <c r="W183" s="157"/>
      <c r="X183" s="157" t="s">
        <v>399</v>
      </c>
      <c r="Y183" s="157" t="s">
        <v>171</v>
      </c>
      <c r="Z183" s="147"/>
      <c r="AA183" s="147"/>
      <c r="AB183" s="147"/>
      <c r="AC183" s="147"/>
      <c r="AD183" s="147"/>
      <c r="AE183" s="147"/>
      <c r="AF183" s="147"/>
      <c r="AG183" s="147" t="s">
        <v>400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50" t="s">
        <v>725</v>
      </c>
      <c r="D184" s="251"/>
      <c r="E184" s="251"/>
      <c r="F184" s="251"/>
      <c r="G184" s="251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174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181" t="s">
        <v>176</v>
      </c>
      <c r="D185" s="161"/>
      <c r="E185" s="162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177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1">
        <v>63</v>
      </c>
      <c r="B186" s="172" t="s">
        <v>913</v>
      </c>
      <c r="C186" s="180" t="s">
        <v>914</v>
      </c>
      <c r="D186" s="173" t="s">
        <v>230</v>
      </c>
      <c r="E186" s="174">
        <v>2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3.1E-4</v>
      </c>
      <c r="O186" s="174">
        <f>ROUND(E186*N186,2)</f>
        <v>0</v>
      </c>
      <c r="P186" s="174">
        <v>0</v>
      </c>
      <c r="Q186" s="174">
        <f>ROUND(E186*P186,2)</f>
        <v>0</v>
      </c>
      <c r="R186" s="176" t="s">
        <v>576</v>
      </c>
      <c r="S186" s="176" t="s">
        <v>231</v>
      </c>
      <c r="T186" s="177" t="s">
        <v>231</v>
      </c>
      <c r="U186" s="157">
        <v>0</v>
      </c>
      <c r="V186" s="157">
        <f>ROUND(E186*U186,2)</f>
        <v>0</v>
      </c>
      <c r="W186" s="157"/>
      <c r="X186" s="157" t="s">
        <v>399</v>
      </c>
      <c r="Y186" s="157" t="s">
        <v>171</v>
      </c>
      <c r="Z186" s="147"/>
      <c r="AA186" s="147"/>
      <c r="AB186" s="147"/>
      <c r="AC186" s="147"/>
      <c r="AD186" s="147"/>
      <c r="AE186" s="147"/>
      <c r="AF186" s="147"/>
      <c r="AG186" s="147" t="s">
        <v>400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250" t="s">
        <v>725</v>
      </c>
      <c r="D187" s="251"/>
      <c r="E187" s="251"/>
      <c r="F187" s="251"/>
      <c r="G187" s="251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174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1" t="s">
        <v>232</v>
      </c>
      <c r="D188" s="161"/>
      <c r="E188" s="162">
        <v>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177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1">
        <v>64</v>
      </c>
      <c r="B189" s="172" t="s">
        <v>915</v>
      </c>
      <c r="C189" s="180" t="s">
        <v>916</v>
      </c>
      <c r="D189" s="173" t="s">
        <v>230</v>
      </c>
      <c r="E189" s="174">
        <v>2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2.3000000000000001E-4</v>
      </c>
      <c r="O189" s="174">
        <f>ROUND(E189*N189,2)</f>
        <v>0</v>
      </c>
      <c r="P189" s="174">
        <v>0</v>
      </c>
      <c r="Q189" s="174">
        <f>ROUND(E189*P189,2)</f>
        <v>0</v>
      </c>
      <c r="R189" s="176" t="s">
        <v>576</v>
      </c>
      <c r="S189" s="176" t="s">
        <v>231</v>
      </c>
      <c r="T189" s="177" t="s">
        <v>231</v>
      </c>
      <c r="U189" s="157">
        <v>0</v>
      </c>
      <c r="V189" s="157">
        <f>ROUND(E189*U189,2)</f>
        <v>0</v>
      </c>
      <c r="W189" s="157"/>
      <c r="X189" s="157" t="s">
        <v>399</v>
      </c>
      <c r="Y189" s="157" t="s">
        <v>171</v>
      </c>
      <c r="Z189" s="147"/>
      <c r="AA189" s="147"/>
      <c r="AB189" s="147"/>
      <c r="AC189" s="147"/>
      <c r="AD189" s="147"/>
      <c r="AE189" s="147"/>
      <c r="AF189" s="147"/>
      <c r="AG189" s="147" t="s">
        <v>400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50" t="s">
        <v>725</v>
      </c>
      <c r="D190" s="251"/>
      <c r="E190" s="251"/>
      <c r="F190" s="251"/>
      <c r="G190" s="251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174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1" t="s">
        <v>232</v>
      </c>
      <c r="D191" s="161"/>
      <c r="E191" s="162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1">
        <v>65</v>
      </c>
      <c r="B192" s="172" t="s">
        <v>917</v>
      </c>
      <c r="C192" s="180" t="s">
        <v>918</v>
      </c>
      <c r="D192" s="173" t="s">
        <v>230</v>
      </c>
      <c r="E192" s="174">
        <v>3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3.4000000000000002E-4</v>
      </c>
      <c r="O192" s="174">
        <f>ROUND(E192*N192,2)</f>
        <v>0</v>
      </c>
      <c r="P192" s="174">
        <v>0</v>
      </c>
      <c r="Q192" s="174">
        <f>ROUND(E192*P192,2)</f>
        <v>0</v>
      </c>
      <c r="R192" s="176" t="s">
        <v>576</v>
      </c>
      <c r="S192" s="176" t="s">
        <v>231</v>
      </c>
      <c r="T192" s="177" t="s">
        <v>231</v>
      </c>
      <c r="U192" s="157">
        <v>0</v>
      </c>
      <c r="V192" s="157">
        <f>ROUND(E192*U192,2)</f>
        <v>0</v>
      </c>
      <c r="W192" s="157"/>
      <c r="X192" s="157" t="s">
        <v>399</v>
      </c>
      <c r="Y192" s="157" t="s">
        <v>171</v>
      </c>
      <c r="Z192" s="147"/>
      <c r="AA192" s="147"/>
      <c r="AB192" s="147"/>
      <c r="AC192" s="147"/>
      <c r="AD192" s="147"/>
      <c r="AE192" s="147"/>
      <c r="AF192" s="147"/>
      <c r="AG192" s="147" t="s">
        <v>400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50" t="s">
        <v>725</v>
      </c>
      <c r="D193" s="251"/>
      <c r="E193" s="251"/>
      <c r="F193" s="251"/>
      <c r="G193" s="251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174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1" t="s">
        <v>910</v>
      </c>
      <c r="D194" s="161"/>
      <c r="E194" s="162">
        <v>3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177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1">
        <v>66</v>
      </c>
      <c r="B195" s="172" t="s">
        <v>919</v>
      </c>
      <c r="C195" s="180" t="s">
        <v>920</v>
      </c>
      <c r="D195" s="173" t="s">
        <v>230</v>
      </c>
      <c r="E195" s="174">
        <v>1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4">
        <v>5.5000000000000003E-4</v>
      </c>
      <c r="O195" s="174">
        <f>ROUND(E195*N195,2)</f>
        <v>0</v>
      </c>
      <c r="P195" s="174">
        <v>0</v>
      </c>
      <c r="Q195" s="174">
        <f>ROUND(E195*P195,2)</f>
        <v>0</v>
      </c>
      <c r="R195" s="176" t="s">
        <v>576</v>
      </c>
      <c r="S195" s="176" t="s">
        <v>231</v>
      </c>
      <c r="T195" s="177" t="s">
        <v>231</v>
      </c>
      <c r="U195" s="157">
        <v>0</v>
      </c>
      <c r="V195" s="157">
        <f>ROUND(E195*U195,2)</f>
        <v>0</v>
      </c>
      <c r="W195" s="157"/>
      <c r="X195" s="157" t="s">
        <v>399</v>
      </c>
      <c r="Y195" s="157" t="s">
        <v>171</v>
      </c>
      <c r="Z195" s="147"/>
      <c r="AA195" s="147"/>
      <c r="AB195" s="147"/>
      <c r="AC195" s="147"/>
      <c r="AD195" s="147"/>
      <c r="AE195" s="147"/>
      <c r="AF195" s="147"/>
      <c r="AG195" s="147" t="s">
        <v>400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50" t="s">
        <v>725</v>
      </c>
      <c r="D196" s="251"/>
      <c r="E196" s="251"/>
      <c r="F196" s="251"/>
      <c r="G196" s="251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174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1" t="s">
        <v>176</v>
      </c>
      <c r="D197" s="161"/>
      <c r="E197" s="162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177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1">
        <v>67</v>
      </c>
      <c r="B198" s="172" t="s">
        <v>921</v>
      </c>
      <c r="C198" s="180" t="s">
        <v>922</v>
      </c>
      <c r="D198" s="173" t="s">
        <v>230</v>
      </c>
      <c r="E198" s="174">
        <v>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6.9999999999999999E-4</v>
      </c>
      <c r="O198" s="174">
        <f>ROUND(E198*N198,2)</f>
        <v>0</v>
      </c>
      <c r="P198" s="174">
        <v>0</v>
      </c>
      <c r="Q198" s="174">
        <f>ROUND(E198*P198,2)</f>
        <v>0</v>
      </c>
      <c r="R198" s="176" t="s">
        <v>576</v>
      </c>
      <c r="S198" s="176" t="s">
        <v>231</v>
      </c>
      <c r="T198" s="177" t="s">
        <v>231</v>
      </c>
      <c r="U198" s="157">
        <v>0</v>
      </c>
      <c r="V198" s="157">
        <f>ROUND(E198*U198,2)</f>
        <v>0</v>
      </c>
      <c r="W198" s="157"/>
      <c r="X198" s="157" t="s">
        <v>399</v>
      </c>
      <c r="Y198" s="157" t="s">
        <v>171</v>
      </c>
      <c r="Z198" s="147"/>
      <c r="AA198" s="147"/>
      <c r="AB198" s="147"/>
      <c r="AC198" s="147"/>
      <c r="AD198" s="147"/>
      <c r="AE198" s="147"/>
      <c r="AF198" s="147"/>
      <c r="AG198" s="147" t="s">
        <v>400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50" t="s">
        <v>725</v>
      </c>
      <c r="D199" s="251"/>
      <c r="E199" s="251"/>
      <c r="F199" s="251"/>
      <c r="G199" s="251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174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1" t="s">
        <v>176</v>
      </c>
      <c r="D200" s="161"/>
      <c r="E200" s="162">
        <v>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177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1">
        <v>68</v>
      </c>
      <c r="B201" s="172" t="s">
        <v>923</v>
      </c>
      <c r="C201" s="180" t="s">
        <v>924</v>
      </c>
      <c r="D201" s="173" t="s">
        <v>230</v>
      </c>
      <c r="E201" s="174">
        <v>1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4">
        <v>3.3999999999999998E-3</v>
      </c>
      <c r="O201" s="174">
        <f>ROUND(E201*N201,2)</f>
        <v>0</v>
      </c>
      <c r="P201" s="174">
        <v>0</v>
      </c>
      <c r="Q201" s="174">
        <f>ROUND(E201*P201,2)</f>
        <v>0</v>
      </c>
      <c r="R201" s="176" t="s">
        <v>576</v>
      </c>
      <c r="S201" s="176" t="s">
        <v>231</v>
      </c>
      <c r="T201" s="177" t="s">
        <v>231</v>
      </c>
      <c r="U201" s="157">
        <v>0</v>
      </c>
      <c r="V201" s="157">
        <f>ROUND(E201*U201,2)</f>
        <v>0</v>
      </c>
      <c r="W201" s="157"/>
      <c r="X201" s="157" t="s">
        <v>399</v>
      </c>
      <c r="Y201" s="157" t="s">
        <v>171</v>
      </c>
      <c r="Z201" s="147"/>
      <c r="AA201" s="147"/>
      <c r="AB201" s="147"/>
      <c r="AC201" s="147"/>
      <c r="AD201" s="147"/>
      <c r="AE201" s="147"/>
      <c r="AF201" s="147"/>
      <c r="AG201" s="147" t="s">
        <v>400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250" t="s">
        <v>725</v>
      </c>
      <c r="D202" s="251"/>
      <c r="E202" s="251"/>
      <c r="F202" s="251"/>
      <c r="G202" s="251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174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1" t="s">
        <v>176</v>
      </c>
      <c r="D203" s="161"/>
      <c r="E203" s="162">
        <v>1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1">
        <v>69</v>
      </c>
      <c r="B204" s="172" t="s">
        <v>925</v>
      </c>
      <c r="C204" s="180" t="s">
        <v>926</v>
      </c>
      <c r="D204" s="173" t="s">
        <v>230</v>
      </c>
      <c r="E204" s="174">
        <v>10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1.9000000000000001E-4</v>
      </c>
      <c r="O204" s="174">
        <f>ROUND(E204*N204,2)</f>
        <v>0</v>
      </c>
      <c r="P204" s="174">
        <v>0</v>
      </c>
      <c r="Q204" s="174">
        <f>ROUND(E204*P204,2)</f>
        <v>0</v>
      </c>
      <c r="R204" s="176"/>
      <c r="S204" s="176" t="s">
        <v>168</v>
      </c>
      <c r="T204" s="177" t="s">
        <v>169</v>
      </c>
      <c r="U204" s="157">
        <v>0</v>
      </c>
      <c r="V204" s="157">
        <f>ROUND(E204*U204,2)</f>
        <v>0</v>
      </c>
      <c r="W204" s="157"/>
      <c r="X204" s="157" t="s">
        <v>399</v>
      </c>
      <c r="Y204" s="157" t="s">
        <v>171</v>
      </c>
      <c r="Z204" s="147"/>
      <c r="AA204" s="147"/>
      <c r="AB204" s="147"/>
      <c r="AC204" s="147"/>
      <c r="AD204" s="147"/>
      <c r="AE204" s="147"/>
      <c r="AF204" s="147"/>
      <c r="AG204" s="147" t="s">
        <v>400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0" t="s">
        <v>725</v>
      </c>
      <c r="D205" s="251"/>
      <c r="E205" s="251"/>
      <c r="F205" s="251"/>
      <c r="G205" s="251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81" t="s">
        <v>927</v>
      </c>
      <c r="D206" s="161"/>
      <c r="E206" s="162">
        <v>10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177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1">
        <v>70</v>
      </c>
      <c r="B207" s="172" t="s">
        <v>928</v>
      </c>
      <c r="C207" s="180" t="s">
        <v>929</v>
      </c>
      <c r="D207" s="173" t="s">
        <v>230</v>
      </c>
      <c r="E207" s="174">
        <v>4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4">
        <v>1E-3</v>
      </c>
      <c r="O207" s="174">
        <f>ROUND(E207*N207,2)</f>
        <v>0</v>
      </c>
      <c r="P207" s="174">
        <v>0</v>
      </c>
      <c r="Q207" s="174">
        <f>ROUND(E207*P207,2)</f>
        <v>0</v>
      </c>
      <c r="R207" s="176"/>
      <c r="S207" s="176" t="s">
        <v>168</v>
      </c>
      <c r="T207" s="177" t="s">
        <v>169</v>
      </c>
      <c r="U207" s="157">
        <v>0</v>
      </c>
      <c r="V207" s="157">
        <f>ROUND(E207*U207,2)</f>
        <v>0</v>
      </c>
      <c r="W207" s="157"/>
      <c r="X207" s="157" t="s">
        <v>399</v>
      </c>
      <c r="Y207" s="157" t="s">
        <v>171</v>
      </c>
      <c r="Z207" s="147"/>
      <c r="AA207" s="147"/>
      <c r="AB207" s="147"/>
      <c r="AC207" s="147"/>
      <c r="AD207" s="147"/>
      <c r="AE207" s="147"/>
      <c r="AF207" s="147"/>
      <c r="AG207" s="147" t="s">
        <v>400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50" t="s">
        <v>725</v>
      </c>
      <c r="D208" s="251"/>
      <c r="E208" s="251"/>
      <c r="F208" s="251"/>
      <c r="G208" s="251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174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1" t="s">
        <v>930</v>
      </c>
      <c r="D209" s="161"/>
      <c r="E209" s="162">
        <v>4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177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1">
        <v>71</v>
      </c>
      <c r="B210" s="172" t="s">
        <v>931</v>
      </c>
      <c r="C210" s="180" t="s">
        <v>932</v>
      </c>
      <c r="D210" s="173" t="s">
        <v>230</v>
      </c>
      <c r="E210" s="174">
        <v>2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1.1999999999999999E-3</v>
      </c>
      <c r="O210" s="174">
        <f>ROUND(E210*N210,2)</f>
        <v>0</v>
      </c>
      <c r="P210" s="174">
        <v>0</v>
      </c>
      <c r="Q210" s="174">
        <f>ROUND(E210*P210,2)</f>
        <v>0</v>
      </c>
      <c r="R210" s="176"/>
      <c r="S210" s="176" t="s">
        <v>168</v>
      </c>
      <c r="T210" s="177" t="s">
        <v>169</v>
      </c>
      <c r="U210" s="157">
        <v>0</v>
      </c>
      <c r="V210" s="157">
        <f>ROUND(E210*U210,2)</f>
        <v>0</v>
      </c>
      <c r="W210" s="157"/>
      <c r="X210" s="157" t="s">
        <v>399</v>
      </c>
      <c r="Y210" s="157" t="s">
        <v>171</v>
      </c>
      <c r="Z210" s="147"/>
      <c r="AA210" s="147"/>
      <c r="AB210" s="147"/>
      <c r="AC210" s="147"/>
      <c r="AD210" s="147"/>
      <c r="AE210" s="147"/>
      <c r="AF210" s="147"/>
      <c r="AG210" s="147" t="s">
        <v>400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50" t="s">
        <v>725</v>
      </c>
      <c r="D211" s="251"/>
      <c r="E211" s="251"/>
      <c r="F211" s="251"/>
      <c r="G211" s="251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174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1" t="s">
        <v>232</v>
      </c>
      <c r="D212" s="161"/>
      <c r="E212" s="162">
        <v>2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177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1">
        <v>72</v>
      </c>
      <c r="B213" s="172" t="s">
        <v>933</v>
      </c>
      <c r="C213" s="180" t="s">
        <v>934</v>
      </c>
      <c r="D213" s="173" t="s">
        <v>230</v>
      </c>
      <c r="E213" s="174">
        <v>2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4">
        <v>1.4E-3</v>
      </c>
      <c r="O213" s="174">
        <f>ROUND(E213*N213,2)</f>
        <v>0</v>
      </c>
      <c r="P213" s="174">
        <v>0</v>
      </c>
      <c r="Q213" s="174">
        <f>ROUND(E213*P213,2)</f>
        <v>0</v>
      </c>
      <c r="R213" s="176"/>
      <c r="S213" s="176" t="s">
        <v>168</v>
      </c>
      <c r="T213" s="177" t="s">
        <v>169</v>
      </c>
      <c r="U213" s="157">
        <v>0</v>
      </c>
      <c r="V213" s="157">
        <f>ROUND(E213*U213,2)</f>
        <v>0</v>
      </c>
      <c r="W213" s="157"/>
      <c r="X213" s="157" t="s">
        <v>399</v>
      </c>
      <c r="Y213" s="157" t="s">
        <v>171</v>
      </c>
      <c r="Z213" s="147"/>
      <c r="AA213" s="147"/>
      <c r="AB213" s="147"/>
      <c r="AC213" s="147"/>
      <c r="AD213" s="147"/>
      <c r="AE213" s="147"/>
      <c r="AF213" s="147"/>
      <c r="AG213" s="147" t="s">
        <v>400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50" t="s">
        <v>725</v>
      </c>
      <c r="D214" s="251"/>
      <c r="E214" s="251"/>
      <c r="F214" s="251"/>
      <c r="G214" s="251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174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1" t="s">
        <v>232</v>
      </c>
      <c r="D215" s="161"/>
      <c r="E215" s="162">
        <v>2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177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1">
        <v>73</v>
      </c>
      <c r="B216" s="172" t="s">
        <v>935</v>
      </c>
      <c r="C216" s="180" t="s">
        <v>936</v>
      </c>
      <c r="D216" s="173" t="s">
        <v>230</v>
      </c>
      <c r="E216" s="174">
        <v>2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6"/>
      <c r="S216" s="176" t="s">
        <v>168</v>
      </c>
      <c r="T216" s="177" t="s">
        <v>169</v>
      </c>
      <c r="U216" s="157">
        <v>0</v>
      </c>
      <c r="V216" s="157">
        <f>ROUND(E216*U216,2)</f>
        <v>0</v>
      </c>
      <c r="W216" s="157"/>
      <c r="X216" s="157" t="s">
        <v>399</v>
      </c>
      <c r="Y216" s="157" t="s">
        <v>171</v>
      </c>
      <c r="Z216" s="147"/>
      <c r="AA216" s="147"/>
      <c r="AB216" s="147"/>
      <c r="AC216" s="147"/>
      <c r="AD216" s="147"/>
      <c r="AE216" s="147"/>
      <c r="AF216" s="147"/>
      <c r="AG216" s="147" t="s">
        <v>400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250" t="s">
        <v>725</v>
      </c>
      <c r="D217" s="251"/>
      <c r="E217" s="251"/>
      <c r="F217" s="251"/>
      <c r="G217" s="251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174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81" t="s">
        <v>232</v>
      </c>
      <c r="D218" s="161"/>
      <c r="E218" s="162">
        <v>2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177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1">
        <v>74</v>
      </c>
      <c r="B219" s="172" t="s">
        <v>937</v>
      </c>
      <c r="C219" s="180" t="s">
        <v>938</v>
      </c>
      <c r="D219" s="173" t="s">
        <v>230</v>
      </c>
      <c r="E219" s="174">
        <v>2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4">
        <v>2.8E-3</v>
      </c>
      <c r="O219" s="174">
        <f>ROUND(E219*N219,2)</f>
        <v>0.01</v>
      </c>
      <c r="P219" s="174">
        <v>0</v>
      </c>
      <c r="Q219" s="174">
        <f>ROUND(E219*P219,2)</f>
        <v>0</v>
      </c>
      <c r="R219" s="176"/>
      <c r="S219" s="176" t="s">
        <v>168</v>
      </c>
      <c r="T219" s="177" t="s">
        <v>169</v>
      </c>
      <c r="U219" s="157">
        <v>0</v>
      </c>
      <c r="V219" s="157">
        <f>ROUND(E219*U219,2)</f>
        <v>0</v>
      </c>
      <c r="W219" s="157"/>
      <c r="X219" s="157" t="s">
        <v>399</v>
      </c>
      <c r="Y219" s="157" t="s">
        <v>171</v>
      </c>
      <c r="Z219" s="147"/>
      <c r="AA219" s="147"/>
      <c r="AB219" s="147"/>
      <c r="AC219" s="147"/>
      <c r="AD219" s="147"/>
      <c r="AE219" s="147"/>
      <c r="AF219" s="147"/>
      <c r="AG219" s="147" t="s">
        <v>400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250" t="s">
        <v>939</v>
      </c>
      <c r="D220" s="251"/>
      <c r="E220" s="251"/>
      <c r="F220" s="251"/>
      <c r="G220" s="251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174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1" t="s">
        <v>232</v>
      </c>
      <c r="D221" s="161"/>
      <c r="E221" s="162">
        <v>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177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1">
        <v>75</v>
      </c>
      <c r="B222" s="172" t="s">
        <v>940</v>
      </c>
      <c r="C222" s="180" t="s">
        <v>941</v>
      </c>
      <c r="D222" s="173" t="s">
        <v>230</v>
      </c>
      <c r="E222" s="174">
        <v>2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4">
        <v>2.8E-3</v>
      </c>
      <c r="O222" s="174">
        <f>ROUND(E222*N222,2)</f>
        <v>0.01</v>
      </c>
      <c r="P222" s="174">
        <v>0</v>
      </c>
      <c r="Q222" s="174">
        <f>ROUND(E222*P222,2)</f>
        <v>0</v>
      </c>
      <c r="R222" s="176"/>
      <c r="S222" s="176" t="s">
        <v>168</v>
      </c>
      <c r="T222" s="177" t="s">
        <v>169</v>
      </c>
      <c r="U222" s="157">
        <v>0</v>
      </c>
      <c r="V222" s="157">
        <f>ROUND(E222*U222,2)</f>
        <v>0</v>
      </c>
      <c r="W222" s="157"/>
      <c r="X222" s="157" t="s">
        <v>399</v>
      </c>
      <c r="Y222" s="157" t="s">
        <v>171</v>
      </c>
      <c r="Z222" s="147"/>
      <c r="AA222" s="147"/>
      <c r="AB222" s="147"/>
      <c r="AC222" s="147"/>
      <c r="AD222" s="147"/>
      <c r="AE222" s="147"/>
      <c r="AF222" s="147"/>
      <c r="AG222" s="147" t="s">
        <v>400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250" t="s">
        <v>939</v>
      </c>
      <c r="D223" s="251"/>
      <c r="E223" s="251"/>
      <c r="F223" s="251"/>
      <c r="G223" s="251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174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81" t="s">
        <v>232</v>
      </c>
      <c r="D224" s="161"/>
      <c r="E224" s="162">
        <v>2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177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1">
        <v>76</v>
      </c>
      <c r="B225" s="172" t="s">
        <v>741</v>
      </c>
      <c r="C225" s="180" t="s">
        <v>742</v>
      </c>
      <c r="D225" s="173" t="s">
        <v>230</v>
      </c>
      <c r="E225" s="174">
        <v>2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4">
        <v>2.0000000000000001E-4</v>
      </c>
      <c r="O225" s="174">
        <f>ROUND(E225*N225,2)</f>
        <v>0</v>
      </c>
      <c r="P225" s="174">
        <v>0</v>
      </c>
      <c r="Q225" s="174">
        <f>ROUND(E225*P225,2)</f>
        <v>0</v>
      </c>
      <c r="R225" s="176" t="s">
        <v>576</v>
      </c>
      <c r="S225" s="176" t="s">
        <v>231</v>
      </c>
      <c r="T225" s="177" t="s">
        <v>231</v>
      </c>
      <c r="U225" s="157">
        <v>0</v>
      </c>
      <c r="V225" s="157">
        <f>ROUND(E225*U225,2)</f>
        <v>0</v>
      </c>
      <c r="W225" s="157"/>
      <c r="X225" s="157" t="s">
        <v>399</v>
      </c>
      <c r="Y225" s="157" t="s">
        <v>171</v>
      </c>
      <c r="Z225" s="147"/>
      <c r="AA225" s="147"/>
      <c r="AB225" s="147"/>
      <c r="AC225" s="147"/>
      <c r="AD225" s="147"/>
      <c r="AE225" s="147"/>
      <c r="AF225" s="147"/>
      <c r="AG225" s="147" t="s">
        <v>400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50" t="s">
        <v>725</v>
      </c>
      <c r="D226" s="251"/>
      <c r="E226" s="251"/>
      <c r="F226" s="251"/>
      <c r="G226" s="251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174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1" t="s">
        <v>232</v>
      </c>
      <c r="D227" s="161"/>
      <c r="E227" s="162">
        <v>2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177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x14ac:dyDescent="0.2">
      <c r="A228" s="164" t="s">
        <v>163</v>
      </c>
      <c r="B228" s="165" t="s">
        <v>131</v>
      </c>
      <c r="C228" s="179" t="s">
        <v>132</v>
      </c>
      <c r="D228" s="166"/>
      <c r="E228" s="167"/>
      <c r="F228" s="168"/>
      <c r="G228" s="168">
        <f>SUMIF(AG229:AG239,"&lt;&gt;NOR",G229:G239)</f>
        <v>0</v>
      </c>
      <c r="H228" s="168"/>
      <c r="I228" s="168">
        <f>SUM(I229:I239)</f>
        <v>0</v>
      </c>
      <c r="J228" s="168"/>
      <c r="K228" s="168">
        <f>SUM(K229:K239)</f>
        <v>0</v>
      </c>
      <c r="L228" s="168"/>
      <c r="M228" s="168">
        <f>SUM(M229:M239)</f>
        <v>0</v>
      </c>
      <c r="N228" s="167"/>
      <c r="O228" s="167">
        <f>SUM(O229:O239)</f>
        <v>0</v>
      </c>
      <c r="P228" s="167"/>
      <c r="Q228" s="167">
        <f>SUM(Q229:Q239)</f>
        <v>0</v>
      </c>
      <c r="R228" s="168"/>
      <c r="S228" s="168"/>
      <c r="T228" s="169"/>
      <c r="U228" s="163"/>
      <c r="V228" s="163">
        <f>SUM(V229:V239)</f>
        <v>0</v>
      </c>
      <c r="W228" s="163"/>
      <c r="X228" s="163"/>
      <c r="Y228" s="163"/>
      <c r="AG228" t="s">
        <v>164</v>
      </c>
    </row>
    <row r="229" spans="1:60" outlineLevel="1" x14ac:dyDescent="0.2">
      <c r="A229" s="171">
        <v>77</v>
      </c>
      <c r="B229" s="172" t="s">
        <v>746</v>
      </c>
      <c r="C229" s="180" t="s">
        <v>747</v>
      </c>
      <c r="D229" s="173" t="s">
        <v>331</v>
      </c>
      <c r="E229" s="174">
        <v>1.8157799999999999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4">
        <v>0</v>
      </c>
      <c r="O229" s="174">
        <f>ROUND(E229*N229,2)</f>
        <v>0</v>
      </c>
      <c r="P229" s="174">
        <v>0</v>
      </c>
      <c r="Q229" s="174">
        <f>ROUND(E229*P229,2)</f>
        <v>0</v>
      </c>
      <c r="R229" s="176"/>
      <c r="S229" s="176" t="s">
        <v>231</v>
      </c>
      <c r="T229" s="177" t="s">
        <v>231</v>
      </c>
      <c r="U229" s="157">
        <v>0</v>
      </c>
      <c r="V229" s="157">
        <f>ROUND(E229*U229,2)</f>
        <v>0</v>
      </c>
      <c r="W229" s="157"/>
      <c r="X229" s="157" t="s">
        <v>170</v>
      </c>
      <c r="Y229" s="157" t="s">
        <v>171</v>
      </c>
      <c r="Z229" s="147"/>
      <c r="AA229" s="147"/>
      <c r="AB229" s="147"/>
      <c r="AC229" s="147"/>
      <c r="AD229" s="147"/>
      <c r="AE229" s="147"/>
      <c r="AF229" s="147"/>
      <c r="AG229" s="147" t="s">
        <v>215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50" t="s">
        <v>725</v>
      </c>
      <c r="D230" s="251"/>
      <c r="E230" s="251"/>
      <c r="F230" s="251"/>
      <c r="G230" s="251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174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1">
        <v>78</v>
      </c>
      <c r="B231" s="172" t="s">
        <v>942</v>
      </c>
      <c r="C231" s="180" t="s">
        <v>943</v>
      </c>
      <c r="D231" s="173" t="s">
        <v>331</v>
      </c>
      <c r="E231" s="174">
        <v>18.157800000000002</v>
      </c>
      <c r="F231" s="175"/>
      <c r="G231" s="176">
        <f>ROUND(E231*F231,2)</f>
        <v>0</v>
      </c>
      <c r="H231" s="175"/>
      <c r="I231" s="176">
        <f>ROUND(E231*H231,2)</f>
        <v>0</v>
      </c>
      <c r="J231" s="175"/>
      <c r="K231" s="176">
        <f>ROUND(E231*J231,2)</f>
        <v>0</v>
      </c>
      <c r="L231" s="176">
        <v>21</v>
      </c>
      <c r="M231" s="176">
        <f>G231*(1+L231/100)</f>
        <v>0</v>
      </c>
      <c r="N231" s="174">
        <v>0</v>
      </c>
      <c r="O231" s="174">
        <f>ROUND(E231*N231,2)</f>
        <v>0</v>
      </c>
      <c r="P231" s="174">
        <v>0</v>
      </c>
      <c r="Q231" s="174">
        <f>ROUND(E231*P231,2)</f>
        <v>0</v>
      </c>
      <c r="R231" s="176"/>
      <c r="S231" s="176" t="s">
        <v>168</v>
      </c>
      <c r="T231" s="177" t="s">
        <v>169</v>
      </c>
      <c r="U231" s="157">
        <v>0</v>
      </c>
      <c r="V231" s="157">
        <f>ROUND(E231*U231,2)</f>
        <v>0</v>
      </c>
      <c r="W231" s="157"/>
      <c r="X231" s="157" t="s">
        <v>170</v>
      </c>
      <c r="Y231" s="157" t="s">
        <v>171</v>
      </c>
      <c r="Z231" s="147"/>
      <c r="AA231" s="147"/>
      <c r="AB231" s="147"/>
      <c r="AC231" s="147"/>
      <c r="AD231" s="147"/>
      <c r="AE231" s="147"/>
      <c r="AF231" s="147"/>
      <c r="AG231" s="147" t="s">
        <v>215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250" t="s">
        <v>725</v>
      </c>
      <c r="D232" s="251"/>
      <c r="E232" s="251"/>
      <c r="F232" s="251"/>
      <c r="G232" s="251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174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1">
        <v>79</v>
      </c>
      <c r="B233" s="172" t="s">
        <v>427</v>
      </c>
      <c r="C233" s="180" t="s">
        <v>944</v>
      </c>
      <c r="D233" s="173" t="s">
        <v>331</v>
      </c>
      <c r="E233" s="174">
        <v>18.157800000000002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4">
        <v>0</v>
      </c>
      <c r="O233" s="174">
        <f>ROUND(E233*N233,2)</f>
        <v>0</v>
      </c>
      <c r="P233" s="174">
        <v>0</v>
      </c>
      <c r="Q233" s="174">
        <f>ROUND(E233*P233,2)</f>
        <v>0</v>
      </c>
      <c r="R233" s="176"/>
      <c r="S233" s="176" t="s">
        <v>231</v>
      </c>
      <c r="T233" s="177" t="s">
        <v>231</v>
      </c>
      <c r="U233" s="157">
        <v>0</v>
      </c>
      <c r="V233" s="157">
        <f>ROUND(E233*U233,2)</f>
        <v>0</v>
      </c>
      <c r="W233" s="157"/>
      <c r="X233" s="157" t="s">
        <v>170</v>
      </c>
      <c r="Y233" s="157" t="s">
        <v>171</v>
      </c>
      <c r="Z233" s="147"/>
      <c r="AA233" s="147"/>
      <c r="AB233" s="147"/>
      <c r="AC233" s="147"/>
      <c r="AD233" s="147"/>
      <c r="AE233" s="147"/>
      <c r="AF233" s="147"/>
      <c r="AG233" s="147" t="s">
        <v>215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50" t="s">
        <v>725</v>
      </c>
      <c r="D234" s="251"/>
      <c r="E234" s="251"/>
      <c r="F234" s="251"/>
      <c r="G234" s="251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174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1">
        <v>80</v>
      </c>
      <c r="B235" s="172" t="s">
        <v>429</v>
      </c>
      <c r="C235" s="180" t="s">
        <v>430</v>
      </c>
      <c r="D235" s="173" t="s">
        <v>331</v>
      </c>
      <c r="E235" s="174">
        <v>1.8157799999999999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0</v>
      </c>
      <c r="O235" s="174">
        <f>ROUND(E235*N235,2)</f>
        <v>0</v>
      </c>
      <c r="P235" s="174">
        <v>0</v>
      </c>
      <c r="Q235" s="174">
        <f>ROUND(E235*P235,2)</f>
        <v>0</v>
      </c>
      <c r="R235" s="176"/>
      <c r="S235" s="176" t="s">
        <v>231</v>
      </c>
      <c r="T235" s="177" t="s">
        <v>231</v>
      </c>
      <c r="U235" s="157">
        <v>0</v>
      </c>
      <c r="V235" s="157">
        <f>ROUND(E235*U235,2)</f>
        <v>0</v>
      </c>
      <c r="W235" s="157"/>
      <c r="X235" s="157" t="s">
        <v>170</v>
      </c>
      <c r="Y235" s="157" t="s">
        <v>171</v>
      </c>
      <c r="Z235" s="147"/>
      <c r="AA235" s="147"/>
      <c r="AB235" s="147"/>
      <c r="AC235" s="147"/>
      <c r="AD235" s="147"/>
      <c r="AE235" s="147"/>
      <c r="AF235" s="147"/>
      <c r="AG235" s="147" t="s">
        <v>215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50" t="s">
        <v>725</v>
      </c>
      <c r="D236" s="251"/>
      <c r="E236" s="251"/>
      <c r="F236" s="251"/>
      <c r="G236" s="251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174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1">
        <v>81</v>
      </c>
      <c r="B237" s="172" t="s">
        <v>431</v>
      </c>
      <c r="C237" s="180" t="s">
        <v>432</v>
      </c>
      <c r="D237" s="173" t="s">
        <v>331</v>
      </c>
      <c r="E237" s="174">
        <v>9.0789000000000009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4">
        <v>0</v>
      </c>
      <c r="O237" s="174">
        <f>ROUND(E237*N237,2)</f>
        <v>0</v>
      </c>
      <c r="P237" s="174">
        <v>0</v>
      </c>
      <c r="Q237" s="174">
        <f>ROUND(E237*P237,2)</f>
        <v>0</v>
      </c>
      <c r="R237" s="176"/>
      <c r="S237" s="176" t="s">
        <v>231</v>
      </c>
      <c r="T237" s="177" t="s">
        <v>231</v>
      </c>
      <c r="U237" s="157">
        <v>0</v>
      </c>
      <c r="V237" s="157">
        <f>ROUND(E237*U237,2)</f>
        <v>0</v>
      </c>
      <c r="W237" s="157"/>
      <c r="X237" s="157" t="s">
        <v>170</v>
      </c>
      <c r="Y237" s="157" t="s">
        <v>171</v>
      </c>
      <c r="Z237" s="147"/>
      <c r="AA237" s="147"/>
      <c r="AB237" s="147"/>
      <c r="AC237" s="147"/>
      <c r="AD237" s="147"/>
      <c r="AE237" s="147"/>
      <c r="AF237" s="147"/>
      <c r="AG237" s="147" t="s">
        <v>215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0" t="s">
        <v>725</v>
      </c>
      <c r="D238" s="251"/>
      <c r="E238" s="251"/>
      <c r="F238" s="251"/>
      <c r="G238" s="251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174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1">
        <v>82</v>
      </c>
      <c r="B239" s="172" t="s">
        <v>945</v>
      </c>
      <c r="C239" s="180" t="s">
        <v>946</v>
      </c>
      <c r="D239" s="173" t="s">
        <v>331</v>
      </c>
      <c r="E239" s="174">
        <v>1.8157799999999999</v>
      </c>
      <c r="F239" s="175"/>
      <c r="G239" s="176">
        <f>ROUND(E239*F239,2)</f>
        <v>0</v>
      </c>
      <c r="H239" s="175"/>
      <c r="I239" s="176">
        <f>ROUND(E239*H239,2)</f>
        <v>0</v>
      </c>
      <c r="J239" s="175"/>
      <c r="K239" s="176">
        <f>ROUND(E239*J239,2)</f>
        <v>0</v>
      </c>
      <c r="L239" s="176">
        <v>21</v>
      </c>
      <c r="M239" s="176">
        <f>G239*(1+L239/100)</f>
        <v>0</v>
      </c>
      <c r="N239" s="174">
        <v>0</v>
      </c>
      <c r="O239" s="174">
        <f>ROUND(E239*N239,2)</f>
        <v>0</v>
      </c>
      <c r="P239" s="174">
        <v>0</v>
      </c>
      <c r="Q239" s="174">
        <f>ROUND(E239*P239,2)</f>
        <v>0</v>
      </c>
      <c r="R239" s="176"/>
      <c r="S239" s="176" t="s">
        <v>231</v>
      </c>
      <c r="T239" s="177" t="s">
        <v>231</v>
      </c>
      <c r="U239" s="157">
        <v>0</v>
      </c>
      <c r="V239" s="157">
        <f>ROUND(E239*U239,2)</f>
        <v>0</v>
      </c>
      <c r="W239" s="157"/>
      <c r="X239" s="157" t="s">
        <v>170</v>
      </c>
      <c r="Y239" s="157" t="s">
        <v>171</v>
      </c>
      <c r="Z239" s="147"/>
      <c r="AA239" s="147"/>
      <c r="AB239" s="147"/>
      <c r="AC239" s="147"/>
      <c r="AD239" s="147"/>
      <c r="AE239" s="147"/>
      <c r="AF239" s="147"/>
      <c r="AG239" s="147" t="s">
        <v>215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x14ac:dyDescent="0.2">
      <c r="A240" s="3"/>
      <c r="B240" s="4"/>
      <c r="C240" s="182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AE240">
        <v>12</v>
      </c>
      <c r="AF240">
        <v>21</v>
      </c>
      <c r="AG240" t="s">
        <v>149</v>
      </c>
    </row>
    <row r="241" spans="1:33" x14ac:dyDescent="0.2">
      <c r="A241" s="150"/>
      <c r="B241" s="151" t="s">
        <v>29</v>
      </c>
      <c r="C241" s="183"/>
      <c r="D241" s="152"/>
      <c r="E241" s="153"/>
      <c r="F241" s="153"/>
      <c r="G241" s="170">
        <f>G8+G37+G56+G90+G121+G228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f>SUMIF(L7:L239,AE240,G7:G239)</f>
        <v>0</v>
      </c>
      <c r="AF241">
        <f>SUMIF(L7:L239,AF240,G7:G239)</f>
        <v>0</v>
      </c>
      <c r="AG241" t="s">
        <v>192</v>
      </c>
    </row>
    <row r="242" spans="1:33" x14ac:dyDescent="0.2">
      <c r="C242" s="184"/>
      <c r="D242" s="10"/>
      <c r="AG242" t="s">
        <v>194</v>
      </c>
    </row>
    <row r="243" spans="1:33" x14ac:dyDescent="0.2">
      <c r="D243" s="10"/>
    </row>
    <row r="244" spans="1:33" x14ac:dyDescent="0.2">
      <c r="D244" s="10"/>
    </row>
    <row r="245" spans="1:33" x14ac:dyDescent="0.2">
      <c r="D245" s="10"/>
    </row>
    <row r="246" spans="1:33" x14ac:dyDescent="0.2">
      <c r="D246" s="10"/>
    </row>
    <row r="247" spans="1:33" x14ac:dyDescent="0.2">
      <c r="D247" s="10"/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siW5b6uJtWKoC5h+C+dLoE1l+FnUht0+jMKwv0uJrdTYVyMlGpnuMipEtISmeNicu6Ax5sZ9f/gCPsdq3l6Lw==" saltValue="HeBKlAiREmtx/5pKO5BLdw==" spinCount="100000" sheet="1" formatRows="0"/>
  <mergeCells count="75">
    <mergeCell ref="C11:G11"/>
    <mergeCell ref="A1:G1"/>
    <mergeCell ref="C2:G2"/>
    <mergeCell ref="C3:G3"/>
    <mergeCell ref="C4:G4"/>
    <mergeCell ref="C10:G10"/>
    <mergeCell ref="C54:G54"/>
    <mergeCell ref="C14:G14"/>
    <mergeCell ref="C15:G15"/>
    <mergeCell ref="C18:G18"/>
    <mergeCell ref="C19:G19"/>
    <mergeCell ref="C22:G22"/>
    <mergeCell ref="C23:G23"/>
    <mergeCell ref="C26:G26"/>
    <mergeCell ref="C27:G27"/>
    <mergeCell ref="C30:G30"/>
    <mergeCell ref="C47:G47"/>
    <mergeCell ref="C50:G50"/>
    <mergeCell ref="C101:G101"/>
    <mergeCell ref="C58:G58"/>
    <mergeCell ref="C71:G71"/>
    <mergeCell ref="C74:G74"/>
    <mergeCell ref="C77:G77"/>
    <mergeCell ref="C80:G80"/>
    <mergeCell ref="C83:G83"/>
    <mergeCell ref="C86:G86"/>
    <mergeCell ref="C89:G89"/>
    <mergeCell ref="C92:G92"/>
    <mergeCell ref="C95:G95"/>
    <mergeCell ref="C98:G98"/>
    <mergeCell ref="C141:G141"/>
    <mergeCell ref="C108:G108"/>
    <mergeCell ref="C111:G111"/>
    <mergeCell ref="C112:G112"/>
    <mergeCell ref="C113:G113"/>
    <mergeCell ref="C119:G119"/>
    <mergeCell ref="C123:G123"/>
    <mergeCell ref="C126:G126"/>
    <mergeCell ref="C129:G129"/>
    <mergeCell ref="C132:G132"/>
    <mergeCell ref="C135:G135"/>
    <mergeCell ref="C138:G138"/>
    <mergeCell ref="C178:G178"/>
    <mergeCell ref="C144:G144"/>
    <mergeCell ref="C147:G147"/>
    <mergeCell ref="C150:G150"/>
    <mergeCell ref="C153:G153"/>
    <mergeCell ref="C156:G156"/>
    <mergeCell ref="C158:G158"/>
    <mergeCell ref="C163:G163"/>
    <mergeCell ref="C166:G166"/>
    <mergeCell ref="C169:G169"/>
    <mergeCell ref="C172:G172"/>
    <mergeCell ref="C175:G175"/>
    <mergeCell ref="C214:G214"/>
    <mergeCell ref="C181:G181"/>
    <mergeCell ref="C184:G184"/>
    <mergeCell ref="C187:G187"/>
    <mergeCell ref="C190:G190"/>
    <mergeCell ref="C193:G193"/>
    <mergeCell ref="C196:G196"/>
    <mergeCell ref="C199:G199"/>
    <mergeCell ref="C202:G202"/>
    <mergeCell ref="C205:G205"/>
    <mergeCell ref="C208:G208"/>
    <mergeCell ref="C211:G211"/>
    <mergeCell ref="C234:G234"/>
    <mergeCell ref="C236:G236"/>
    <mergeCell ref="C238:G238"/>
    <mergeCell ref="C217:G217"/>
    <mergeCell ref="C220:G220"/>
    <mergeCell ref="C223:G223"/>
    <mergeCell ref="C226:G226"/>
    <mergeCell ref="C230:G230"/>
    <mergeCell ref="C232:G23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136</v>
      </c>
      <c r="B1" s="254"/>
      <c r="C1" s="254"/>
      <c r="D1" s="254"/>
      <c r="E1" s="254"/>
      <c r="F1" s="254"/>
      <c r="G1" s="254"/>
      <c r="AG1" t="s">
        <v>137</v>
      </c>
    </row>
    <row r="2" spans="1:60" ht="24.95" customHeight="1" x14ac:dyDescent="0.2">
      <c r="A2" s="139" t="s">
        <v>7</v>
      </c>
      <c r="B2" s="49" t="s">
        <v>43</v>
      </c>
      <c r="C2" s="255" t="s">
        <v>44</v>
      </c>
      <c r="D2" s="256"/>
      <c r="E2" s="256"/>
      <c r="F2" s="256"/>
      <c r="G2" s="257"/>
      <c r="AG2" t="s">
        <v>138</v>
      </c>
    </row>
    <row r="3" spans="1:60" ht="24.95" customHeight="1" x14ac:dyDescent="0.2">
      <c r="A3" s="139" t="s">
        <v>8</v>
      </c>
      <c r="B3" s="49" t="s">
        <v>47</v>
      </c>
      <c r="C3" s="255" t="s">
        <v>44</v>
      </c>
      <c r="D3" s="256"/>
      <c r="E3" s="256"/>
      <c r="F3" s="256"/>
      <c r="G3" s="257"/>
      <c r="AC3" s="120" t="s">
        <v>138</v>
      </c>
      <c r="AG3" t="s">
        <v>139</v>
      </c>
    </row>
    <row r="4" spans="1:60" ht="24.95" customHeight="1" x14ac:dyDescent="0.2">
      <c r="A4" s="140" t="s">
        <v>9</v>
      </c>
      <c r="B4" s="141" t="s">
        <v>58</v>
      </c>
      <c r="C4" s="258" t="s">
        <v>59</v>
      </c>
      <c r="D4" s="259"/>
      <c r="E4" s="259"/>
      <c r="F4" s="259"/>
      <c r="G4" s="260"/>
      <c r="AG4" t="s">
        <v>140</v>
      </c>
    </row>
    <row r="5" spans="1:60" x14ac:dyDescent="0.2">
      <c r="D5" s="10"/>
    </row>
    <row r="6" spans="1:60" ht="38.25" x14ac:dyDescent="0.2">
      <c r="A6" s="143" t="s">
        <v>141</v>
      </c>
      <c r="B6" s="145" t="s">
        <v>142</v>
      </c>
      <c r="C6" s="145" t="s">
        <v>143</v>
      </c>
      <c r="D6" s="144" t="s">
        <v>144</v>
      </c>
      <c r="E6" s="143" t="s">
        <v>145</v>
      </c>
      <c r="F6" s="142" t="s">
        <v>146</v>
      </c>
      <c r="G6" s="143" t="s">
        <v>29</v>
      </c>
      <c r="H6" s="146" t="s">
        <v>30</v>
      </c>
      <c r="I6" s="146" t="s">
        <v>147</v>
      </c>
      <c r="J6" s="146" t="s">
        <v>31</v>
      </c>
      <c r="K6" s="146" t="s">
        <v>148</v>
      </c>
      <c r="L6" s="146" t="s">
        <v>149</v>
      </c>
      <c r="M6" s="146" t="s">
        <v>150</v>
      </c>
      <c r="N6" s="146" t="s">
        <v>151</v>
      </c>
      <c r="O6" s="146" t="s">
        <v>152</v>
      </c>
      <c r="P6" s="146" t="s">
        <v>153</v>
      </c>
      <c r="Q6" s="146" t="s">
        <v>154</v>
      </c>
      <c r="R6" s="146" t="s">
        <v>155</v>
      </c>
      <c r="S6" s="146" t="s">
        <v>156</v>
      </c>
      <c r="T6" s="146" t="s">
        <v>157</v>
      </c>
      <c r="U6" s="146" t="s">
        <v>158</v>
      </c>
      <c r="V6" s="146" t="s">
        <v>159</v>
      </c>
      <c r="W6" s="146" t="s">
        <v>160</v>
      </c>
      <c r="X6" s="146" t="s">
        <v>161</v>
      </c>
      <c r="Y6" s="146" t="s">
        <v>162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4" t="s">
        <v>163</v>
      </c>
      <c r="B8" s="165" t="s">
        <v>97</v>
      </c>
      <c r="C8" s="179" t="s">
        <v>98</v>
      </c>
      <c r="D8" s="166"/>
      <c r="E8" s="167"/>
      <c r="F8" s="168"/>
      <c r="G8" s="168">
        <f>SUMIF(AG9:AG43,"&lt;&gt;NOR",G9:G43)</f>
        <v>0</v>
      </c>
      <c r="H8" s="168"/>
      <c r="I8" s="168">
        <f>SUM(I9:I43)</f>
        <v>0</v>
      </c>
      <c r="J8" s="168"/>
      <c r="K8" s="168">
        <f>SUM(K9:K43)</f>
        <v>0</v>
      </c>
      <c r="L8" s="168"/>
      <c r="M8" s="168">
        <f>SUM(M9:M43)</f>
        <v>0</v>
      </c>
      <c r="N8" s="167"/>
      <c r="O8" s="167">
        <f>SUM(O9:O43)</f>
        <v>0.12</v>
      </c>
      <c r="P8" s="167"/>
      <c r="Q8" s="167">
        <f>SUM(Q9:Q43)</f>
        <v>0.54</v>
      </c>
      <c r="R8" s="168"/>
      <c r="S8" s="168"/>
      <c r="T8" s="169"/>
      <c r="U8" s="163"/>
      <c r="V8" s="163">
        <f>SUM(V9:V43)</f>
        <v>0</v>
      </c>
      <c r="W8" s="163"/>
      <c r="X8" s="163"/>
      <c r="Y8" s="163"/>
      <c r="AG8" t="s">
        <v>164</v>
      </c>
    </row>
    <row r="9" spans="1:60" outlineLevel="1" x14ac:dyDescent="0.2">
      <c r="A9" s="171">
        <v>1</v>
      </c>
      <c r="B9" s="172" t="s">
        <v>775</v>
      </c>
      <c r="C9" s="180" t="s">
        <v>947</v>
      </c>
      <c r="D9" s="173" t="s">
        <v>0</v>
      </c>
      <c r="E9" s="174">
        <v>243.435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948</v>
      </c>
      <c r="S9" s="176" t="s">
        <v>231</v>
      </c>
      <c r="T9" s="177" t="s">
        <v>231</v>
      </c>
      <c r="U9" s="157">
        <v>0</v>
      </c>
      <c r="V9" s="157">
        <f>ROUND(E9*U9,2)</f>
        <v>0</v>
      </c>
      <c r="W9" s="157"/>
      <c r="X9" s="157" t="s">
        <v>170</v>
      </c>
      <c r="Y9" s="157" t="s">
        <v>171</v>
      </c>
      <c r="Z9" s="147"/>
      <c r="AA9" s="147"/>
      <c r="AB9" s="147"/>
      <c r="AC9" s="147"/>
      <c r="AD9" s="147"/>
      <c r="AE9" s="147"/>
      <c r="AF9" s="147"/>
      <c r="AG9" s="147" t="s">
        <v>343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1" t="s">
        <v>949</v>
      </c>
      <c r="D10" s="262"/>
      <c r="E10" s="262"/>
      <c r="F10" s="262"/>
      <c r="G10" s="262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950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252" t="s">
        <v>725</v>
      </c>
      <c r="D11" s="253"/>
      <c r="E11" s="253"/>
      <c r="F11" s="253"/>
      <c r="G11" s="253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174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1">
        <v>2</v>
      </c>
      <c r="B12" s="172" t="s">
        <v>951</v>
      </c>
      <c r="C12" s="180" t="s">
        <v>952</v>
      </c>
      <c r="D12" s="173" t="s">
        <v>264</v>
      </c>
      <c r="E12" s="174">
        <v>32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9.4999999999999998E-3</v>
      </c>
      <c r="Q12" s="174">
        <f>ROUND(E12*P12,2)</f>
        <v>0.3</v>
      </c>
      <c r="R12" s="176"/>
      <c r="S12" s="176" t="s">
        <v>168</v>
      </c>
      <c r="T12" s="177" t="s">
        <v>169</v>
      </c>
      <c r="U12" s="157">
        <v>0</v>
      </c>
      <c r="V12" s="157">
        <f>ROUND(E12*U12,2)</f>
        <v>0</v>
      </c>
      <c r="W12" s="157"/>
      <c r="X12" s="157" t="s">
        <v>170</v>
      </c>
      <c r="Y12" s="157" t="s">
        <v>171</v>
      </c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1" t="s">
        <v>953</v>
      </c>
      <c r="D13" s="161"/>
      <c r="E13" s="162">
        <v>32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1">
        <v>3</v>
      </c>
      <c r="B14" s="172" t="s">
        <v>954</v>
      </c>
      <c r="C14" s="180" t="s">
        <v>955</v>
      </c>
      <c r="D14" s="173" t="s">
        <v>264</v>
      </c>
      <c r="E14" s="174">
        <v>25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9.4999999999999998E-3</v>
      </c>
      <c r="Q14" s="174">
        <f>ROUND(E14*P14,2)</f>
        <v>0.24</v>
      </c>
      <c r="R14" s="176"/>
      <c r="S14" s="176" t="s">
        <v>168</v>
      </c>
      <c r="T14" s="177" t="s">
        <v>169</v>
      </c>
      <c r="U14" s="157">
        <v>0</v>
      </c>
      <c r="V14" s="157">
        <f>ROUND(E14*U14,2)</f>
        <v>0</v>
      </c>
      <c r="W14" s="157"/>
      <c r="X14" s="157" t="s">
        <v>170</v>
      </c>
      <c r="Y14" s="157" t="s">
        <v>171</v>
      </c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1" t="s">
        <v>956</v>
      </c>
      <c r="D15" s="161"/>
      <c r="E15" s="162">
        <v>25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177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1">
        <v>4</v>
      </c>
      <c r="B16" s="172" t="s">
        <v>957</v>
      </c>
      <c r="C16" s="180" t="s">
        <v>958</v>
      </c>
      <c r="D16" s="173" t="s">
        <v>264</v>
      </c>
      <c r="E16" s="174">
        <v>21.01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6.6E-4</v>
      </c>
      <c r="O16" s="174">
        <f>ROUND(E16*N16,2)</f>
        <v>0.01</v>
      </c>
      <c r="P16" s="174">
        <v>0</v>
      </c>
      <c r="Q16" s="174">
        <f>ROUND(E16*P16,2)</f>
        <v>0</v>
      </c>
      <c r="R16" s="176"/>
      <c r="S16" s="176" t="s">
        <v>168</v>
      </c>
      <c r="T16" s="177" t="s">
        <v>169</v>
      </c>
      <c r="U16" s="157">
        <v>0</v>
      </c>
      <c r="V16" s="157">
        <f>ROUND(E16*U16,2)</f>
        <v>0</v>
      </c>
      <c r="W16" s="157"/>
      <c r="X16" s="157" t="s">
        <v>170</v>
      </c>
      <c r="Y16" s="157" t="s">
        <v>171</v>
      </c>
      <c r="Z16" s="147"/>
      <c r="AA16" s="147"/>
      <c r="AB16" s="147"/>
      <c r="AC16" s="147"/>
      <c r="AD16" s="147"/>
      <c r="AE16" s="147"/>
      <c r="AF16" s="147"/>
      <c r="AG16" s="147" t="s">
        <v>215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250" t="s">
        <v>756</v>
      </c>
      <c r="D17" s="251"/>
      <c r="E17" s="251"/>
      <c r="F17" s="251"/>
      <c r="G17" s="251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174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>C17</f>
        <v>Kašírované potrubní pouzdro z kamenné vlny - dutý, podélně dělený válec se zámkem. Povrchová úprava z Al fólie vyztužené skl.vlákny. Nehořlavé, hydrofobizované.</v>
      </c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2" t="s">
        <v>757</v>
      </c>
      <c r="D18" s="253"/>
      <c r="E18" s="253"/>
      <c r="F18" s="253"/>
      <c r="G18" s="253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174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1" t="s">
        <v>959</v>
      </c>
      <c r="D19" s="161"/>
      <c r="E19" s="162">
        <v>21.01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1">
        <v>5</v>
      </c>
      <c r="B20" s="172" t="s">
        <v>960</v>
      </c>
      <c r="C20" s="180" t="s">
        <v>961</v>
      </c>
      <c r="D20" s="173" t="s">
        <v>264</v>
      </c>
      <c r="E20" s="174">
        <v>14.3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7.1000000000000002E-4</v>
      </c>
      <c r="O20" s="174">
        <f>ROUND(E20*N20,2)</f>
        <v>0.01</v>
      </c>
      <c r="P20" s="174">
        <v>0</v>
      </c>
      <c r="Q20" s="174">
        <f>ROUND(E20*P20,2)</f>
        <v>0</v>
      </c>
      <c r="R20" s="176"/>
      <c r="S20" s="176" t="s">
        <v>168</v>
      </c>
      <c r="T20" s="177" t="s">
        <v>169</v>
      </c>
      <c r="U20" s="157">
        <v>0</v>
      </c>
      <c r="V20" s="157">
        <f>ROUND(E20*U20,2)</f>
        <v>0</v>
      </c>
      <c r="W20" s="157"/>
      <c r="X20" s="157" t="s">
        <v>170</v>
      </c>
      <c r="Y20" s="157" t="s">
        <v>171</v>
      </c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50" t="s">
        <v>756</v>
      </c>
      <c r="D21" s="251"/>
      <c r="E21" s="251"/>
      <c r="F21" s="251"/>
      <c r="G21" s="251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174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8" t="str">
        <f>C21</f>
        <v>Kašírované potrubní pouzdro z kamenné vlny - dutý, podélně dělený válec se zámkem. Povrchová úprava z Al fólie vyztužené skl.vlákny. Nehořlavé, hydrofobizované.</v>
      </c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52" t="s">
        <v>757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174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1" t="s">
        <v>962</v>
      </c>
      <c r="D23" s="161"/>
      <c r="E23" s="162">
        <v>14.3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1">
        <v>6</v>
      </c>
      <c r="B24" s="172" t="s">
        <v>963</v>
      </c>
      <c r="C24" s="180" t="s">
        <v>769</v>
      </c>
      <c r="D24" s="173" t="s">
        <v>264</v>
      </c>
      <c r="E24" s="174">
        <v>4.84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7.9000000000000001E-4</v>
      </c>
      <c r="O24" s="174">
        <f>ROUND(E24*N24,2)</f>
        <v>0</v>
      </c>
      <c r="P24" s="174">
        <v>0</v>
      </c>
      <c r="Q24" s="174">
        <f>ROUND(E24*P24,2)</f>
        <v>0</v>
      </c>
      <c r="R24" s="176"/>
      <c r="S24" s="176" t="s">
        <v>168</v>
      </c>
      <c r="T24" s="177" t="s">
        <v>169</v>
      </c>
      <c r="U24" s="157">
        <v>0</v>
      </c>
      <c r="V24" s="157">
        <f>ROUND(E24*U24,2)</f>
        <v>0</v>
      </c>
      <c r="W24" s="157"/>
      <c r="X24" s="157" t="s">
        <v>170</v>
      </c>
      <c r="Y24" s="157" t="s">
        <v>171</v>
      </c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2" x14ac:dyDescent="0.2">
      <c r="A25" s="154"/>
      <c r="B25" s="155"/>
      <c r="C25" s="250" t="s">
        <v>756</v>
      </c>
      <c r="D25" s="251"/>
      <c r="E25" s="251"/>
      <c r="F25" s="251"/>
      <c r="G25" s="251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174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8" t="str">
        <f>C25</f>
        <v>Kašírované potrubní pouzdro z kamenné vlny - dutý, podélně dělený válec se zámkem. Povrchová úprava z Al fólie vyztužené skl.vlákny. Nehořlavé, hydrofobizované.</v>
      </c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52" t="s">
        <v>757</v>
      </c>
      <c r="D26" s="253"/>
      <c r="E26" s="253"/>
      <c r="F26" s="253"/>
      <c r="G26" s="253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174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1" t="s">
        <v>964</v>
      </c>
      <c r="D27" s="161"/>
      <c r="E27" s="162">
        <v>4.84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177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1">
        <v>7</v>
      </c>
      <c r="B28" s="172" t="s">
        <v>965</v>
      </c>
      <c r="C28" s="180" t="s">
        <v>966</v>
      </c>
      <c r="D28" s="173" t="s">
        <v>264</v>
      </c>
      <c r="E28" s="174">
        <v>5.0599999999999996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8.1999999999999998E-4</v>
      </c>
      <c r="O28" s="174">
        <f>ROUND(E28*N28,2)</f>
        <v>0</v>
      </c>
      <c r="P28" s="174">
        <v>0</v>
      </c>
      <c r="Q28" s="174">
        <f>ROUND(E28*P28,2)</f>
        <v>0</v>
      </c>
      <c r="R28" s="176"/>
      <c r="S28" s="176" t="s">
        <v>168</v>
      </c>
      <c r="T28" s="177" t="s">
        <v>169</v>
      </c>
      <c r="U28" s="157">
        <v>0</v>
      </c>
      <c r="V28" s="157">
        <f>ROUND(E28*U28,2)</f>
        <v>0</v>
      </c>
      <c r="W28" s="157"/>
      <c r="X28" s="157" t="s">
        <v>170</v>
      </c>
      <c r="Y28" s="157" t="s">
        <v>171</v>
      </c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2" x14ac:dyDescent="0.2">
      <c r="A29" s="154"/>
      <c r="B29" s="155"/>
      <c r="C29" s="250" t="s">
        <v>756</v>
      </c>
      <c r="D29" s="251"/>
      <c r="E29" s="251"/>
      <c r="F29" s="251"/>
      <c r="G29" s="251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174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8" t="str">
        <f>C29</f>
        <v>Kašírované potrubní pouzdro z kamenné vlny - dutý, podélně dělený válec se zámkem. Povrchová úprava z Al fólie vyztužené skl.vlákny. Nehořlavé, hydrofobizované.</v>
      </c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52" t="s">
        <v>757</v>
      </c>
      <c r="D30" s="253"/>
      <c r="E30" s="253"/>
      <c r="F30" s="253"/>
      <c r="G30" s="253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174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1" t="s">
        <v>967</v>
      </c>
      <c r="D31" s="161"/>
      <c r="E31" s="162">
        <v>5.0599999999999996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177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1">
        <v>8</v>
      </c>
      <c r="B32" s="172" t="s">
        <v>968</v>
      </c>
      <c r="C32" s="180" t="s">
        <v>969</v>
      </c>
      <c r="D32" s="173" t="s">
        <v>264</v>
      </c>
      <c r="E32" s="174">
        <v>3.7949999999999999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8.1999999999999998E-4</v>
      </c>
      <c r="O32" s="174">
        <f>ROUND(E32*N32,2)</f>
        <v>0</v>
      </c>
      <c r="P32" s="174">
        <v>0</v>
      </c>
      <c r="Q32" s="174">
        <f>ROUND(E32*P32,2)</f>
        <v>0</v>
      </c>
      <c r="R32" s="176"/>
      <c r="S32" s="176" t="s">
        <v>168</v>
      </c>
      <c r="T32" s="177" t="s">
        <v>169</v>
      </c>
      <c r="U32" s="157">
        <v>0</v>
      </c>
      <c r="V32" s="157">
        <f>ROUND(E32*U32,2)</f>
        <v>0</v>
      </c>
      <c r="W32" s="157"/>
      <c r="X32" s="157" t="s">
        <v>170</v>
      </c>
      <c r="Y32" s="157" t="s">
        <v>171</v>
      </c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2" x14ac:dyDescent="0.2">
      <c r="A33" s="154"/>
      <c r="B33" s="155"/>
      <c r="C33" s="250" t="s">
        <v>756</v>
      </c>
      <c r="D33" s="251"/>
      <c r="E33" s="251"/>
      <c r="F33" s="251"/>
      <c r="G33" s="251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8" t="str">
        <f>C33</f>
        <v>Kašírované potrubní pouzdro z kamenné vlny - dutý, podélně dělený válec se zámkem. Povrchová úprava z Al fólie vyztužené skl.vlákny. Nehořlavé, hydrofobizované.</v>
      </c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52" t="s">
        <v>757</v>
      </c>
      <c r="D34" s="253"/>
      <c r="E34" s="253"/>
      <c r="F34" s="253"/>
      <c r="G34" s="253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1" t="s">
        <v>970</v>
      </c>
      <c r="D35" s="161"/>
      <c r="E35" s="162">
        <v>3.7949999999999999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177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1">
        <v>9</v>
      </c>
      <c r="B36" s="172" t="s">
        <v>971</v>
      </c>
      <c r="C36" s="180" t="s">
        <v>972</v>
      </c>
      <c r="D36" s="173" t="s">
        <v>264</v>
      </c>
      <c r="E36" s="174">
        <v>11.4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8.1999999999999998E-4</v>
      </c>
      <c r="O36" s="174">
        <f>ROUND(E36*N36,2)</f>
        <v>0.01</v>
      </c>
      <c r="P36" s="174">
        <v>0</v>
      </c>
      <c r="Q36" s="174">
        <f>ROUND(E36*P36,2)</f>
        <v>0</v>
      </c>
      <c r="R36" s="176"/>
      <c r="S36" s="176" t="s">
        <v>168</v>
      </c>
      <c r="T36" s="177" t="s">
        <v>169</v>
      </c>
      <c r="U36" s="157">
        <v>0</v>
      </c>
      <c r="V36" s="157">
        <f>ROUND(E36*U36,2)</f>
        <v>0</v>
      </c>
      <c r="W36" s="157"/>
      <c r="X36" s="157" t="s">
        <v>170</v>
      </c>
      <c r="Y36" s="157" t="s">
        <v>171</v>
      </c>
      <c r="Z36" s="147"/>
      <c r="AA36" s="147"/>
      <c r="AB36" s="147"/>
      <c r="AC36" s="147"/>
      <c r="AD36" s="147"/>
      <c r="AE36" s="147"/>
      <c r="AF36" s="147"/>
      <c r="AG36" s="147" t="s">
        <v>215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50" t="s">
        <v>756</v>
      </c>
      <c r="D37" s="251"/>
      <c r="E37" s="251"/>
      <c r="F37" s="251"/>
      <c r="G37" s="251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8" t="str">
        <f>C37</f>
        <v>Kašírované potrubní pouzdro z kamenné vlny - dutý, podélně dělený válec se zámkem. Povrchová úprava z Al fólie vyztužené skl.vlákny. Nehořlavé, hydrofobizované.</v>
      </c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52" t="s">
        <v>757</v>
      </c>
      <c r="D38" s="253"/>
      <c r="E38" s="253"/>
      <c r="F38" s="253"/>
      <c r="G38" s="253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174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1" t="s">
        <v>973</v>
      </c>
      <c r="D39" s="161"/>
      <c r="E39" s="162">
        <v>11.4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1">
        <v>10</v>
      </c>
      <c r="B40" s="172" t="s">
        <v>777</v>
      </c>
      <c r="C40" s="180" t="s">
        <v>778</v>
      </c>
      <c r="D40" s="173" t="s">
        <v>230</v>
      </c>
      <c r="E40" s="174">
        <v>3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4">
        <v>1.0500000000000001E-2</v>
      </c>
      <c r="O40" s="174">
        <f>ROUND(E40*N40,2)</f>
        <v>0.03</v>
      </c>
      <c r="P40" s="174">
        <v>0</v>
      </c>
      <c r="Q40" s="174">
        <f>ROUND(E40*P40,2)</f>
        <v>0</v>
      </c>
      <c r="R40" s="176"/>
      <c r="S40" s="176" t="s">
        <v>168</v>
      </c>
      <c r="T40" s="177" t="s">
        <v>169</v>
      </c>
      <c r="U40" s="157">
        <v>0</v>
      </c>
      <c r="V40" s="157">
        <f>ROUND(E40*U40,2)</f>
        <v>0</v>
      </c>
      <c r="W40" s="157"/>
      <c r="X40" s="157" t="s">
        <v>399</v>
      </c>
      <c r="Y40" s="157" t="s">
        <v>171</v>
      </c>
      <c r="Z40" s="147"/>
      <c r="AA40" s="147"/>
      <c r="AB40" s="147"/>
      <c r="AC40" s="147"/>
      <c r="AD40" s="147"/>
      <c r="AE40" s="147"/>
      <c r="AF40" s="147"/>
      <c r="AG40" s="147" t="s">
        <v>400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1" t="s">
        <v>76</v>
      </c>
      <c r="D41" s="161"/>
      <c r="E41" s="162">
        <v>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177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1">
        <v>11</v>
      </c>
      <c r="B42" s="172" t="s">
        <v>779</v>
      </c>
      <c r="C42" s="180" t="s">
        <v>780</v>
      </c>
      <c r="D42" s="173" t="s">
        <v>230</v>
      </c>
      <c r="E42" s="174">
        <v>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1.0500000000000001E-2</v>
      </c>
      <c r="O42" s="174">
        <f>ROUND(E42*N42,2)</f>
        <v>0.06</v>
      </c>
      <c r="P42" s="174">
        <v>0</v>
      </c>
      <c r="Q42" s="174">
        <f>ROUND(E42*P42,2)</f>
        <v>0</v>
      </c>
      <c r="R42" s="176"/>
      <c r="S42" s="176" t="s">
        <v>168</v>
      </c>
      <c r="T42" s="177" t="s">
        <v>169</v>
      </c>
      <c r="U42" s="157">
        <v>0</v>
      </c>
      <c r="V42" s="157">
        <f>ROUND(E42*U42,2)</f>
        <v>0</v>
      </c>
      <c r="W42" s="157"/>
      <c r="X42" s="157" t="s">
        <v>399</v>
      </c>
      <c r="Y42" s="157" t="s">
        <v>171</v>
      </c>
      <c r="Z42" s="147"/>
      <c r="AA42" s="147"/>
      <c r="AB42" s="147"/>
      <c r="AC42" s="147"/>
      <c r="AD42" s="147"/>
      <c r="AE42" s="147"/>
      <c r="AF42" s="147"/>
      <c r="AG42" s="147" t="s">
        <v>400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1" t="s">
        <v>907</v>
      </c>
      <c r="D43" s="161"/>
      <c r="E43" s="162">
        <v>6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4" t="s">
        <v>163</v>
      </c>
      <c r="B44" s="165" t="s">
        <v>105</v>
      </c>
      <c r="C44" s="179" t="s">
        <v>106</v>
      </c>
      <c r="D44" s="166"/>
      <c r="E44" s="167"/>
      <c r="F44" s="168"/>
      <c r="G44" s="168">
        <f>SUMIF(AG45:AG120,"&lt;&gt;NOR",G45:G120)</f>
        <v>0</v>
      </c>
      <c r="H44" s="168"/>
      <c r="I44" s="168">
        <f>SUM(I45:I120)</f>
        <v>0</v>
      </c>
      <c r="J44" s="168"/>
      <c r="K44" s="168">
        <f>SUM(K45:K120)</f>
        <v>0</v>
      </c>
      <c r="L44" s="168"/>
      <c r="M44" s="168">
        <f>SUM(M45:M120)</f>
        <v>0</v>
      </c>
      <c r="N44" s="167"/>
      <c r="O44" s="167">
        <f>SUM(O45:O120)</f>
        <v>0.60000000000000009</v>
      </c>
      <c r="P44" s="167"/>
      <c r="Q44" s="167">
        <f>SUM(Q45:Q120)</f>
        <v>3.46</v>
      </c>
      <c r="R44" s="168"/>
      <c r="S44" s="168"/>
      <c r="T44" s="169"/>
      <c r="U44" s="163"/>
      <c r="V44" s="163">
        <f>SUM(V45:V120)</f>
        <v>0</v>
      </c>
      <c r="W44" s="163"/>
      <c r="X44" s="163"/>
      <c r="Y44" s="163"/>
      <c r="AG44" t="s">
        <v>164</v>
      </c>
    </row>
    <row r="45" spans="1:60" outlineLevel="1" x14ac:dyDescent="0.2">
      <c r="A45" s="171">
        <v>12</v>
      </c>
      <c r="B45" s="172" t="s">
        <v>974</v>
      </c>
      <c r="C45" s="180" t="s">
        <v>975</v>
      </c>
      <c r="D45" s="173" t="s">
        <v>230</v>
      </c>
      <c r="E45" s="174">
        <v>4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2.0000000000000001E-4</v>
      </c>
      <c r="O45" s="174">
        <f>ROUND(E45*N45,2)</f>
        <v>0</v>
      </c>
      <c r="P45" s="174">
        <v>0.54225000000000001</v>
      </c>
      <c r="Q45" s="174">
        <f>ROUND(E45*P45,2)</f>
        <v>2.17</v>
      </c>
      <c r="R45" s="176" t="s">
        <v>976</v>
      </c>
      <c r="S45" s="176" t="s">
        <v>231</v>
      </c>
      <c r="T45" s="177" t="s">
        <v>231</v>
      </c>
      <c r="U45" s="157">
        <v>0</v>
      </c>
      <c r="V45" s="157">
        <f>ROUND(E45*U45,2)</f>
        <v>0</v>
      </c>
      <c r="W45" s="157"/>
      <c r="X45" s="157" t="s">
        <v>170</v>
      </c>
      <c r="Y45" s="157" t="s">
        <v>171</v>
      </c>
      <c r="Z45" s="147"/>
      <c r="AA45" s="147"/>
      <c r="AB45" s="147"/>
      <c r="AC45" s="147"/>
      <c r="AD45" s="147"/>
      <c r="AE45" s="147"/>
      <c r="AF45" s="147"/>
      <c r="AG45" s="147" t="s">
        <v>334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1" t="s">
        <v>281</v>
      </c>
      <c r="D46" s="161"/>
      <c r="E46" s="162">
        <v>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1">
        <v>13</v>
      </c>
      <c r="B47" s="172" t="s">
        <v>977</v>
      </c>
      <c r="C47" s="180" t="s">
        <v>978</v>
      </c>
      <c r="D47" s="173" t="s">
        <v>331</v>
      </c>
      <c r="E47" s="174">
        <v>1.2803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 t="s">
        <v>976</v>
      </c>
      <c r="S47" s="176" t="s">
        <v>231</v>
      </c>
      <c r="T47" s="177" t="s">
        <v>231</v>
      </c>
      <c r="U47" s="157">
        <v>0</v>
      </c>
      <c r="V47" s="157">
        <f>ROUND(E47*U47,2)</f>
        <v>0</v>
      </c>
      <c r="W47" s="157"/>
      <c r="X47" s="157" t="s">
        <v>170</v>
      </c>
      <c r="Y47" s="157" t="s">
        <v>171</v>
      </c>
      <c r="Z47" s="147"/>
      <c r="AA47" s="147"/>
      <c r="AB47" s="147"/>
      <c r="AC47" s="147"/>
      <c r="AD47" s="147"/>
      <c r="AE47" s="147"/>
      <c r="AF47" s="147"/>
      <c r="AG47" s="147" t="s">
        <v>334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61" t="s">
        <v>979</v>
      </c>
      <c r="D48" s="262"/>
      <c r="E48" s="262"/>
      <c r="F48" s="262"/>
      <c r="G48" s="26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950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1" t="s">
        <v>980</v>
      </c>
      <c r="D49" s="161"/>
      <c r="E49" s="162">
        <v>1.2802500000000001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1">
        <v>14</v>
      </c>
      <c r="B50" s="172" t="s">
        <v>981</v>
      </c>
      <c r="C50" s="180" t="s">
        <v>982</v>
      </c>
      <c r="D50" s="173" t="s">
        <v>0</v>
      </c>
      <c r="E50" s="174">
        <v>7565.9241000000002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 t="s">
        <v>976</v>
      </c>
      <c r="S50" s="176" t="s">
        <v>231</v>
      </c>
      <c r="T50" s="177" t="s">
        <v>231</v>
      </c>
      <c r="U50" s="157">
        <v>0</v>
      </c>
      <c r="V50" s="157">
        <f>ROUND(E50*U50,2)</f>
        <v>0</v>
      </c>
      <c r="W50" s="157"/>
      <c r="X50" s="157" t="s">
        <v>170</v>
      </c>
      <c r="Y50" s="157" t="s">
        <v>171</v>
      </c>
      <c r="Z50" s="147"/>
      <c r="AA50" s="147"/>
      <c r="AB50" s="147"/>
      <c r="AC50" s="147"/>
      <c r="AD50" s="147"/>
      <c r="AE50" s="147"/>
      <c r="AF50" s="147"/>
      <c r="AG50" s="147" t="s">
        <v>343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61" t="s">
        <v>983</v>
      </c>
      <c r="D51" s="262"/>
      <c r="E51" s="262"/>
      <c r="F51" s="262"/>
      <c r="G51" s="262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950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2" t="s">
        <v>725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1">
        <v>15</v>
      </c>
      <c r="B53" s="172" t="s">
        <v>984</v>
      </c>
      <c r="C53" s="180" t="s">
        <v>985</v>
      </c>
      <c r="D53" s="173" t="s">
        <v>731</v>
      </c>
      <c r="E53" s="174">
        <v>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168</v>
      </c>
      <c r="T53" s="177" t="s">
        <v>169</v>
      </c>
      <c r="U53" s="157">
        <v>0</v>
      </c>
      <c r="V53" s="157">
        <f>ROUND(E53*U53,2)</f>
        <v>0</v>
      </c>
      <c r="W53" s="157"/>
      <c r="X53" s="157" t="s">
        <v>170</v>
      </c>
      <c r="Y53" s="157" t="s">
        <v>171</v>
      </c>
      <c r="Z53" s="147"/>
      <c r="AA53" s="147"/>
      <c r="AB53" s="147"/>
      <c r="AC53" s="147"/>
      <c r="AD53" s="147"/>
      <c r="AE53" s="147"/>
      <c r="AF53" s="147"/>
      <c r="AG53" s="147" t="s">
        <v>215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0" t="s">
        <v>986</v>
      </c>
      <c r="D54" s="251"/>
      <c r="E54" s="251"/>
      <c r="F54" s="251"/>
      <c r="G54" s="251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174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1" t="s">
        <v>176</v>
      </c>
      <c r="D55" s="161"/>
      <c r="E55" s="162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1">
        <v>16</v>
      </c>
      <c r="B56" s="172" t="s">
        <v>987</v>
      </c>
      <c r="C56" s="180" t="s">
        <v>988</v>
      </c>
      <c r="D56" s="173" t="s">
        <v>731</v>
      </c>
      <c r="E56" s="174">
        <v>1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0.11700000000000001</v>
      </c>
      <c r="O56" s="174">
        <f>ROUND(E56*N56,2)</f>
        <v>0.12</v>
      </c>
      <c r="P56" s="174">
        <v>0</v>
      </c>
      <c r="Q56" s="174">
        <f>ROUND(E56*P56,2)</f>
        <v>0</v>
      </c>
      <c r="R56" s="176"/>
      <c r="S56" s="176" t="s">
        <v>168</v>
      </c>
      <c r="T56" s="177" t="s">
        <v>169</v>
      </c>
      <c r="U56" s="157">
        <v>0</v>
      </c>
      <c r="V56" s="157">
        <f>ROUND(E56*U56,2)</f>
        <v>0</v>
      </c>
      <c r="W56" s="157"/>
      <c r="X56" s="157" t="s">
        <v>170</v>
      </c>
      <c r="Y56" s="157" t="s">
        <v>171</v>
      </c>
      <c r="Z56" s="147"/>
      <c r="AA56" s="147"/>
      <c r="AB56" s="147"/>
      <c r="AC56" s="147"/>
      <c r="AD56" s="147"/>
      <c r="AE56" s="147"/>
      <c r="AF56" s="147"/>
      <c r="AG56" s="147" t="s">
        <v>215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50" t="s">
        <v>989</v>
      </c>
      <c r="D57" s="251"/>
      <c r="E57" s="251"/>
      <c r="F57" s="251"/>
      <c r="G57" s="251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174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252" t="s">
        <v>990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174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252" t="s">
        <v>1279</v>
      </c>
      <c r="D59" s="253"/>
      <c r="E59" s="253"/>
      <c r="F59" s="253"/>
      <c r="G59" s="253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252" t="s">
        <v>991</v>
      </c>
      <c r="D60" s="253"/>
      <c r="E60" s="253"/>
      <c r="F60" s="253"/>
      <c r="G60" s="253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174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1" t="s">
        <v>176</v>
      </c>
      <c r="D61" s="161"/>
      <c r="E61" s="162">
        <v>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1">
        <v>17</v>
      </c>
      <c r="B62" s="172" t="s">
        <v>992</v>
      </c>
      <c r="C62" s="180" t="s">
        <v>993</v>
      </c>
      <c r="D62" s="173" t="s">
        <v>731</v>
      </c>
      <c r="E62" s="174">
        <v>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0.13200000000000001</v>
      </c>
      <c r="O62" s="174">
        <f>ROUND(E62*N62,2)</f>
        <v>0.26</v>
      </c>
      <c r="P62" s="174">
        <v>0</v>
      </c>
      <c r="Q62" s="174">
        <f>ROUND(E62*P62,2)</f>
        <v>0</v>
      </c>
      <c r="R62" s="176"/>
      <c r="S62" s="176" t="s">
        <v>168</v>
      </c>
      <c r="T62" s="177" t="s">
        <v>169</v>
      </c>
      <c r="U62" s="157">
        <v>0</v>
      </c>
      <c r="V62" s="157">
        <f>ROUND(E62*U62,2)</f>
        <v>0</v>
      </c>
      <c r="W62" s="157"/>
      <c r="X62" s="157" t="s">
        <v>170</v>
      </c>
      <c r="Y62" s="157" t="s">
        <v>171</v>
      </c>
      <c r="Z62" s="147"/>
      <c r="AA62" s="147"/>
      <c r="AB62" s="147"/>
      <c r="AC62" s="147"/>
      <c r="AD62" s="147"/>
      <c r="AE62" s="147"/>
      <c r="AF62" s="147"/>
      <c r="AG62" s="147" t="s">
        <v>215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0" t="s">
        <v>989</v>
      </c>
      <c r="D63" s="251"/>
      <c r="E63" s="251"/>
      <c r="F63" s="251"/>
      <c r="G63" s="25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252" t="s">
        <v>990</v>
      </c>
      <c r="D64" s="253"/>
      <c r="E64" s="253"/>
      <c r="F64" s="253"/>
      <c r="G64" s="253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174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252" t="s">
        <v>1279</v>
      </c>
      <c r="D65" s="253"/>
      <c r="E65" s="253"/>
      <c r="F65" s="253"/>
      <c r="G65" s="253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252" t="s">
        <v>994</v>
      </c>
      <c r="D66" s="253"/>
      <c r="E66" s="253"/>
      <c r="F66" s="253"/>
      <c r="G66" s="253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174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1" t="s">
        <v>232</v>
      </c>
      <c r="D67" s="161"/>
      <c r="E67" s="162">
        <v>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1">
        <v>18</v>
      </c>
      <c r="B68" s="172" t="s">
        <v>995</v>
      </c>
      <c r="C68" s="180" t="s">
        <v>996</v>
      </c>
      <c r="D68" s="173" t="s">
        <v>731</v>
      </c>
      <c r="E68" s="174">
        <v>1</v>
      </c>
      <c r="F68" s="175"/>
      <c r="G68" s="176">
        <f>ROUND(E68*F68,2)</f>
        <v>0</v>
      </c>
      <c r="H68" s="175"/>
      <c r="I68" s="176">
        <f>ROUND(E68*H68,2)</f>
        <v>0</v>
      </c>
      <c r="J68" s="175"/>
      <c r="K68" s="176">
        <f>ROUND(E68*J68,2)</f>
        <v>0</v>
      </c>
      <c r="L68" s="176">
        <v>21</v>
      </c>
      <c r="M68" s="176">
        <f>G68*(1+L68/100)</f>
        <v>0</v>
      </c>
      <c r="N68" s="174">
        <v>2.5000000000000001E-2</v>
      </c>
      <c r="O68" s="174">
        <f>ROUND(E68*N68,2)</f>
        <v>0.03</v>
      </c>
      <c r="P68" s="174">
        <v>0</v>
      </c>
      <c r="Q68" s="174">
        <f>ROUND(E68*P68,2)</f>
        <v>0</v>
      </c>
      <c r="R68" s="176"/>
      <c r="S68" s="176" t="s">
        <v>168</v>
      </c>
      <c r="T68" s="177" t="s">
        <v>169</v>
      </c>
      <c r="U68" s="157">
        <v>0</v>
      </c>
      <c r="V68" s="157">
        <f>ROUND(E68*U68,2)</f>
        <v>0</v>
      </c>
      <c r="W68" s="157"/>
      <c r="X68" s="157" t="s">
        <v>170</v>
      </c>
      <c r="Y68" s="157" t="s">
        <v>171</v>
      </c>
      <c r="Z68" s="147"/>
      <c r="AA68" s="147"/>
      <c r="AB68" s="147"/>
      <c r="AC68" s="147"/>
      <c r="AD68" s="147"/>
      <c r="AE68" s="147"/>
      <c r="AF68" s="147"/>
      <c r="AG68" s="147" t="s">
        <v>215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2" x14ac:dyDescent="0.2">
      <c r="A69" s="154"/>
      <c r="B69" s="155"/>
      <c r="C69" s="250" t="s">
        <v>997</v>
      </c>
      <c r="D69" s="251"/>
      <c r="E69" s="251"/>
      <c r="F69" s="251"/>
      <c r="G69" s="25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174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78" t="str">
        <f>C69</f>
        <v>Připojovací čerpadlová skupina pro 70 kW, vč. pojistného ventilu 3 bary, kotlového čerpadla Wilo Para STG 25/8, zpětné klapky, uzávěrů, mag.filtru, plynového kohoutu 1", vypouštění, připojení exp. nádoby a manometru</v>
      </c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1" t="s">
        <v>176</v>
      </c>
      <c r="D70" s="161"/>
      <c r="E70" s="162">
        <v>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1">
        <v>19</v>
      </c>
      <c r="B71" s="172" t="s">
        <v>998</v>
      </c>
      <c r="C71" s="180" t="s">
        <v>999</v>
      </c>
      <c r="D71" s="173" t="s">
        <v>731</v>
      </c>
      <c r="E71" s="174">
        <v>2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2.5399999999999999E-2</v>
      </c>
      <c r="O71" s="174">
        <f>ROUND(E71*N71,2)</f>
        <v>0.05</v>
      </c>
      <c r="P71" s="174">
        <v>0</v>
      </c>
      <c r="Q71" s="174">
        <f>ROUND(E71*P71,2)</f>
        <v>0</v>
      </c>
      <c r="R71" s="176"/>
      <c r="S71" s="176" t="s">
        <v>168</v>
      </c>
      <c r="T71" s="177" t="s">
        <v>169</v>
      </c>
      <c r="U71" s="157">
        <v>0</v>
      </c>
      <c r="V71" s="157">
        <f>ROUND(E71*U71,2)</f>
        <v>0</v>
      </c>
      <c r="W71" s="157"/>
      <c r="X71" s="157" t="s">
        <v>170</v>
      </c>
      <c r="Y71" s="157" t="s">
        <v>171</v>
      </c>
      <c r="Z71" s="147"/>
      <c r="AA71" s="147"/>
      <c r="AB71" s="147"/>
      <c r="AC71" s="147"/>
      <c r="AD71" s="147"/>
      <c r="AE71" s="147"/>
      <c r="AF71" s="147"/>
      <c r="AG71" s="147" t="s">
        <v>215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2" x14ac:dyDescent="0.2">
      <c r="A72" s="154"/>
      <c r="B72" s="155"/>
      <c r="C72" s="250" t="s">
        <v>1000</v>
      </c>
      <c r="D72" s="251"/>
      <c r="E72" s="251"/>
      <c r="F72" s="251"/>
      <c r="G72" s="251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8" t="str">
        <f>C72</f>
        <v>Připojovací čerpadlová skupina pro 85 kW, vč. pojistného ventilu 3 bary, kotlového čerpadla Wilo-Stratos Para 25/1-8, zpětné klapky, uzávěrů, mag.filtru, plynového kohoutu 1", vypouštění, připojení exp. nádoby a manometru</v>
      </c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1" t="s">
        <v>199</v>
      </c>
      <c r="D73" s="161"/>
      <c r="E73" s="162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1" t="s">
        <v>232</v>
      </c>
      <c r="D74" s="161"/>
      <c r="E74" s="162">
        <v>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177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1">
        <v>20</v>
      </c>
      <c r="B75" s="172" t="s">
        <v>1001</v>
      </c>
      <c r="C75" s="180" t="s">
        <v>1002</v>
      </c>
      <c r="D75" s="173" t="s">
        <v>731</v>
      </c>
      <c r="E75" s="174">
        <v>1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0.14199999999999999</v>
      </c>
      <c r="O75" s="174">
        <f>ROUND(E75*N75,2)</f>
        <v>0.14000000000000001</v>
      </c>
      <c r="P75" s="174">
        <v>0</v>
      </c>
      <c r="Q75" s="174">
        <f>ROUND(E75*P75,2)</f>
        <v>0</v>
      </c>
      <c r="R75" s="176"/>
      <c r="S75" s="176" t="s">
        <v>168</v>
      </c>
      <c r="T75" s="177" t="s">
        <v>169</v>
      </c>
      <c r="U75" s="157">
        <v>0</v>
      </c>
      <c r="V75" s="157">
        <f>ROUND(E75*U75,2)</f>
        <v>0</v>
      </c>
      <c r="W75" s="157"/>
      <c r="X75" s="157" t="s">
        <v>170</v>
      </c>
      <c r="Y75" s="157" t="s">
        <v>171</v>
      </c>
      <c r="Z75" s="147"/>
      <c r="AA75" s="147"/>
      <c r="AB75" s="147"/>
      <c r="AC75" s="147"/>
      <c r="AD75" s="147"/>
      <c r="AE75" s="147"/>
      <c r="AF75" s="147"/>
      <c r="AG75" s="147" t="s">
        <v>215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0" t="s">
        <v>1003</v>
      </c>
      <c r="D76" s="251"/>
      <c r="E76" s="251"/>
      <c r="F76" s="251"/>
      <c r="G76" s="251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174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1" t="s">
        <v>176</v>
      </c>
      <c r="D77" s="161"/>
      <c r="E77" s="162">
        <v>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177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1">
        <v>21</v>
      </c>
      <c r="B78" s="172" t="s">
        <v>1004</v>
      </c>
      <c r="C78" s="180" t="s">
        <v>1005</v>
      </c>
      <c r="D78" s="173" t="s">
        <v>731</v>
      </c>
      <c r="E78" s="174">
        <v>3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8.0000000000000004E-4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168</v>
      </c>
      <c r="T78" s="177" t="s">
        <v>169</v>
      </c>
      <c r="U78" s="157">
        <v>0</v>
      </c>
      <c r="V78" s="157">
        <f>ROUND(E78*U78,2)</f>
        <v>0</v>
      </c>
      <c r="W78" s="157"/>
      <c r="X78" s="157" t="s">
        <v>170</v>
      </c>
      <c r="Y78" s="157" t="s">
        <v>171</v>
      </c>
      <c r="Z78" s="147"/>
      <c r="AA78" s="147"/>
      <c r="AB78" s="147"/>
      <c r="AC78" s="147"/>
      <c r="AD78" s="147"/>
      <c r="AE78" s="147"/>
      <c r="AF78" s="147"/>
      <c r="AG78" s="147" t="s">
        <v>215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250" t="s">
        <v>1006</v>
      </c>
      <c r="D79" s="251"/>
      <c r="E79" s="251"/>
      <c r="F79" s="251"/>
      <c r="G79" s="251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1" t="s">
        <v>76</v>
      </c>
      <c r="D80" s="161"/>
      <c r="E80" s="162">
        <v>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1">
        <v>22</v>
      </c>
      <c r="B81" s="172" t="s">
        <v>1007</v>
      </c>
      <c r="C81" s="180" t="s">
        <v>1008</v>
      </c>
      <c r="D81" s="173" t="s">
        <v>790</v>
      </c>
      <c r="E81" s="174">
        <v>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0</v>
      </c>
      <c r="O81" s="174">
        <f>ROUND(E81*N81,2)</f>
        <v>0</v>
      </c>
      <c r="P81" s="174">
        <v>0</v>
      </c>
      <c r="Q81" s="174">
        <f>ROUND(E81*P81,2)</f>
        <v>0</v>
      </c>
      <c r="R81" s="176"/>
      <c r="S81" s="176" t="s">
        <v>168</v>
      </c>
      <c r="T81" s="177" t="s">
        <v>169</v>
      </c>
      <c r="U81" s="157">
        <v>0</v>
      </c>
      <c r="V81" s="157">
        <f>ROUND(E81*U81,2)</f>
        <v>0</v>
      </c>
      <c r="W81" s="157"/>
      <c r="X81" s="157" t="s">
        <v>170</v>
      </c>
      <c r="Y81" s="157" t="s">
        <v>171</v>
      </c>
      <c r="Z81" s="147"/>
      <c r="AA81" s="147"/>
      <c r="AB81" s="147"/>
      <c r="AC81" s="147"/>
      <c r="AD81" s="147"/>
      <c r="AE81" s="147"/>
      <c r="AF81" s="147"/>
      <c r="AG81" s="147" t="s">
        <v>215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1" t="s">
        <v>1009</v>
      </c>
      <c r="D82" s="161"/>
      <c r="E82" s="162">
        <v>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177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1">
        <v>23</v>
      </c>
      <c r="B83" s="172" t="s">
        <v>1010</v>
      </c>
      <c r="C83" s="180" t="s">
        <v>1011</v>
      </c>
      <c r="D83" s="173" t="s">
        <v>731</v>
      </c>
      <c r="E83" s="174">
        <v>2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0.55200000000000005</v>
      </c>
      <c r="Q83" s="174">
        <f>ROUND(E83*P83,2)</f>
        <v>1.1000000000000001</v>
      </c>
      <c r="R83" s="176"/>
      <c r="S83" s="176" t="s">
        <v>168</v>
      </c>
      <c r="T83" s="177" t="s">
        <v>169</v>
      </c>
      <c r="U83" s="157">
        <v>0</v>
      </c>
      <c r="V83" s="157">
        <f>ROUND(E83*U83,2)</f>
        <v>0</v>
      </c>
      <c r="W83" s="157"/>
      <c r="X83" s="157" t="s">
        <v>170</v>
      </c>
      <c r="Y83" s="157" t="s">
        <v>171</v>
      </c>
      <c r="Z83" s="147"/>
      <c r="AA83" s="147"/>
      <c r="AB83" s="147"/>
      <c r="AC83" s="147"/>
      <c r="AD83" s="147"/>
      <c r="AE83" s="147"/>
      <c r="AF83" s="147"/>
      <c r="AG83" s="147" t="s">
        <v>334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50" t="s">
        <v>1280</v>
      </c>
      <c r="D84" s="251"/>
      <c r="E84" s="251"/>
      <c r="F84" s="251"/>
      <c r="G84" s="251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252" t="s">
        <v>1012</v>
      </c>
      <c r="D85" s="253"/>
      <c r="E85" s="253"/>
      <c r="F85" s="253"/>
      <c r="G85" s="253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1" t="s">
        <v>232</v>
      </c>
      <c r="D86" s="161"/>
      <c r="E86" s="162">
        <v>2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177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1">
        <v>24</v>
      </c>
      <c r="B87" s="172" t="s">
        <v>1013</v>
      </c>
      <c r="C87" s="180" t="s">
        <v>1014</v>
      </c>
      <c r="D87" s="173" t="s">
        <v>731</v>
      </c>
      <c r="E87" s="174">
        <v>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</v>
      </c>
      <c r="O87" s="174">
        <f>ROUND(E87*N87,2)</f>
        <v>0</v>
      </c>
      <c r="P87" s="174">
        <v>0.186</v>
      </c>
      <c r="Q87" s="174">
        <f>ROUND(E87*P87,2)</f>
        <v>0.19</v>
      </c>
      <c r="R87" s="176"/>
      <c r="S87" s="176" t="s">
        <v>168</v>
      </c>
      <c r="T87" s="177" t="s">
        <v>169</v>
      </c>
      <c r="U87" s="157">
        <v>0</v>
      </c>
      <c r="V87" s="157">
        <f>ROUND(E87*U87,2)</f>
        <v>0</v>
      </c>
      <c r="W87" s="157"/>
      <c r="X87" s="157" t="s">
        <v>170</v>
      </c>
      <c r="Y87" s="157" t="s">
        <v>171</v>
      </c>
      <c r="Z87" s="147"/>
      <c r="AA87" s="147"/>
      <c r="AB87" s="147"/>
      <c r="AC87" s="147"/>
      <c r="AD87" s="147"/>
      <c r="AE87" s="147"/>
      <c r="AF87" s="147"/>
      <c r="AG87" s="147" t="s">
        <v>215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0" t="s">
        <v>1015</v>
      </c>
      <c r="D88" s="251"/>
      <c r="E88" s="251"/>
      <c r="F88" s="251"/>
      <c r="G88" s="251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174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1" t="s">
        <v>176</v>
      </c>
      <c r="D89" s="161"/>
      <c r="E89" s="162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177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1">
        <v>25</v>
      </c>
      <c r="B90" s="172" t="s">
        <v>1016</v>
      </c>
      <c r="C90" s="180" t="s">
        <v>1017</v>
      </c>
      <c r="D90" s="173" t="s">
        <v>1018</v>
      </c>
      <c r="E90" s="174">
        <v>1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/>
      <c r="S90" s="176" t="s">
        <v>168</v>
      </c>
      <c r="T90" s="177" t="s">
        <v>169</v>
      </c>
      <c r="U90" s="157">
        <v>0</v>
      </c>
      <c r="V90" s="157">
        <f>ROUND(E90*U90,2)</f>
        <v>0</v>
      </c>
      <c r="W90" s="157"/>
      <c r="X90" s="157" t="s">
        <v>170</v>
      </c>
      <c r="Y90" s="157" t="s">
        <v>171</v>
      </c>
      <c r="Z90" s="147"/>
      <c r="AA90" s="147"/>
      <c r="AB90" s="147"/>
      <c r="AC90" s="147"/>
      <c r="AD90" s="147"/>
      <c r="AE90" s="147"/>
      <c r="AF90" s="147"/>
      <c r="AG90" s="147" t="s">
        <v>215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50" t="s">
        <v>1019</v>
      </c>
      <c r="D91" s="251"/>
      <c r="E91" s="251"/>
      <c r="F91" s="251"/>
      <c r="G91" s="251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174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78" t="str">
        <f>C91</f>
        <v>Obsahuje dvě sběrné trubky s napojovacími koleny, koncovku s odtokem kondenzátu, trubku 500 mm, čidlo CO</v>
      </c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1" t="s">
        <v>176</v>
      </c>
      <c r="D92" s="161"/>
      <c r="E92" s="162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177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1">
        <v>26</v>
      </c>
      <c r="B93" s="172" t="s">
        <v>1020</v>
      </c>
      <c r="C93" s="180" t="s">
        <v>1021</v>
      </c>
      <c r="D93" s="173" t="s">
        <v>1018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0</v>
      </c>
      <c r="O93" s="174">
        <f>ROUND(E93*N93,2)</f>
        <v>0</v>
      </c>
      <c r="P93" s="174">
        <v>0</v>
      </c>
      <c r="Q93" s="174">
        <f>ROUND(E93*P93,2)</f>
        <v>0</v>
      </c>
      <c r="R93" s="176"/>
      <c r="S93" s="176" t="s">
        <v>168</v>
      </c>
      <c r="T93" s="177" t="s">
        <v>169</v>
      </c>
      <c r="U93" s="157">
        <v>0</v>
      </c>
      <c r="V93" s="157">
        <f>ROUND(E93*U93,2)</f>
        <v>0</v>
      </c>
      <c r="W93" s="157"/>
      <c r="X93" s="157" t="s">
        <v>170</v>
      </c>
      <c r="Y93" s="157" t="s">
        <v>171</v>
      </c>
      <c r="Z93" s="147"/>
      <c r="AA93" s="147"/>
      <c r="AB93" s="147"/>
      <c r="AC93" s="147"/>
      <c r="AD93" s="147"/>
      <c r="AE93" s="147"/>
      <c r="AF93" s="147"/>
      <c r="AG93" s="147" t="s">
        <v>215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50" t="s">
        <v>1022</v>
      </c>
      <c r="D94" s="251"/>
      <c r="E94" s="251"/>
      <c r="F94" s="251"/>
      <c r="G94" s="251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174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1" t="s">
        <v>176</v>
      </c>
      <c r="D95" s="161"/>
      <c r="E95" s="162">
        <v>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177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1">
        <v>27</v>
      </c>
      <c r="B96" s="172" t="s">
        <v>1023</v>
      </c>
      <c r="C96" s="180" t="s">
        <v>1024</v>
      </c>
      <c r="D96" s="173" t="s">
        <v>565</v>
      </c>
      <c r="E96" s="174">
        <v>3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6"/>
      <c r="S96" s="176" t="s">
        <v>168</v>
      </c>
      <c r="T96" s="177" t="s">
        <v>169</v>
      </c>
      <c r="U96" s="157">
        <v>0</v>
      </c>
      <c r="V96" s="157">
        <f>ROUND(E96*U96,2)</f>
        <v>0</v>
      </c>
      <c r="W96" s="157"/>
      <c r="X96" s="157" t="s">
        <v>170</v>
      </c>
      <c r="Y96" s="157" t="s">
        <v>171</v>
      </c>
      <c r="Z96" s="147"/>
      <c r="AA96" s="147"/>
      <c r="AB96" s="147"/>
      <c r="AC96" s="147"/>
      <c r="AD96" s="147"/>
      <c r="AE96" s="147"/>
      <c r="AF96" s="147"/>
      <c r="AG96" s="147" t="s">
        <v>215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1" t="s">
        <v>76</v>
      </c>
      <c r="D97" s="161"/>
      <c r="E97" s="162">
        <v>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177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1">
        <v>28</v>
      </c>
      <c r="B98" s="172" t="s">
        <v>1025</v>
      </c>
      <c r="C98" s="180" t="s">
        <v>1026</v>
      </c>
      <c r="D98" s="173" t="s">
        <v>565</v>
      </c>
      <c r="E98" s="174">
        <v>1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6"/>
      <c r="S98" s="176" t="s">
        <v>168</v>
      </c>
      <c r="T98" s="177" t="s">
        <v>169</v>
      </c>
      <c r="U98" s="157">
        <v>0</v>
      </c>
      <c r="V98" s="157">
        <f>ROUND(E98*U98,2)</f>
        <v>0</v>
      </c>
      <c r="W98" s="157"/>
      <c r="X98" s="157" t="s">
        <v>170</v>
      </c>
      <c r="Y98" s="157" t="s">
        <v>171</v>
      </c>
      <c r="Z98" s="147"/>
      <c r="AA98" s="147"/>
      <c r="AB98" s="147"/>
      <c r="AC98" s="147"/>
      <c r="AD98" s="147"/>
      <c r="AE98" s="147"/>
      <c r="AF98" s="147"/>
      <c r="AG98" s="147" t="s">
        <v>334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1" t="s">
        <v>176</v>
      </c>
      <c r="D99" s="161"/>
      <c r="E99" s="162">
        <v>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177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1">
        <v>29</v>
      </c>
      <c r="B100" s="172" t="s">
        <v>1027</v>
      </c>
      <c r="C100" s="180" t="s">
        <v>1028</v>
      </c>
      <c r="D100" s="173" t="s">
        <v>565</v>
      </c>
      <c r="E100" s="174">
        <v>2</v>
      </c>
      <c r="F100" s="175"/>
      <c r="G100" s="176">
        <f>ROUND(E100*F100,2)</f>
        <v>0</v>
      </c>
      <c r="H100" s="175"/>
      <c r="I100" s="176">
        <f>ROUND(E100*H100,2)</f>
        <v>0</v>
      </c>
      <c r="J100" s="175"/>
      <c r="K100" s="176">
        <f>ROUND(E100*J100,2)</f>
        <v>0</v>
      </c>
      <c r="L100" s="176">
        <v>21</v>
      </c>
      <c r="M100" s="176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6"/>
      <c r="S100" s="176" t="s">
        <v>168</v>
      </c>
      <c r="T100" s="177" t="s">
        <v>169</v>
      </c>
      <c r="U100" s="157">
        <v>0</v>
      </c>
      <c r="V100" s="157">
        <f>ROUND(E100*U100,2)</f>
        <v>0</v>
      </c>
      <c r="W100" s="157"/>
      <c r="X100" s="157" t="s">
        <v>170</v>
      </c>
      <c r="Y100" s="157" t="s">
        <v>171</v>
      </c>
      <c r="Z100" s="147"/>
      <c r="AA100" s="147"/>
      <c r="AB100" s="147"/>
      <c r="AC100" s="147"/>
      <c r="AD100" s="147"/>
      <c r="AE100" s="147"/>
      <c r="AF100" s="147"/>
      <c r="AG100" s="147" t="s">
        <v>215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1" t="s">
        <v>316</v>
      </c>
      <c r="D101" s="161"/>
      <c r="E101" s="162">
        <v>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177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1">
        <v>30</v>
      </c>
      <c r="B102" s="172" t="s">
        <v>1029</v>
      </c>
      <c r="C102" s="180" t="s">
        <v>1030</v>
      </c>
      <c r="D102" s="173" t="s">
        <v>565</v>
      </c>
      <c r="E102" s="174">
        <v>2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</v>
      </c>
      <c r="O102" s="174">
        <f>ROUND(E102*N102,2)</f>
        <v>0</v>
      </c>
      <c r="P102" s="174">
        <v>0</v>
      </c>
      <c r="Q102" s="174">
        <f>ROUND(E102*P102,2)</f>
        <v>0</v>
      </c>
      <c r="R102" s="176"/>
      <c r="S102" s="176" t="s">
        <v>168</v>
      </c>
      <c r="T102" s="177" t="s">
        <v>169</v>
      </c>
      <c r="U102" s="157">
        <v>0</v>
      </c>
      <c r="V102" s="157">
        <f>ROUND(E102*U102,2)</f>
        <v>0</v>
      </c>
      <c r="W102" s="157"/>
      <c r="X102" s="157" t="s">
        <v>170</v>
      </c>
      <c r="Y102" s="157" t="s">
        <v>171</v>
      </c>
      <c r="Z102" s="147"/>
      <c r="AA102" s="147"/>
      <c r="AB102" s="147"/>
      <c r="AC102" s="147"/>
      <c r="AD102" s="147"/>
      <c r="AE102" s="147"/>
      <c r="AF102" s="147"/>
      <c r="AG102" s="147" t="s">
        <v>215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1" t="s">
        <v>232</v>
      </c>
      <c r="D103" s="161"/>
      <c r="E103" s="162">
        <v>2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177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1">
        <v>31</v>
      </c>
      <c r="B104" s="172" t="s">
        <v>1031</v>
      </c>
      <c r="C104" s="180" t="s">
        <v>1032</v>
      </c>
      <c r="D104" s="173" t="s">
        <v>565</v>
      </c>
      <c r="E104" s="174">
        <v>1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168</v>
      </c>
      <c r="T104" s="177" t="s">
        <v>169</v>
      </c>
      <c r="U104" s="157">
        <v>0</v>
      </c>
      <c r="V104" s="157">
        <f>ROUND(E104*U104,2)</f>
        <v>0</v>
      </c>
      <c r="W104" s="157"/>
      <c r="X104" s="157" t="s">
        <v>170</v>
      </c>
      <c r="Y104" s="157" t="s">
        <v>171</v>
      </c>
      <c r="Z104" s="147"/>
      <c r="AA104" s="147"/>
      <c r="AB104" s="147"/>
      <c r="AC104" s="147"/>
      <c r="AD104" s="147"/>
      <c r="AE104" s="147"/>
      <c r="AF104" s="147"/>
      <c r="AG104" s="147" t="s">
        <v>215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1" t="s">
        <v>176</v>
      </c>
      <c r="D105" s="161"/>
      <c r="E105" s="162">
        <v>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177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1">
        <v>32</v>
      </c>
      <c r="B106" s="172" t="s">
        <v>1033</v>
      </c>
      <c r="C106" s="180" t="s">
        <v>1034</v>
      </c>
      <c r="D106" s="173" t="s">
        <v>565</v>
      </c>
      <c r="E106" s="174">
        <v>2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6"/>
      <c r="S106" s="176" t="s">
        <v>168</v>
      </c>
      <c r="T106" s="177" t="s">
        <v>169</v>
      </c>
      <c r="U106" s="157">
        <v>0</v>
      </c>
      <c r="V106" s="157">
        <f>ROUND(E106*U106,2)</f>
        <v>0</v>
      </c>
      <c r="W106" s="157"/>
      <c r="X106" s="157" t="s">
        <v>170</v>
      </c>
      <c r="Y106" s="157" t="s">
        <v>171</v>
      </c>
      <c r="Z106" s="147"/>
      <c r="AA106" s="147"/>
      <c r="AB106" s="147"/>
      <c r="AC106" s="147"/>
      <c r="AD106" s="147"/>
      <c r="AE106" s="147"/>
      <c r="AF106" s="147"/>
      <c r="AG106" s="147" t="s">
        <v>215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1" t="s">
        <v>316</v>
      </c>
      <c r="D107" s="161"/>
      <c r="E107" s="162">
        <v>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177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1">
        <v>33</v>
      </c>
      <c r="B108" s="172" t="s">
        <v>1035</v>
      </c>
      <c r="C108" s="180" t="s">
        <v>1036</v>
      </c>
      <c r="D108" s="173" t="s">
        <v>565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6"/>
      <c r="S108" s="176" t="s">
        <v>168</v>
      </c>
      <c r="T108" s="177" t="s">
        <v>169</v>
      </c>
      <c r="U108" s="157">
        <v>0</v>
      </c>
      <c r="V108" s="157">
        <f>ROUND(E108*U108,2)</f>
        <v>0</v>
      </c>
      <c r="W108" s="157"/>
      <c r="X108" s="157" t="s">
        <v>170</v>
      </c>
      <c r="Y108" s="157" t="s">
        <v>171</v>
      </c>
      <c r="Z108" s="147"/>
      <c r="AA108" s="147"/>
      <c r="AB108" s="147"/>
      <c r="AC108" s="147"/>
      <c r="AD108" s="147"/>
      <c r="AE108" s="147"/>
      <c r="AF108" s="147"/>
      <c r="AG108" s="147" t="s">
        <v>334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1" t="s">
        <v>176</v>
      </c>
      <c r="D109" s="161"/>
      <c r="E109" s="162">
        <v>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177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1">
        <v>34</v>
      </c>
      <c r="B110" s="172" t="s">
        <v>1037</v>
      </c>
      <c r="C110" s="180" t="s">
        <v>1038</v>
      </c>
      <c r="D110" s="173" t="s">
        <v>565</v>
      </c>
      <c r="E110" s="174">
        <v>2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6"/>
      <c r="S110" s="176" t="s">
        <v>168</v>
      </c>
      <c r="T110" s="177" t="s">
        <v>169</v>
      </c>
      <c r="U110" s="157">
        <v>0</v>
      </c>
      <c r="V110" s="157">
        <f>ROUND(E110*U110,2)</f>
        <v>0</v>
      </c>
      <c r="W110" s="157"/>
      <c r="X110" s="157" t="s">
        <v>170</v>
      </c>
      <c r="Y110" s="157" t="s">
        <v>171</v>
      </c>
      <c r="Z110" s="147"/>
      <c r="AA110" s="147"/>
      <c r="AB110" s="147"/>
      <c r="AC110" s="147"/>
      <c r="AD110" s="147"/>
      <c r="AE110" s="147"/>
      <c r="AF110" s="147"/>
      <c r="AG110" s="147" t="s">
        <v>334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1" t="s">
        <v>232</v>
      </c>
      <c r="D111" s="161"/>
      <c r="E111" s="162">
        <v>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177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1">
        <v>35</v>
      </c>
      <c r="B112" s="172" t="s">
        <v>1039</v>
      </c>
      <c r="C112" s="180" t="s">
        <v>1040</v>
      </c>
      <c r="D112" s="173" t="s">
        <v>565</v>
      </c>
      <c r="E112" s="174">
        <v>1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6"/>
      <c r="S112" s="176" t="s">
        <v>168</v>
      </c>
      <c r="T112" s="177" t="s">
        <v>169</v>
      </c>
      <c r="U112" s="157">
        <v>0</v>
      </c>
      <c r="V112" s="157">
        <f>ROUND(E112*U112,2)</f>
        <v>0</v>
      </c>
      <c r="W112" s="157"/>
      <c r="X112" s="157" t="s">
        <v>170</v>
      </c>
      <c r="Y112" s="157" t="s">
        <v>171</v>
      </c>
      <c r="Z112" s="147"/>
      <c r="AA112" s="147"/>
      <c r="AB112" s="147"/>
      <c r="AC112" s="147"/>
      <c r="AD112" s="147"/>
      <c r="AE112" s="147"/>
      <c r="AF112" s="147"/>
      <c r="AG112" s="147" t="s">
        <v>215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1" t="s">
        <v>176</v>
      </c>
      <c r="D113" s="161"/>
      <c r="E113" s="162">
        <v>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177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1">
        <v>36</v>
      </c>
      <c r="B114" s="172" t="s">
        <v>1041</v>
      </c>
      <c r="C114" s="180" t="s">
        <v>1042</v>
      </c>
      <c r="D114" s="173" t="s">
        <v>565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0</v>
      </c>
      <c r="O114" s="174">
        <f>ROUND(E114*N114,2)</f>
        <v>0</v>
      </c>
      <c r="P114" s="174">
        <v>0</v>
      </c>
      <c r="Q114" s="174">
        <f>ROUND(E114*P114,2)</f>
        <v>0</v>
      </c>
      <c r="R114" s="176"/>
      <c r="S114" s="176" t="s">
        <v>168</v>
      </c>
      <c r="T114" s="177" t="s">
        <v>169</v>
      </c>
      <c r="U114" s="157">
        <v>0</v>
      </c>
      <c r="V114" s="157">
        <f>ROUND(E114*U114,2)</f>
        <v>0</v>
      </c>
      <c r="W114" s="157"/>
      <c r="X114" s="157" t="s">
        <v>170</v>
      </c>
      <c r="Y114" s="157" t="s">
        <v>171</v>
      </c>
      <c r="Z114" s="147"/>
      <c r="AA114" s="147"/>
      <c r="AB114" s="147"/>
      <c r="AC114" s="147"/>
      <c r="AD114" s="147"/>
      <c r="AE114" s="147"/>
      <c r="AF114" s="147"/>
      <c r="AG114" s="147" t="s">
        <v>215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1" t="s">
        <v>176</v>
      </c>
      <c r="D115" s="161"/>
      <c r="E115" s="162">
        <v>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177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1">
        <v>37</v>
      </c>
      <c r="B116" s="172" t="s">
        <v>1043</v>
      </c>
      <c r="C116" s="180" t="s">
        <v>1044</v>
      </c>
      <c r="D116" s="173" t="s">
        <v>565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6"/>
      <c r="S116" s="176" t="s">
        <v>168</v>
      </c>
      <c r="T116" s="177" t="s">
        <v>169</v>
      </c>
      <c r="U116" s="157">
        <v>0</v>
      </c>
      <c r="V116" s="157">
        <f>ROUND(E116*U116,2)</f>
        <v>0</v>
      </c>
      <c r="W116" s="157"/>
      <c r="X116" s="157" t="s">
        <v>170</v>
      </c>
      <c r="Y116" s="157" t="s">
        <v>171</v>
      </c>
      <c r="Z116" s="147"/>
      <c r="AA116" s="147"/>
      <c r="AB116" s="147"/>
      <c r="AC116" s="147"/>
      <c r="AD116" s="147"/>
      <c r="AE116" s="147"/>
      <c r="AF116" s="147"/>
      <c r="AG116" s="147" t="s">
        <v>215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2" x14ac:dyDescent="0.2">
      <c r="A117" s="154"/>
      <c r="B117" s="155"/>
      <c r="C117" s="250" t="s">
        <v>1045</v>
      </c>
      <c r="D117" s="251"/>
      <c r="E117" s="251"/>
      <c r="F117" s="251"/>
      <c r="G117" s="251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174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78" t="str">
        <f>C117</f>
        <v>Obsahuje provětrávací průchodku do šachty s krytem, patní koleno s montážní lištou, 6 rozpěrných držáků, nerezovou trubku vyústění a nerezový horní kryt šachty</v>
      </c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1" t="s">
        <v>176</v>
      </c>
      <c r="D118" s="161"/>
      <c r="E118" s="162">
        <v>1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177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1">
        <v>38</v>
      </c>
      <c r="B119" s="172" t="s">
        <v>1046</v>
      </c>
      <c r="C119" s="180" t="s">
        <v>1047</v>
      </c>
      <c r="D119" s="173" t="s">
        <v>731</v>
      </c>
      <c r="E119" s="174">
        <v>4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6"/>
      <c r="S119" s="176" t="s">
        <v>168</v>
      </c>
      <c r="T119" s="177" t="s">
        <v>169</v>
      </c>
      <c r="U119" s="157">
        <v>0</v>
      </c>
      <c r="V119" s="157">
        <f>ROUND(E119*U119,2)</f>
        <v>0</v>
      </c>
      <c r="W119" s="157"/>
      <c r="X119" s="157" t="s">
        <v>170</v>
      </c>
      <c r="Y119" s="157" t="s">
        <v>171</v>
      </c>
      <c r="Z119" s="147"/>
      <c r="AA119" s="147"/>
      <c r="AB119" s="147"/>
      <c r="AC119" s="147"/>
      <c r="AD119" s="147"/>
      <c r="AE119" s="147"/>
      <c r="AF119" s="147"/>
      <c r="AG119" s="147" t="s">
        <v>334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1" t="s">
        <v>1048</v>
      </c>
      <c r="D120" s="161"/>
      <c r="E120" s="162">
        <v>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177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4" t="s">
        <v>163</v>
      </c>
      <c r="B121" s="165" t="s">
        <v>107</v>
      </c>
      <c r="C121" s="179" t="s">
        <v>108</v>
      </c>
      <c r="D121" s="166"/>
      <c r="E121" s="167"/>
      <c r="F121" s="168"/>
      <c r="G121" s="168">
        <f>SUMIF(AG122:AG161,"&lt;&gt;NOR",G122:G161)</f>
        <v>0</v>
      </c>
      <c r="H121" s="168"/>
      <c r="I121" s="168">
        <f>SUM(I122:I161)</f>
        <v>0</v>
      </c>
      <c r="J121" s="168"/>
      <c r="K121" s="168">
        <f>SUM(K122:K161)</f>
        <v>0</v>
      </c>
      <c r="L121" s="168"/>
      <c r="M121" s="168">
        <f>SUM(M122:M161)</f>
        <v>0</v>
      </c>
      <c r="N121" s="167"/>
      <c r="O121" s="167">
        <f>SUM(O122:O161)</f>
        <v>0.35000000000000003</v>
      </c>
      <c r="P121" s="167"/>
      <c r="Q121" s="167">
        <f>SUM(Q122:Q161)</f>
        <v>0.85000000000000009</v>
      </c>
      <c r="R121" s="168"/>
      <c r="S121" s="168"/>
      <c r="T121" s="169"/>
      <c r="U121" s="163"/>
      <c r="V121" s="163">
        <f>SUM(V122:V161)</f>
        <v>0</v>
      </c>
      <c r="W121" s="163"/>
      <c r="X121" s="163"/>
      <c r="Y121" s="163"/>
      <c r="AG121" t="s">
        <v>164</v>
      </c>
    </row>
    <row r="122" spans="1:60" outlineLevel="1" x14ac:dyDescent="0.2">
      <c r="A122" s="171">
        <v>39</v>
      </c>
      <c r="B122" s="172" t="s">
        <v>1049</v>
      </c>
      <c r="C122" s="180" t="s">
        <v>1050</v>
      </c>
      <c r="D122" s="173" t="s">
        <v>264</v>
      </c>
      <c r="E122" s="174">
        <v>10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7.7420000000000003E-2</v>
      </c>
      <c r="Q122" s="174">
        <f>ROUND(E122*P122,2)</f>
        <v>0.77</v>
      </c>
      <c r="R122" s="176" t="s">
        <v>976</v>
      </c>
      <c r="S122" s="176" t="s">
        <v>231</v>
      </c>
      <c r="T122" s="177" t="s">
        <v>231</v>
      </c>
      <c r="U122" s="157">
        <v>0</v>
      </c>
      <c r="V122" s="157">
        <f>ROUND(E122*U122,2)</f>
        <v>0</v>
      </c>
      <c r="W122" s="157"/>
      <c r="X122" s="157" t="s">
        <v>170</v>
      </c>
      <c r="Y122" s="157" t="s">
        <v>171</v>
      </c>
      <c r="Z122" s="147"/>
      <c r="AA122" s="147"/>
      <c r="AB122" s="147"/>
      <c r="AC122" s="147"/>
      <c r="AD122" s="147"/>
      <c r="AE122" s="147"/>
      <c r="AF122" s="147"/>
      <c r="AG122" s="147" t="s">
        <v>215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1" t="s">
        <v>1051</v>
      </c>
      <c r="D123" s="161"/>
      <c r="E123" s="162">
        <v>10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177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1">
        <v>40</v>
      </c>
      <c r="B124" s="172" t="s">
        <v>1052</v>
      </c>
      <c r="C124" s="180" t="s">
        <v>1053</v>
      </c>
      <c r="D124" s="173" t="s">
        <v>230</v>
      </c>
      <c r="E124" s="174">
        <v>2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4">
        <v>0</v>
      </c>
      <c r="O124" s="174">
        <f>ROUND(E124*N124,2)</f>
        <v>0</v>
      </c>
      <c r="P124" s="174">
        <v>0</v>
      </c>
      <c r="Q124" s="174">
        <f>ROUND(E124*P124,2)</f>
        <v>0</v>
      </c>
      <c r="R124" s="176" t="s">
        <v>976</v>
      </c>
      <c r="S124" s="176" t="s">
        <v>231</v>
      </c>
      <c r="T124" s="177" t="s">
        <v>231</v>
      </c>
      <c r="U124" s="157">
        <v>0</v>
      </c>
      <c r="V124" s="157">
        <f>ROUND(E124*U124,2)</f>
        <v>0</v>
      </c>
      <c r="W124" s="157"/>
      <c r="X124" s="157" t="s">
        <v>170</v>
      </c>
      <c r="Y124" s="157" t="s">
        <v>171</v>
      </c>
      <c r="Z124" s="147"/>
      <c r="AA124" s="147"/>
      <c r="AB124" s="147"/>
      <c r="AC124" s="147"/>
      <c r="AD124" s="147"/>
      <c r="AE124" s="147"/>
      <c r="AF124" s="147"/>
      <c r="AG124" s="147" t="s">
        <v>334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1" t="s">
        <v>232</v>
      </c>
      <c r="D125" s="161"/>
      <c r="E125" s="162">
        <v>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177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1">
        <v>41</v>
      </c>
      <c r="B126" s="172" t="s">
        <v>1054</v>
      </c>
      <c r="C126" s="180" t="s">
        <v>1055</v>
      </c>
      <c r="D126" s="173" t="s">
        <v>230</v>
      </c>
      <c r="E126" s="174">
        <v>2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0</v>
      </c>
      <c r="O126" s="174">
        <f>ROUND(E126*N126,2)</f>
        <v>0</v>
      </c>
      <c r="P126" s="174">
        <v>0</v>
      </c>
      <c r="Q126" s="174">
        <f>ROUND(E126*P126,2)</f>
        <v>0</v>
      </c>
      <c r="R126" s="176" t="s">
        <v>976</v>
      </c>
      <c r="S126" s="176" t="s">
        <v>231</v>
      </c>
      <c r="T126" s="177" t="s">
        <v>231</v>
      </c>
      <c r="U126" s="157">
        <v>0</v>
      </c>
      <c r="V126" s="157">
        <f>ROUND(E126*U126,2)</f>
        <v>0</v>
      </c>
      <c r="W126" s="157"/>
      <c r="X126" s="157" t="s">
        <v>170</v>
      </c>
      <c r="Y126" s="157" t="s">
        <v>171</v>
      </c>
      <c r="Z126" s="147"/>
      <c r="AA126" s="147"/>
      <c r="AB126" s="147"/>
      <c r="AC126" s="147"/>
      <c r="AD126" s="147"/>
      <c r="AE126" s="147"/>
      <c r="AF126" s="147"/>
      <c r="AG126" s="147" t="s">
        <v>334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1" t="s">
        <v>232</v>
      </c>
      <c r="D127" s="161"/>
      <c r="E127" s="162">
        <v>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177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1">
        <v>42</v>
      </c>
      <c r="B128" s="172" t="s">
        <v>849</v>
      </c>
      <c r="C128" s="180" t="s">
        <v>1056</v>
      </c>
      <c r="D128" s="173" t="s">
        <v>230</v>
      </c>
      <c r="E128" s="174">
        <v>1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6.9999999999999994E-5</v>
      </c>
      <c r="O128" s="174">
        <f>ROUND(E128*N128,2)</f>
        <v>0</v>
      </c>
      <c r="P128" s="174">
        <v>3.2000000000000002E-3</v>
      </c>
      <c r="Q128" s="174">
        <f>ROUND(E128*P128,2)</f>
        <v>0</v>
      </c>
      <c r="R128" s="176" t="s">
        <v>976</v>
      </c>
      <c r="S128" s="176" t="s">
        <v>231</v>
      </c>
      <c r="T128" s="177" t="s">
        <v>231</v>
      </c>
      <c r="U128" s="157">
        <v>0</v>
      </c>
      <c r="V128" s="157">
        <f>ROUND(E128*U128,2)</f>
        <v>0</v>
      </c>
      <c r="W128" s="157"/>
      <c r="X128" s="157" t="s">
        <v>170</v>
      </c>
      <c r="Y128" s="157" t="s">
        <v>171</v>
      </c>
      <c r="Z128" s="147"/>
      <c r="AA128" s="147"/>
      <c r="AB128" s="147"/>
      <c r="AC128" s="147"/>
      <c r="AD128" s="147"/>
      <c r="AE128" s="147"/>
      <c r="AF128" s="147"/>
      <c r="AG128" s="147" t="s">
        <v>334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1" t="s">
        <v>176</v>
      </c>
      <c r="D129" s="161"/>
      <c r="E129" s="162">
        <v>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177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1">
        <v>43</v>
      </c>
      <c r="B130" s="172" t="s">
        <v>1057</v>
      </c>
      <c r="C130" s="180" t="s">
        <v>1058</v>
      </c>
      <c r="D130" s="173" t="s">
        <v>230</v>
      </c>
      <c r="E130" s="174">
        <v>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6.9999999999999994E-5</v>
      </c>
      <c r="O130" s="174">
        <f>ROUND(E130*N130,2)</f>
        <v>0</v>
      </c>
      <c r="P130" s="174">
        <v>2.1000000000000001E-2</v>
      </c>
      <c r="Q130" s="174">
        <f>ROUND(E130*P130,2)</f>
        <v>0.02</v>
      </c>
      <c r="R130" s="176" t="s">
        <v>976</v>
      </c>
      <c r="S130" s="176" t="s">
        <v>231</v>
      </c>
      <c r="T130" s="177" t="s">
        <v>231</v>
      </c>
      <c r="U130" s="157">
        <v>0</v>
      </c>
      <c r="V130" s="157">
        <f>ROUND(E130*U130,2)</f>
        <v>0</v>
      </c>
      <c r="W130" s="157"/>
      <c r="X130" s="157" t="s">
        <v>170</v>
      </c>
      <c r="Y130" s="157" t="s">
        <v>171</v>
      </c>
      <c r="Z130" s="147"/>
      <c r="AA130" s="147"/>
      <c r="AB130" s="147"/>
      <c r="AC130" s="147"/>
      <c r="AD130" s="147"/>
      <c r="AE130" s="147"/>
      <c r="AF130" s="147"/>
      <c r="AG130" s="147" t="s">
        <v>334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1" t="s">
        <v>176</v>
      </c>
      <c r="D131" s="161"/>
      <c r="E131" s="162">
        <v>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177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1">
        <v>44</v>
      </c>
      <c r="B132" s="172" t="s">
        <v>1059</v>
      </c>
      <c r="C132" s="180" t="s">
        <v>1060</v>
      </c>
      <c r="D132" s="173" t="s">
        <v>230</v>
      </c>
      <c r="E132" s="174">
        <v>1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6.9999999999999994E-5</v>
      </c>
      <c r="O132" s="174">
        <f>ROUND(E132*N132,2)</f>
        <v>0</v>
      </c>
      <c r="P132" s="174">
        <v>2.4E-2</v>
      </c>
      <c r="Q132" s="174">
        <f>ROUND(E132*P132,2)</f>
        <v>0.02</v>
      </c>
      <c r="R132" s="176" t="s">
        <v>976</v>
      </c>
      <c r="S132" s="176" t="s">
        <v>231</v>
      </c>
      <c r="T132" s="177" t="s">
        <v>231</v>
      </c>
      <c r="U132" s="157">
        <v>0</v>
      </c>
      <c r="V132" s="157">
        <f>ROUND(E132*U132,2)</f>
        <v>0</v>
      </c>
      <c r="W132" s="157"/>
      <c r="X132" s="157" t="s">
        <v>170</v>
      </c>
      <c r="Y132" s="157" t="s">
        <v>171</v>
      </c>
      <c r="Z132" s="147"/>
      <c r="AA132" s="147"/>
      <c r="AB132" s="147"/>
      <c r="AC132" s="147"/>
      <c r="AD132" s="147"/>
      <c r="AE132" s="147"/>
      <c r="AF132" s="147"/>
      <c r="AG132" s="147" t="s">
        <v>334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1" t="s">
        <v>176</v>
      </c>
      <c r="D133" s="161"/>
      <c r="E133" s="162">
        <v>1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177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1">
        <v>45</v>
      </c>
      <c r="B134" s="172" t="s">
        <v>859</v>
      </c>
      <c r="C134" s="180" t="s">
        <v>1061</v>
      </c>
      <c r="D134" s="173" t="s">
        <v>331</v>
      </c>
      <c r="E134" s="174">
        <v>0.50960000000000005</v>
      </c>
      <c r="F134" s="175"/>
      <c r="G134" s="176">
        <f>ROUND(E134*F134,2)</f>
        <v>0</v>
      </c>
      <c r="H134" s="175"/>
      <c r="I134" s="176">
        <f>ROUND(E134*H134,2)</f>
        <v>0</v>
      </c>
      <c r="J134" s="175"/>
      <c r="K134" s="176">
        <f>ROUND(E134*J134,2)</f>
        <v>0</v>
      </c>
      <c r="L134" s="176">
        <v>21</v>
      </c>
      <c r="M134" s="176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6" t="s">
        <v>976</v>
      </c>
      <c r="S134" s="176" t="s">
        <v>231</v>
      </c>
      <c r="T134" s="177" t="s">
        <v>231</v>
      </c>
      <c r="U134" s="157">
        <v>0</v>
      </c>
      <c r="V134" s="157">
        <f>ROUND(E134*U134,2)</f>
        <v>0</v>
      </c>
      <c r="W134" s="157"/>
      <c r="X134" s="157" t="s">
        <v>170</v>
      </c>
      <c r="Y134" s="157" t="s">
        <v>171</v>
      </c>
      <c r="Z134" s="147"/>
      <c r="AA134" s="147"/>
      <c r="AB134" s="147"/>
      <c r="AC134" s="147"/>
      <c r="AD134" s="147"/>
      <c r="AE134" s="147"/>
      <c r="AF134" s="147"/>
      <c r="AG134" s="147" t="s">
        <v>334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61" t="s">
        <v>1062</v>
      </c>
      <c r="D135" s="262"/>
      <c r="E135" s="262"/>
      <c r="F135" s="262"/>
      <c r="G135" s="262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950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252" t="s">
        <v>725</v>
      </c>
      <c r="D136" s="253"/>
      <c r="E136" s="253"/>
      <c r="F136" s="253"/>
      <c r="G136" s="253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1" t="s">
        <v>1063</v>
      </c>
      <c r="D137" s="161"/>
      <c r="E137" s="162">
        <v>0.50961999999999996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177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1">
        <v>46</v>
      </c>
      <c r="B138" s="172" t="s">
        <v>862</v>
      </c>
      <c r="C138" s="180" t="s">
        <v>1064</v>
      </c>
      <c r="D138" s="173" t="s">
        <v>0</v>
      </c>
      <c r="E138" s="174">
        <v>2012.3127999999999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 t="s">
        <v>976</v>
      </c>
      <c r="S138" s="176" t="s">
        <v>231</v>
      </c>
      <c r="T138" s="177" t="s">
        <v>231</v>
      </c>
      <c r="U138" s="157">
        <v>0</v>
      </c>
      <c r="V138" s="157">
        <f>ROUND(E138*U138,2)</f>
        <v>0</v>
      </c>
      <c r="W138" s="157"/>
      <c r="X138" s="157" t="s">
        <v>170</v>
      </c>
      <c r="Y138" s="157" t="s">
        <v>171</v>
      </c>
      <c r="Z138" s="147"/>
      <c r="AA138" s="147"/>
      <c r="AB138" s="147"/>
      <c r="AC138" s="147"/>
      <c r="AD138" s="147"/>
      <c r="AE138" s="147"/>
      <c r="AF138" s="147"/>
      <c r="AG138" s="147" t="s">
        <v>343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0" t="s">
        <v>725</v>
      </c>
      <c r="D139" s="251"/>
      <c r="E139" s="251"/>
      <c r="F139" s="251"/>
      <c r="G139" s="251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174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1">
        <v>47</v>
      </c>
      <c r="B140" s="172" t="s">
        <v>1065</v>
      </c>
      <c r="C140" s="180" t="s">
        <v>1066</v>
      </c>
      <c r="D140" s="173" t="s">
        <v>230</v>
      </c>
      <c r="E140" s="174">
        <v>1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4.2209999999999998E-2</v>
      </c>
      <c r="O140" s="174">
        <f>ROUND(E140*N140,2)</f>
        <v>0.04</v>
      </c>
      <c r="P140" s="174">
        <v>3.8399999999999997E-2</v>
      </c>
      <c r="Q140" s="174">
        <f>ROUND(E140*P140,2)</f>
        <v>0.04</v>
      </c>
      <c r="R140" s="176"/>
      <c r="S140" s="176" t="s">
        <v>168</v>
      </c>
      <c r="T140" s="177" t="s">
        <v>169</v>
      </c>
      <c r="U140" s="157">
        <v>0</v>
      </c>
      <c r="V140" s="157">
        <f>ROUND(E140*U140,2)</f>
        <v>0</v>
      </c>
      <c r="W140" s="157"/>
      <c r="X140" s="157" t="s">
        <v>170</v>
      </c>
      <c r="Y140" s="157" t="s">
        <v>171</v>
      </c>
      <c r="Z140" s="147"/>
      <c r="AA140" s="147"/>
      <c r="AB140" s="147"/>
      <c r="AC140" s="147"/>
      <c r="AD140" s="147"/>
      <c r="AE140" s="147"/>
      <c r="AF140" s="147"/>
      <c r="AG140" s="147" t="s">
        <v>215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1" t="s">
        <v>176</v>
      </c>
      <c r="D141" s="161"/>
      <c r="E141" s="162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177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1">
        <v>48</v>
      </c>
      <c r="B142" s="172" t="s">
        <v>1067</v>
      </c>
      <c r="C142" s="180" t="s">
        <v>1068</v>
      </c>
      <c r="D142" s="173" t="s">
        <v>731</v>
      </c>
      <c r="E142" s="174">
        <v>1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7.3999999999999996E-2</v>
      </c>
      <c r="O142" s="174">
        <f>ROUND(E142*N142,2)</f>
        <v>7.0000000000000007E-2</v>
      </c>
      <c r="P142" s="174">
        <v>0</v>
      </c>
      <c r="Q142" s="174">
        <f>ROUND(E142*P142,2)</f>
        <v>0</v>
      </c>
      <c r="R142" s="176"/>
      <c r="S142" s="176" t="s">
        <v>168</v>
      </c>
      <c r="T142" s="177" t="s">
        <v>169</v>
      </c>
      <c r="U142" s="157">
        <v>0</v>
      </c>
      <c r="V142" s="157">
        <f>ROUND(E142*U142,2)</f>
        <v>0</v>
      </c>
      <c r="W142" s="157"/>
      <c r="X142" s="157" t="s">
        <v>170</v>
      </c>
      <c r="Y142" s="157" t="s">
        <v>171</v>
      </c>
      <c r="Z142" s="147"/>
      <c r="AA142" s="147"/>
      <c r="AB142" s="147"/>
      <c r="AC142" s="147"/>
      <c r="AD142" s="147"/>
      <c r="AE142" s="147"/>
      <c r="AF142" s="147"/>
      <c r="AG142" s="147" t="s">
        <v>334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1" t="s">
        <v>176</v>
      </c>
      <c r="D143" s="161"/>
      <c r="E143" s="162">
        <v>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177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1">
        <v>49</v>
      </c>
      <c r="B144" s="172" t="s">
        <v>851</v>
      </c>
      <c r="C144" s="180" t="s">
        <v>852</v>
      </c>
      <c r="D144" s="173" t="s">
        <v>731</v>
      </c>
      <c r="E144" s="174">
        <v>1</v>
      </c>
      <c r="F144" s="175"/>
      <c r="G144" s="176">
        <f>ROUND(E144*F144,2)</f>
        <v>0</v>
      </c>
      <c r="H144" s="175"/>
      <c r="I144" s="176">
        <f>ROUND(E144*H144,2)</f>
        <v>0</v>
      </c>
      <c r="J144" s="175"/>
      <c r="K144" s="176">
        <f>ROUND(E144*J144,2)</f>
        <v>0</v>
      </c>
      <c r="L144" s="176">
        <v>21</v>
      </c>
      <c r="M144" s="176">
        <f>G144*(1+L144/100)</f>
        <v>0</v>
      </c>
      <c r="N144" s="174">
        <v>8.0000000000000002E-3</v>
      </c>
      <c r="O144" s="174">
        <f>ROUND(E144*N144,2)</f>
        <v>0.01</v>
      </c>
      <c r="P144" s="174">
        <v>0</v>
      </c>
      <c r="Q144" s="174">
        <f>ROUND(E144*P144,2)</f>
        <v>0</v>
      </c>
      <c r="R144" s="176"/>
      <c r="S144" s="176" t="s">
        <v>168</v>
      </c>
      <c r="T144" s="177" t="s">
        <v>169</v>
      </c>
      <c r="U144" s="157">
        <v>0</v>
      </c>
      <c r="V144" s="157">
        <f>ROUND(E144*U144,2)</f>
        <v>0</v>
      </c>
      <c r="W144" s="157"/>
      <c r="X144" s="157" t="s">
        <v>170</v>
      </c>
      <c r="Y144" s="157" t="s">
        <v>171</v>
      </c>
      <c r="Z144" s="147"/>
      <c r="AA144" s="147"/>
      <c r="AB144" s="147"/>
      <c r="AC144" s="147"/>
      <c r="AD144" s="147"/>
      <c r="AE144" s="147"/>
      <c r="AF144" s="147"/>
      <c r="AG144" s="147" t="s">
        <v>215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1" t="s">
        <v>176</v>
      </c>
      <c r="D145" s="161"/>
      <c r="E145" s="162">
        <v>1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177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1">
        <v>50</v>
      </c>
      <c r="B146" s="172" t="s">
        <v>1069</v>
      </c>
      <c r="C146" s="180" t="s">
        <v>1070</v>
      </c>
      <c r="D146" s="173" t="s">
        <v>731</v>
      </c>
      <c r="E146" s="174">
        <v>1</v>
      </c>
      <c r="F146" s="175"/>
      <c r="G146" s="176">
        <f>ROUND(E146*F146,2)</f>
        <v>0</v>
      </c>
      <c r="H146" s="175"/>
      <c r="I146" s="176">
        <f>ROUND(E146*H146,2)</f>
        <v>0</v>
      </c>
      <c r="J146" s="175"/>
      <c r="K146" s="176">
        <f>ROUND(E146*J146,2)</f>
        <v>0</v>
      </c>
      <c r="L146" s="176">
        <v>21</v>
      </c>
      <c r="M146" s="176">
        <f>G146*(1+L146/100)</f>
        <v>0</v>
      </c>
      <c r="N146" s="174">
        <v>1.4999999999999999E-2</v>
      </c>
      <c r="O146" s="174">
        <f>ROUND(E146*N146,2)</f>
        <v>0.02</v>
      </c>
      <c r="P146" s="174">
        <v>0</v>
      </c>
      <c r="Q146" s="174">
        <f>ROUND(E146*P146,2)</f>
        <v>0</v>
      </c>
      <c r="R146" s="176"/>
      <c r="S146" s="176" t="s">
        <v>168</v>
      </c>
      <c r="T146" s="177" t="s">
        <v>169</v>
      </c>
      <c r="U146" s="157">
        <v>0</v>
      </c>
      <c r="V146" s="157">
        <f>ROUND(E146*U146,2)</f>
        <v>0</v>
      </c>
      <c r="W146" s="157"/>
      <c r="X146" s="157" t="s">
        <v>170</v>
      </c>
      <c r="Y146" s="157" t="s">
        <v>171</v>
      </c>
      <c r="Z146" s="147"/>
      <c r="AA146" s="147"/>
      <c r="AB146" s="147"/>
      <c r="AC146" s="147"/>
      <c r="AD146" s="147"/>
      <c r="AE146" s="147"/>
      <c r="AF146" s="147"/>
      <c r="AG146" s="147" t="s">
        <v>215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1" t="s">
        <v>176</v>
      </c>
      <c r="D147" s="161"/>
      <c r="E147" s="162">
        <v>1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177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1">
        <v>51</v>
      </c>
      <c r="B148" s="172" t="s">
        <v>1071</v>
      </c>
      <c r="C148" s="180" t="s">
        <v>1072</v>
      </c>
      <c r="D148" s="173" t="s">
        <v>731</v>
      </c>
      <c r="E148" s="174">
        <v>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2.7E-2</v>
      </c>
      <c r="O148" s="174">
        <f>ROUND(E148*N148,2)</f>
        <v>0.03</v>
      </c>
      <c r="P148" s="174">
        <v>0</v>
      </c>
      <c r="Q148" s="174">
        <f>ROUND(E148*P148,2)</f>
        <v>0</v>
      </c>
      <c r="R148" s="176"/>
      <c r="S148" s="176" t="s">
        <v>168</v>
      </c>
      <c r="T148" s="177" t="s">
        <v>169</v>
      </c>
      <c r="U148" s="157">
        <v>0</v>
      </c>
      <c r="V148" s="157">
        <f>ROUND(E148*U148,2)</f>
        <v>0</v>
      </c>
      <c r="W148" s="157"/>
      <c r="X148" s="157" t="s">
        <v>170</v>
      </c>
      <c r="Y148" s="157" t="s">
        <v>171</v>
      </c>
      <c r="Z148" s="147"/>
      <c r="AA148" s="147"/>
      <c r="AB148" s="147"/>
      <c r="AC148" s="147"/>
      <c r="AD148" s="147"/>
      <c r="AE148" s="147"/>
      <c r="AF148" s="147"/>
      <c r="AG148" s="147" t="s">
        <v>215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1" t="s">
        <v>176</v>
      </c>
      <c r="D149" s="161"/>
      <c r="E149" s="162">
        <v>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177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1">
        <v>52</v>
      </c>
      <c r="B150" s="172" t="s">
        <v>1073</v>
      </c>
      <c r="C150" s="180" t="s">
        <v>1074</v>
      </c>
      <c r="D150" s="173" t="s">
        <v>230</v>
      </c>
      <c r="E150" s="174">
        <v>1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9.7000000000000003E-2</v>
      </c>
      <c r="O150" s="174">
        <f>ROUND(E150*N150,2)</f>
        <v>0.1</v>
      </c>
      <c r="P150" s="174">
        <v>0</v>
      </c>
      <c r="Q150" s="174">
        <f>ROUND(E150*P150,2)</f>
        <v>0</v>
      </c>
      <c r="R150" s="176"/>
      <c r="S150" s="176" t="s">
        <v>168</v>
      </c>
      <c r="T150" s="177" t="s">
        <v>169</v>
      </c>
      <c r="U150" s="157">
        <v>0</v>
      </c>
      <c r="V150" s="157">
        <f>ROUND(E150*U150,2)</f>
        <v>0</v>
      </c>
      <c r="W150" s="157"/>
      <c r="X150" s="157" t="s">
        <v>399</v>
      </c>
      <c r="Y150" s="157" t="s">
        <v>171</v>
      </c>
      <c r="Z150" s="147"/>
      <c r="AA150" s="147"/>
      <c r="AB150" s="147"/>
      <c r="AC150" s="147"/>
      <c r="AD150" s="147"/>
      <c r="AE150" s="147"/>
      <c r="AF150" s="147"/>
      <c r="AG150" s="147" t="s">
        <v>400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0" t="s">
        <v>866</v>
      </c>
      <c r="D151" s="251"/>
      <c r="E151" s="251"/>
      <c r="F151" s="251"/>
      <c r="G151" s="251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174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1" t="s">
        <v>176</v>
      </c>
      <c r="D152" s="161"/>
      <c r="E152" s="162">
        <v>1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177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1">
        <v>53</v>
      </c>
      <c r="B153" s="172" t="s">
        <v>1075</v>
      </c>
      <c r="C153" s="180" t="s">
        <v>1076</v>
      </c>
      <c r="D153" s="173" t="s">
        <v>230</v>
      </c>
      <c r="E153" s="174">
        <v>1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8.2000000000000007E-3</v>
      </c>
      <c r="O153" s="174">
        <f>ROUND(E153*N153,2)</f>
        <v>0.01</v>
      </c>
      <c r="P153" s="174">
        <v>0</v>
      </c>
      <c r="Q153" s="174">
        <f>ROUND(E153*P153,2)</f>
        <v>0</v>
      </c>
      <c r="R153" s="176"/>
      <c r="S153" s="176" t="s">
        <v>168</v>
      </c>
      <c r="T153" s="177" t="s">
        <v>169</v>
      </c>
      <c r="U153" s="157">
        <v>0</v>
      </c>
      <c r="V153" s="157">
        <f>ROUND(E153*U153,2)</f>
        <v>0</v>
      </c>
      <c r="W153" s="157"/>
      <c r="X153" s="157" t="s">
        <v>399</v>
      </c>
      <c r="Y153" s="157" t="s">
        <v>171</v>
      </c>
      <c r="Z153" s="147"/>
      <c r="AA153" s="147"/>
      <c r="AB153" s="147"/>
      <c r="AC153" s="147"/>
      <c r="AD153" s="147"/>
      <c r="AE153" s="147"/>
      <c r="AF153" s="147"/>
      <c r="AG153" s="147" t="s">
        <v>400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250" t="s">
        <v>866</v>
      </c>
      <c r="D154" s="251"/>
      <c r="E154" s="251"/>
      <c r="F154" s="251"/>
      <c r="G154" s="251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174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1" t="s">
        <v>176</v>
      </c>
      <c r="D155" s="161"/>
      <c r="E155" s="162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177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1">
        <v>54</v>
      </c>
      <c r="B156" s="172" t="s">
        <v>1077</v>
      </c>
      <c r="C156" s="180" t="s">
        <v>1078</v>
      </c>
      <c r="D156" s="173" t="s">
        <v>230</v>
      </c>
      <c r="E156" s="174">
        <v>1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4">
        <v>2.46E-2</v>
      </c>
      <c r="O156" s="174">
        <f>ROUND(E156*N156,2)</f>
        <v>0.02</v>
      </c>
      <c r="P156" s="174">
        <v>0</v>
      </c>
      <c r="Q156" s="174">
        <f>ROUND(E156*P156,2)</f>
        <v>0</v>
      </c>
      <c r="R156" s="176"/>
      <c r="S156" s="176" t="s">
        <v>168</v>
      </c>
      <c r="T156" s="177" t="s">
        <v>169</v>
      </c>
      <c r="U156" s="157">
        <v>0</v>
      </c>
      <c r="V156" s="157">
        <f>ROUND(E156*U156,2)</f>
        <v>0</v>
      </c>
      <c r="W156" s="157"/>
      <c r="X156" s="157" t="s">
        <v>399</v>
      </c>
      <c r="Y156" s="157" t="s">
        <v>171</v>
      </c>
      <c r="Z156" s="147"/>
      <c r="AA156" s="147"/>
      <c r="AB156" s="147"/>
      <c r="AC156" s="147"/>
      <c r="AD156" s="147"/>
      <c r="AE156" s="147"/>
      <c r="AF156" s="147"/>
      <c r="AG156" s="147" t="s">
        <v>400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50" t="s">
        <v>866</v>
      </c>
      <c r="D157" s="251"/>
      <c r="E157" s="251"/>
      <c r="F157" s="251"/>
      <c r="G157" s="251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174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1" t="s">
        <v>176</v>
      </c>
      <c r="D158" s="161"/>
      <c r="E158" s="162">
        <v>1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177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1">
        <v>55</v>
      </c>
      <c r="B159" s="172" t="s">
        <v>1079</v>
      </c>
      <c r="C159" s="180" t="s">
        <v>1080</v>
      </c>
      <c r="D159" s="173" t="s">
        <v>230</v>
      </c>
      <c r="E159" s="174">
        <v>1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5.0999999999999997E-2</v>
      </c>
      <c r="O159" s="174">
        <f>ROUND(E159*N159,2)</f>
        <v>0.05</v>
      </c>
      <c r="P159" s="174">
        <v>0</v>
      </c>
      <c r="Q159" s="174">
        <f>ROUND(E159*P159,2)</f>
        <v>0</v>
      </c>
      <c r="R159" s="176"/>
      <c r="S159" s="176" t="s">
        <v>168</v>
      </c>
      <c r="T159" s="177" t="s">
        <v>169</v>
      </c>
      <c r="U159" s="157">
        <v>0</v>
      </c>
      <c r="V159" s="157">
        <f>ROUND(E159*U159,2)</f>
        <v>0</v>
      </c>
      <c r="W159" s="157"/>
      <c r="X159" s="157" t="s">
        <v>399</v>
      </c>
      <c r="Y159" s="157" t="s">
        <v>171</v>
      </c>
      <c r="Z159" s="147"/>
      <c r="AA159" s="147"/>
      <c r="AB159" s="147"/>
      <c r="AC159" s="147"/>
      <c r="AD159" s="147"/>
      <c r="AE159" s="147"/>
      <c r="AF159" s="147"/>
      <c r="AG159" s="147" t="s">
        <v>400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250" t="s">
        <v>1081</v>
      </c>
      <c r="D160" s="251"/>
      <c r="E160" s="251"/>
      <c r="F160" s="251"/>
      <c r="G160" s="251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174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78" t="str">
        <f>C160</f>
        <v>Objem 400 l, max. 6 bar, hladina akust.tlaku 59 dB(A), připojení 1", 230V/50Hz, d 740 mm, v 1.509 mm, hmotnost 74 kg</v>
      </c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1" t="s">
        <v>176</v>
      </c>
      <c r="D161" s="161"/>
      <c r="E161" s="162">
        <v>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4" t="s">
        <v>163</v>
      </c>
      <c r="B162" s="165" t="s">
        <v>109</v>
      </c>
      <c r="C162" s="179" t="s">
        <v>110</v>
      </c>
      <c r="D162" s="166"/>
      <c r="E162" s="167"/>
      <c r="F162" s="168"/>
      <c r="G162" s="168">
        <f>SUMIF(AG163:AG219,"&lt;&gt;NOR",G163:G219)</f>
        <v>0</v>
      </c>
      <c r="H162" s="168"/>
      <c r="I162" s="168">
        <f>SUM(I163:I219)</f>
        <v>0</v>
      </c>
      <c r="J162" s="168"/>
      <c r="K162" s="168">
        <f>SUM(K163:K219)</f>
        <v>0</v>
      </c>
      <c r="L162" s="168"/>
      <c r="M162" s="168">
        <f>SUM(M163:M219)</f>
        <v>0</v>
      </c>
      <c r="N162" s="167"/>
      <c r="O162" s="167">
        <f>SUM(O163:O219)</f>
        <v>0.58000000000000007</v>
      </c>
      <c r="P162" s="167"/>
      <c r="Q162" s="167">
        <f>SUM(Q163:Q219)</f>
        <v>0.45</v>
      </c>
      <c r="R162" s="168"/>
      <c r="S162" s="168"/>
      <c r="T162" s="169"/>
      <c r="U162" s="163"/>
      <c r="V162" s="163">
        <f>SUM(V163:V219)</f>
        <v>0</v>
      </c>
      <c r="W162" s="163"/>
      <c r="X162" s="163"/>
      <c r="Y162" s="163"/>
      <c r="AG162" t="s">
        <v>164</v>
      </c>
    </row>
    <row r="163" spans="1:60" ht="22.5" outlineLevel="1" x14ac:dyDescent="0.2">
      <c r="A163" s="171">
        <v>56</v>
      </c>
      <c r="B163" s="172" t="s">
        <v>1082</v>
      </c>
      <c r="C163" s="180" t="s">
        <v>1083</v>
      </c>
      <c r="D163" s="173" t="s">
        <v>264</v>
      </c>
      <c r="E163" s="174">
        <v>19.100000000000001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6.1799999999999997E-3</v>
      </c>
      <c r="O163" s="174">
        <f>ROUND(E163*N163,2)</f>
        <v>0.12</v>
      </c>
      <c r="P163" s="174">
        <v>0</v>
      </c>
      <c r="Q163" s="174">
        <f>ROUND(E163*P163,2)</f>
        <v>0</v>
      </c>
      <c r="R163" s="176" t="s">
        <v>976</v>
      </c>
      <c r="S163" s="176" t="s">
        <v>231</v>
      </c>
      <c r="T163" s="177" t="s">
        <v>231</v>
      </c>
      <c r="U163" s="157">
        <v>0</v>
      </c>
      <c r="V163" s="157">
        <f>ROUND(E163*U163,2)</f>
        <v>0</v>
      </c>
      <c r="W163" s="157"/>
      <c r="X163" s="157" t="s">
        <v>170</v>
      </c>
      <c r="Y163" s="157" t="s">
        <v>171</v>
      </c>
      <c r="Z163" s="147"/>
      <c r="AA163" s="147"/>
      <c r="AB163" s="147"/>
      <c r="AC163" s="147"/>
      <c r="AD163" s="147"/>
      <c r="AE163" s="147"/>
      <c r="AF163" s="147"/>
      <c r="AG163" s="147" t="s">
        <v>334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81" t="s">
        <v>1084</v>
      </c>
      <c r="D164" s="161"/>
      <c r="E164" s="162">
        <v>19.100000000000001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177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1">
        <v>57</v>
      </c>
      <c r="B165" s="172" t="s">
        <v>1085</v>
      </c>
      <c r="C165" s="180" t="s">
        <v>1086</v>
      </c>
      <c r="D165" s="173" t="s">
        <v>264</v>
      </c>
      <c r="E165" s="174">
        <v>13</v>
      </c>
      <c r="F165" s="175"/>
      <c r="G165" s="176">
        <f>ROUND(E165*F165,2)</f>
        <v>0</v>
      </c>
      <c r="H165" s="175"/>
      <c r="I165" s="176">
        <f>ROUND(E165*H165,2)</f>
        <v>0</v>
      </c>
      <c r="J165" s="175"/>
      <c r="K165" s="176">
        <f>ROUND(E165*J165,2)</f>
        <v>0</v>
      </c>
      <c r="L165" s="176">
        <v>21</v>
      </c>
      <c r="M165" s="176">
        <f>G165*(1+L165/100)</f>
        <v>0</v>
      </c>
      <c r="N165" s="174">
        <v>7.0400000000000003E-3</v>
      </c>
      <c r="O165" s="174">
        <f>ROUND(E165*N165,2)</f>
        <v>0.09</v>
      </c>
      <c r="P165" s="174">
        <v>0</v>
      </c>
      <c r="Q165" s="174">
        <f>ROUND(E165*P165,2)</f>
        <v>0</v>
      </c>
      <c r="R165" s="176" t="s">
        <v>976</v>
      </c>
      <c r="S165" s="176" t="s">
        <v>231</v>
      </c>
      <c r="T165" s="177" t="s">
        <v>231</v>
      </c>
      <c r="U165" s="157">
        <v>0</v>
      </c>
      <c r="V165" s="157">
        <f>ROUND(E165*U165,2)</f>
        <v>0</v>
      </c>
      <c r="W165" s="157"/>
      <c r="X165" s="157" t="s">
        <v>170</v>
      </c>
      <c r="Y165" s="157" t="s">
        <v>171</v>
      </c>
      <c r="Z165" s="147"/>
      <c r="AA165" s="147"/>
      <c r="AB165" s="147"/>
      <c r="AC165" s="147"/>
      <c r="AD165" s="147"/>
      <c r="AE165" s="147"/>
      <c r="AF165" s="147"/>
      <c r="AG165" s="147" t="s">
        <v>334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1" t="s">
        <v>1087</v>
      </c>
      <c r="D166" s="161"/>
      <c r="E166" s="162">
        <v>13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177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33.75" outlineLevel="1" x14ac:dyDescent="0.2">
      <c r="A167" s="171">
        <v>58</v>
      </c>
      <c r="B167" s="172" t="s">
        <v>1088</v>
      </c>
      <c r="C167" s="180" t="s">
        <v>1089</v>
      </c>
      <c r="D167" s="173" t="s">
        <v>264</v>
      </c>
      <c r="E167" s="174">
        <v>4.4000000000000004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74">
        <v>7.8499999999999993E-3</v>
      </c>
      <c r="O167" s="174">
        <f>ROUND(E167*N167,2)</f>
        <v>0.03</v>
      </c>
      <c r="P167" s="174">
        <v>0</v>
      </c>
      <c r="Q167" s="174">
        <f>ROUND(E167*P167,2)</f>
        <v>0</v>
      </c>
      <c r="R167" s="176" t="s">
        <v>976</v>
      </c>
      <c r="S167" s="176" t="s">
        <v>231</v>
      </c>
      <c r="T167" s="177" t="s">
        <v>231</v>
      </c>
      <c r="U167" s="157">
        <v>0</v>
      </c>
      <c r="V167" s="157">
        <f>ROUND(E167*U167,2)</f>
        <v>0</v>
      </c>
      <c r="W167" s="157"/>
      <c r="X167" s="157" t="s">
        <v>170</v>
      </c>
      <c r="Y167" s="157" t="s">
        <v>171</v>
      </c>
      <c r="Z167" s="147"/>
      <c r="AA167" s="147"/>
      <c r="AB167" s="147"/>
      <c r="AC167" s="147"/>
      <c r="AD167" s="147"/>
      <c r="AE167" s="147"/>
      <c r="AF167" s="147"/>
      <c r="AG167" s="147" t="s">
        <v>334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1" t="s">
        <v>1090</v>
      </c>
      <c r="D168" s="161"/>
      <c r="E168" s="162">
        <v>4.4000000000000004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177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3.75" outlineLevel="1" x14ac:dyDescent="0.2">
      <c r="A169" s="171">
        <v>59</v>
      </c>
      <c r="B169" s="172" t="s">
        <v>1091</v>
      </c>
      <c r="C169" s="180" t="s">
        <v>1092</v>
      </c>
      <c r="D169" s="173" t="s">
        <v>264</v>
      </c>
      <c r="E169" s="174">
        <v>16.5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4">
        <v>8.2699999999999996E-3</v>
      </c>
      <c r="O169" s="174">
        <f>ROUND(E169*N169,2)</f>
        <v>0.14000000000000001</v>
      </c>
      <c r="P169" s="174">
        <v>0</v>
      </c>
      <c r="Q169" s="174">
        <f>ROUND(E169*P169,2)</f>
        <v>0</v>
      </c>
      <c r="R169" s="176" t="s">
        <v>976</v>
      </c>
      <c r="S169" s="176" t="s">
        <v>231</v>
      </c>
      <c r="T169" s="177" t="s">
        <v>231</v>
      </c>
      <c r="U169" s="157">
        <v>0</v>
      </c>
      <c r="V169" s="157">
        <f>ROUND(E169*U169,2)</f>
        <v>0</v>
      </c>
      <c r="W169" s="157"/>
      <c r="X169" s="157" t="s">
        <v>170</v>
      </c>
      <c r="Y169" s="157" t="s">
        <v>171</v>
      </c>
      <c r="Z169" s="147"/>
      <c r="AA169" s="147"/>
      <c r="AB169" s="147"/>
      <c r="AC169" s="147"/>
      <c r="AD169" s="147"/>
      <c r="AE169" s="147"/>
      <c r="AF169" s="147"/>
      <c r="AG169" s="147" t="s">
        <v>334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1" t="s">
        <v>1093</v>
      </c>
      <c r="D170" s="161"/>
      <c r="E170" s="162">
        <v>16.5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177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1">
        <v>60</v>
      </c>
      <c r="B171" s="172" t="s">
        <v>1094</v>
      </c>
      <c r="C171" s="180" t="s">
        <v>1095</v>
      </c>
      <c r="D171" s="173" t="s">
        <v>264</v>
      </c>
      <c r="E171" s="174">
        <v>44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4">
        <v>5.0000000000000002E-5</v>
      </c>
      <c r="O171" s="174">
        <f>ROUND(E171*N171,2)</f>
        <v>0</v>
      </c>
      <c r="P171" s="174">
        <v>5.3200000000000001E-3</v>
      </c>
      <c r="Q171" s="174">
        <f>ROUND(E171*P171,2)</f>
        <v>0.23</v>
      </c>
      <c r="R171" s="176" t="s">
        <v>976</v>
      </c>
      <c r="S171" s="176" t="s">
        <v>231</v>
      </c>
      <c r="T171" s="177" t="s">
        <v>231</v>
      </c>
      <c r="U171" s="157">
        <v>0</v>
      </c>
      <c r="V171" s="157">
        <f>ROUND(E171*U171,2)</f>
        <v>0</v>
      </c>
      <c r="W171" s="157"/>
      <c r="X171" s="157" t="s">
        <v>170</v>
      </c>
      <c r="Y171" s="157" t="s">
        <v>171</v>
      </c>
      <c r="Z171" s="147"/>
      <c r="AA171" s="147"/>
      <c r="AB171" s="147"/>
      <c r="AC171" s="147"/>
      <c r="AD171" s="147"/>
      <c r="AE171" s="147"/>
      <c r="AF171" s="147"/>
      <c r="AG171" s="147" t="s">
        <v>334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1" t="s">
        <v>1096</v>
      </c>
      <c r="D172" s="161"/>
      <c r="E172" s="162">
        <v>44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177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1">
        <v>61</v>
      </c>
      <c r="B173" s="172" t="s">
        <v>1097</v>
      </c>
      <c r="C173" s="180" t="s">
        <v>1098</v>
      </c>
      <c r="D173" s="173" t="s">
        <v>264</v>
      </c>
      <c r="E173" s="174">
        <v>26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4">
        <v>9.0000000000000006E-5</v>
      </c>
      <c r="O173" s="174">
        <f>ROUND(E173*N173,2)</f>
        <v>0</v>
      </c>
      <c r="P173" s="174">
        <v>8.5800000000000008E-3</v>
      </c>
      <c r="Q173" s="174">
        <f>ROUND(E173*P173,2)</f>
        <v>0.22</v>
      </c>
      <c r="R173" s="176" t="s">
        <v>976</v>
      </c>
      <c r="S173" s="176" t="s">
        <v>231</v>
      </c>
      <c r="T173" s="177" t="s">
        <v>231</v>
      </c>
      <c r="U173" s="157">
        <v>0</v>
      </c>
      <c r="V173" s="157">
        <f>ROUND(E173*U173,2)</f>
        <v>0</v>
      </c>
      <c r="W173" s="157"/>
      <c r="X173" s="157" t="s">
        <v>170</v>
      </c>
      <c r="Y173" s="157" t="s">
        <v>171</v>
      </c>
      <c r="Z173" s="147"/>
      <c r="AA173" s="147"/>
      <c r="AB173" s="147"/>
      <c r="AC173" s="147"/>
      <c r="AD173" s="147"/>
      <c r="AE173" s="147"/>
      <c r="AF173" s="147"/>
      <c r="AG173" s="147" t="s">
        <v>334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1" t="s">
        <v>1099</v>
      </c>
      <c r="D174" s="161"/>
      <c r="E174" s="162">
        <v>26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177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33.75" outlineLevel="1" x14ac:dyDescent="0.2">
      <c r="A175" s="171">
        <v>62</v>
      </c>
      <c r="B175" s="172" t="s">
        <v>1100</v>
      </c>
      <c r="C175" s="180" t="s">
        <v>1101</v>
      </c>
      <c r="D175" s="173" t="s">
        <v>264</v>
      </c>
      <c r="E175" s="174">
        <v>3.3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4">
        <v>9.5099999999999994E-3</v>
      </c>
      <c r="O175" s="174">
        <f>ROUND(E175*N175,2)</f>
        <v>0.03</v>
      </c>
      <c r="P175" s="174">
        <v>0</v>
      </c>
      <c r="Q175" s="174">
        <f>ROUND(E175*P175,2)</f>
        <v>0</v>
      </c>
      <c r="R175" s="176" t="s">
        <v>976</v>
      </c>
      <c r="S175" s="176" t="s">
        <v>231</v>
      </c>
      <c r="T175" s="177" t="s">
        <v>231</v>
      </c>
      <c r="U175" s="157">
        <v>0</v>
      </c>
      <c r="V175" s="157">
        <f>ROUND(E175*U175,2)</f>
        <v>0</v>
      </c>
      <c r="W175" s="157"/>
      <c r="X175" s="157" t="s">
        <v>170</v>
      </c>
      <c r="Y175" s="157" t="s">
        <v>171</v>
      </c>
      <c r="Z175" s="147"/>
      <c r="AA175" s="147"/>
      <c r="AB175" s="147"/>
      <c r="AC175" s="147"/>
      <c r="AD175" s="147"/>
      <c r="AE175" s="147"/>
      <c r="AF175" s="147"/>
      <c r="AG175" s="147" t="s">
        <v>334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81" t="s">
        <v>1102</v>
      </c>
      <c r="D176" s="161"/>
      <c r="E176" s="162">
        <v>3.3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177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1">
        <v>63</v>
      </c>
      <c r="B177" s="172" t="s">
        <v>1103</v>
      </c>
      <c r="C177" s="180" t="s">
        <v>1104</v>
      </c>
      <c r="D177" s="173" t="s">
        <v>264</v>
      </c>
      <c r="E177" s="174">
        <v>9.5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1.486E-2</v>
      </c>
      <c r="O177" s="174">
        <f>ROUND(E177*N177,2)</f>
        <v>0.14000000000000001</v>
      </c>
      <c r="P177" s="174">
        <v>0</v>
      </c>
      <c r="Q177" s="174">
        <f>ROUND(E177*P177,2)</f>
        <v>0</v>
      </c>
      <c r="R177" s="176" t="s">
        <v>976</v>
      </c>
      <c r="S177" s="176" t="s">
        <v>231</v>
      </c>
      <c r="T177" s="177" t="s">
        <v>231</v>
      </c>
      <c r="U177" s="157">
        <v>0</v>
      </c>
      <c r="V177" s="157">
        <f>ROUND(E177*U177,2)</f>
        <v>0</v>
      </c>
      <c r="W177" s="157"/>
      <c r="X177" s="157" t="s">
        <v>170</v>
      </c>
      <c r="Y177" s="157" t="s">
        <v>171</v>
      </c>
      <c r="Z177" s="147"/>
      <c r="AA177" s="147"/>
      <c r="AB177" s="147"/>
      <c r="AC177" s="147"/>
      <c r="AD177" s="147"/>
      <c r="AE177" s="147"/>
      <c r="AF177" s="147"/>
      <c r="AG177" s="147" t="s">
        <v>334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1" t="s">
        <v>1105</v>
      </c>
      <c r="D178" s="161"/>
      <c r="E178" s="162">
        <v>9.5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177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1">
        <v>64</v>
      </c>
      <c r="B179" s="172" t="s">
        <v>1106</v>
      </c>
      <c r="C179" s="180" t="s">
        <v>1107</v>
      </c>
      <c r="D179" s="173" t="s">
        <v>230</v>
      </c>
      <c r="E179" s="174">
        <v>7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0</v>
      </c>
      <c r="O179" s="174">
        <f>ROUND(E179*N179,2)</f>
        <v>0</v>
      </c>
      <c r="P179" s="174">
        <v>0</v>
      </c>
      <c r="Q179" s="174">
        <f>ROUND(E179*P179,2)</f>
        <v>0</v>
      </c>
      <c r="R179" s="176" t="s">
        <v>976</v>
      </c>
      <c r="S179" s="176" t="s">
        <v>231</v>
      </c>
      <c r="T179" s="177" t="s">
        <v>231</v>
      </c>
      <c r="U179" s="157">
        <v>0</v>
      </c>
      <c r="V179" s="157">
        <f>ROUND(E179*U179,2)</f>
        <v>0</v>
      </c>
      <c r="W179" s="157"/>
      <c r="X179" s="157" t="s">
        <v>170</v>
      </c>
      <c r="Y179" s="157" t="s">
        <v>171</v>
      </c>
      <c r="Z179" s="147"/>
      <c r="AA179" s="147"/>
      <c r="AB179" s="147"/>
      <c r="AC179" s="147"/>
      <c r="AD179" s="147"/>
      <c r="AE179" s="147"/>
      <c r="AF179" s="147"/>
      <c r="AG179" s="147" t="s">
        <v>334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81" t="s">
        <v>1108</v>
      </c>
      <c r="D180" s="161"/>
      <c r="E180" s="162">
        <v>7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177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1">
        <v>65</v>
      </c>
      <c r="B181" s="172" t="s">
        <v>1109</v>
      </c>
      <c r="C181" s="180" t="s">
        <v>1110</v>
      </c>
      <c r="D181" s="173" t="s">
        <v>230</v>
      </c>
      <c r="E181" s="174">
        <v>4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4">
        <v>0</v>
      </c>
      <c r="O181" s="174">
        <f>ROUND(E181*N181,2)</f>
        <v>0</v>
      </c>
      <c r="P181" s="174">
        <v>0</v>
      </c>
      <c r="Q181" s="174">
        <f>ROUND(E181*P181,2)</f>
        <v>0</v>
      </c>
      <c r="R181" s="176" t="s">
        <v>976</v>
      </c>
      <c r="S181" s="176" t="s">
        <v>231</v>
      </c>
      <c r="T181" s="177" t="s">
        <v>231</v>
      </c>
      <c r="U181" s="157">
        <v>0</v>
      </c>
      <c r="V181" s="157">
        <f>ROUND(E181*U181,2)</f>
        <v>0</v>
      </c>
      <c r="W181" s="157"/>
      <c r="X181" s="157" t="s">
        <v>170</v>
      </c>
      <c r="Y181" s="157" t="s">
        <v>171</v>
      </c>
      <c r="Z181" s="147"/>
      <c r="AA181" s="147"/>
      <c r="AB181" s="147"/>
      <c r="AC181" s="147"/>
      <c r="AD181" s="147"/>
      <c r="AE181" s="147"/>
      <c r="AF181" s="147"/>
      <c r="AG181" s="147" t="s">
        <v>334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1" t="s">
        <v>281</v>
      </c>
      <c r="D182" s="161"/>
      <c r="E182" s="162">
        <v>4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177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1">
        <v>66</v>
      </c>
      <c r="B183" s="172" t="s">
        <v>1111</v>
      </c>
      <c r="C183" s="180" t="s">
        <v>1112</v>
      </c>
      <c r="D183" s="173" t="s">
        <v>230</v>
      </c>
      <c r="E183" s="174">
        <v>9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0</v>
      </c>
      <c r="O183" s="174">
        <f>ROUND(E183*N183,2)</f>
        <v>0</v>
      </c>
      <c r="P183" s="174">
        <v>0</v>
      </c>
      <c r="Q183" s="174">
        <f>ROUND(E183*P183,2)</f>
        <v>0</v>
      </c>
      <c r="R183" s="176" t="s">
        <v>976</v>
      </c>
      <c r="S183" s="176" t="s">
        <v>231</v>
      </c>
      <c r="T183" s="177" t="s">
        <v>231</v>
      </c>
      <c r="U183" s="157">
        <v>0</v>
      </c>
      <c r="V183" s="157">
        <f>ROUND(E183*U183,2)</f>
        <v>0</v>
      </c>
      <c r="W183" s="157"/>
      <c r="X183" s="157" t="s">
        <v>170</v>
      </c>
      <c r="Y183" s="157" t="s">
        <v>171</v>
      </c>
      <c r="Z183" s="147"/>
      <c r="AA183" s="147"/>
      <c r="AB183" s="147"/>
      <c r="AC183" s="147"/>
      <c r="AD183" s="147"/>
      <c r="AE183" s="147"/>
      <c r="AF183" s="147"/>
      <c r="AG183" s="147" t="s">
        <v>334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1" t="s">
        <v>1113</v>
      </c>
      <c r="D184" s="161"/>
      <c r="E184" s="162">
        <v>9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177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1">
        <v>67</v>
      </c>
      <c r="B185" s="172" t="s">
        <v>1114</v>
      </c>
      <c r="C185" s="180" t="s">
        <v>1115</v>
      </c>
      <c r="D185" s="173" t="s">
        <v>230</v>
      </c>
      <c r="E185" s="174">
        <v>3</v>
      </c>
      <c r="F185" s="175"/>
      <c r="G185" s="176">
        <f>ROUND(E185*F185,2)</f>
        <v>0</v>
      </c>
      <c r="H185" s="175"/>
      <c r="I185" s="176">
        <f>ROUND(E185*H185,2)</f>
        <v>0</v>
      </c>
      <c r="J185" s="175"/>
      <c r="K185" s="176">
        <f>ROUND(E185*J185,2)</f>
        <v>0</v>
      </c>
      <c r="L185" s="176">
        <v>21</v>
      </c>
      <c r="M185" s="176">
        <f>G185*(1+L185/100)</f>
        <v>0</v>
      </c>
      <c r="N185" s="174">
        <v>0</v>
      </c>
      <c r="O185" s="174">
        <f>ROUND(E185*N185,2)</f>
        <v>0</v>
      </c>
      <c r="P185" s="174">
        <v>0</v>
      </c>
      <c r="Q185" s="174">
        <f>ROUND(E185*P185,2)</f>
        <v>0</v>
      </c>
      <c r="R185" s="176" t="s">
        <v>976</v>
      </c>
      <c r="S185" s="176" t="s">
        <v>231</v>
      </c>
      <c r="T185" s="177" t="s">
        <v>231</v>
      </c>
      <c r="U185" s="157">
        <v>0</v>
      </c>
      <c r="V185" s="157">
        <f>ROUND(E185*U185,2)</f>
        <v>0</v>
      </c>
      <c r="W185" s="157"/>
      <c r="X185" s="157" t="s">
        <v>170</v>
      </c>
      <c r="Y185" s="157" t="s">
        <v>171</v>
      </c>
      <c r="Z185" s="147"/>
      <c r="AA185" s="147"/>
      <c r="AB185" s="147"/>
      <c r="AC185" s="147"/>
      <c r="AD185" s="147"/>
      <c r="AE185" s="147"/>
      <c r="AF185" s="147"/>
      <c r="AG185" s="147" t="s">
        <v>334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1" t="s">
        <v>910</v>
      </c>
      <c r="D186" s="161"/>
      <c r="E186" s="162">
        <v>3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177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1">
        <v>68</v>
      </c>
      <c r="B187" s="172" t="s">
        <v>1116</v>
      </c>
      <c r="C187" s="180" t="s">
        <v>1117</v>
      </c>
      <c r="D187" s="173" t="s">
        <v>331</v>
      </c>
      <c r="E187" s="174">
        <v>1.3899999999999999E-2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4">
        <v>0</v>
      </c>
      <c r="O187" s="174">
        <f>ROUND(E187*N187,2)</f>
        <v>0</v>
      </c>
      <c r="P187" s="174">
        <v>0</v>
      </c>
      <c r="Q187" s="174">
        <f>ROUND(E187*P187,2)</f>
        <v>0</v>
      </c>
      <c r="R187" s="176" t="s">
        <v>976</v>
      </c>
      <c r="S187" s="176" t="s">
        <v>231</v>
      </c>
      <c r="T187" s="177" t="s">
        <v>231</v>
      </c>
      <c r="U187" s="157">
        <v>0</v>
      </c>
      <c r="V187" s="157">
        <f>ROUND(E187*U187,2)</f>
        <v>0</v>
      </c>
      <c r="W187" s="157"/>
      <c r="X187" s="157" t="s">
        <v>170</v>
      </c>
      <c r="Y187" s="157" t="s">
        <v>171</v>
      </c>
      <c r="Z187" s="147"/>
      <c r="AA187" s="147"/>
      <c r="AB187" s="147"/>
      <c r="AC187" s="147"/>
      <c r="AD187" s="147"/>
      <c r="AE187" s="147"/>
      <c r="AF187" s="147"/>
      <c r="AG187" s="147" t="s">
        <v>334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250" t="s">
        <v>725</v>
      </c>
      <c r="D188" s="251"/>
      <c r="E188" s="251"/>
      <c r="F188" s="251"/>
      <c r="G188" s="251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174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1" t="s">
        <v>1118</v>
      </c>
      <c r="D189" s="161"/>
      <c r="E189" s="162">
        <v>1.3899999999999999E-2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177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1">
        <v>69</v>
      </c>
      <c r="B190" s="172" t="s">
        <v>1119</v>
      </c>
      <c r="C190" s="180" t="s">
        <v>1120</v>
      </c>
      <c r="D190" s="173" t="s">
        <v>230</v>
      </c>
      <c r="E190" s="174">
        <v>2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6"/>
      <c r="S190" s="176" t="s">
        <v>231</v>
      </c>
      <c r="T190" s="177" t="s">
        <v>231</v>
      </c>
      <c r="U190" s="157">
        <v>0</v>
      </c>
      <c r="V190" s="157">
        <f>ROUND(E190*U190,2)</f>
        <v>0</v>
      </c>
      <c r="W190" s="157"/>
      <c r="X190" s="157" t="s">
        <v>170</v>
      </c>
      <c r="Y190" s="157" t="s">
        <v>171</v>
      </c>
      <c r="Z190" s="147"/>
      <c r="AA190" s="147"/>
      <c r="AB190" s="147"/>
      <c r="AC190" s="147"/>
      <c r="AD190" s="147"/>
      <c r="AE190" s="147"/>
      <c r="AF190" s="147"/>
      <c r="AG190" s="147" t="s">
        <v>215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1" t="s">
        <v>232</v>
      </c>
      <c r="D191" s="161"/>
      <c r="E191" s="162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177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1">
        <v>70</v>
      </c>
      <c r="B192" s="172" t="s">
        <v>1121</v>
      </c>
      <c r="C192" s="180" t="s">
        <v>1122</v>
      </c>
      <c r="D192" s="173" t="s">
        <v>230</v>
      </c>
      <c r="E192" s="174">
        <v>2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0</v>
      </c>
      <c r="Q192" s="174">
        <f>ROUND(E192*P192,2)</f>
        <v>0</v>
      </c>
      <c r="R192" s="176"/>
      <c r="S192" s="176" t="s">
        <v>231</v>
      </c>
      <c r="T192" s="177" t="s">
        <v>231</v>
      </c>
      <c r="U192" s="157">
        <v>0</v>
      </c>
      <c r="V192" s="157">
        <f>ROUND(E192*U192,2)</f>
        <v>0</v>
      </c>
      <c r="W192" s="157"/>
      <c r="X192" s="157" t="s">
        <v>170</v>
      </c>
      <c r="Y192" s="157" t="s">
        <v>171</v>
      </c>
      <c r="Z192" s="147"/>
      <c r="AA192" s="147"/>
      <c r="AB192" s="147"/>
      <c r="AC192" s="147"/>
      <c r="AD192" s="147"/>
      <c r="AE192" s="147"/>
      <c r="AF192" s="147"/>
      <c r="AG192" s="147" t="s">
        <v>463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1" t="s">
        <v>232</v>
      </c>
      <c r="D193" s="161"/>
      <c r="E193" s="162">
        <v>2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177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1">
        <v>71</v>
      </c>
      <c r="B194" s="172" t="s">
        <v>1123</v>
      </c>
      <c r="C194" s="180" t="s">
        <v>1124</v>
      </c>
      <c r="D194" s="173" t="s">
        <v>230</v>
      </c>
      <c r="E194" s="174">
        <v>7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4">
        <v>0</v>
      </c>
      <c r="O194" s="174">
        <f>ROUND(E194*N194,2)</f>
        <v>0</v>
      </c>
      <c r="P194" s="174">
        <v>0</v>
      </c>
      <c r="Q194" s="174">
        <f>ROUND(E194*P194,2)</f>
        <v>0</v>
      </c>
      <c r="R194" s="176"/>
      <c r="S194" s="176" t="s">
        <v>231</v>
      </c>
      <c r="T194" s="177" t="s">
        <v>231</v>
      </c>
      <c r="U194" s="157">
        <v>0</v>
      </c>
      <c r="V194" s="157">
        <f>ROUND(E194*U194,2)</f>
        <v>0</v>
      </c>
      <c r="W194" s="157"/>
      <c r="X194" s="157" t="s">
        <v>170</v>
      </c>
      <c r="Y194" s="157" t="s">
        <v>171</v>
      </c>
      <c r="Z194" s="147"/>
      <c r="AA194" s="147"/>
      <c r="AB194" s="147"/>
      <c r="AC194" s="147"/>
      <c r="AD194" s="147"/>
      <c r="AE194" s="147"/>
      <c r="AF194" s="147"/>
      <c r="AG194" s="147" t="s">
        <v>463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1" t="s">
        <v>1125</v>
      </c>
      <c r="D195" s="161"/>
      <c r="E195" s="162">
        <v>7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177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1">
        <v>72</v>
      </c>
      <c r="B196" s="172" t="s">
        <v>1126</v>
      </c>
      <c r="C196" s="180" t="s">
        <v>1127</v>
      </c>
      <c r="D196" s="173" t="s">
        <v>230</v>
      </c>
      <c r="E196" s="174">
        <v>11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4">
        <v>0</v>
      </c>
      <c r="O196" s="174">
        <f>ROUND(E196*N196,2)</f>
        <v>0</v>
      </c>
      <c r="P196" s="174">
        <v>0</v>
      </c>
      <c r="Q196" s="174">
        <f>ROUND(E196*P196,2)</f>
        <v>0</v>
      </c>
      <c r="R196" s="176"/>
      <c r="S196" s="176" t="s">
        <v>231</v>
      </c>
      <c r="T196" s="177" t="s">
        <v>231</v>
      </c>
      <c r="U196" s="157">
        <v>0</v>
      </c>
      <c r="V196" s="157">
        <f>ROUND(E196*U196,2)</f>
        <v>0</v>
      </c>
      <c r="W196" s="157"/>
      <c r="X196" s="157" t="s">
        <v>170</v>
      </c>
      <c r="Y196" s="157" t="s">
        <v>171</v>
      </c>
      <c r="Z196" s="147"/>
      <c r="AA196" s="147"/>
      <c r="AB196" s="147"/>
      <c r="AC196" s="147"/>
      <c r="AD196" s="147"/>
      <c r="AE196" s="147"/>
      <c r="AF196" s="147"/>
      <c r="AG196" s="147" t="s">
        <v>463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1" t="s">
        <v>1128</v>
      </c>
      <c r="D197" s="161"/>
      <c r="E197" s="162">
        <v>11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177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1">
        <v>73</v>
      </c>
      <c r="B198" s="172" t="s">
        <v>1129</v>
      </c>
      <c r="C198" s="180" t="s">
        <v>1130</v>
      </c>
      <c r="D198" s="173" t="s">
        <v>230</v>
      </c>
      <c r="E198" s="174">
        <v>5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0</v>
      </c>
      <c r="O198" s="174">
        <f>ROUND(E198*N198,2)</f>
        <v>0</v>
      </c>
      <c r="P198" s="174">
        <v>0</v>
      </c>
      <c r="Q198" s="174">
        <f>ROUND(E198*P198,2)</f>
        <v>0</v>
      </c>
      <c r="R198" s="176"/>
      <c r="S198" s="176" t="s">
        <v>231</v>
      </c>
      <c r="T198" s="177" t="s">
        <v>231</v>
      </c>
      <c r="U198" s="157">
        <v>0</v>
      </c>
      <c r="V198" s="157">
        <f>ROUND(E198*U198,2)</f>
        <v>0</v>
      </c>
      <c r="W198" s="157"/>
      <c r="X198" s="157" t="s">
        <v>170</v>
      </c>
      <c r="Y198" s="157" t="s">
        <v>171</v>
      </c>
      <c r="Z198" s="147"/>
      <c r="AA198" s="147"/>
      <c r="AB198" s="147"/>
      <c r="AC198" s="147"/>
      <c r="AD198" s="147"/>
      <c r="AE198" s="147"/>
      <c r="AF198" s="147"/>
      <c r="AG198" s="147" t="s">
        <v>463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81" t="s">
        <v>1131</v>
      </c>
      <c r="D199" s="161"/>
      <c r="E199" s="162">
        <v>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177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1">
        <v>74</v>
      </c>
      <c r="B200" s="172" t="s">
        <v>1132</v>
      </c>
      <c r="C200" s="180" t="s">
        <v>1133</v>
      </c>
      <c r="D200" s="173" t="s">
        <v>230</v>
      </c>
      <c r="E200" s="174">
        <v>7</v>
      </c>
      <c r="F200" s="175"/>
      <c r="G200" s="176">
        <f>ROUND(E200*F200,2)</f>
        <v>0</v>
      </c>
      <c r="H200" s="175"/>
      <c r="I200" s="176">
        <f>ROUND(E200*H200,2)</f>
        <v>0</v>
      </c>
      <c r="J200" s="175"/>
      <c r="K200" s="176">
        <f>ROUND(E200*J200,2)</f>
        <v>0</v>
      </c>
      <c r="L200" s="176">
        <v>21</v>
      </c>
      <c r="M200" s="176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6"/>
      <c r="S200" s="176" t="s">
        <v>231</v>
      </c>
      <c r="T200" s="177" t="s">
        <v>231</v>
      </c>
      <c r="U200" s="157">
        <v>0</v>
      </c>
      <c r="V200" s="157">
        <f>ROUND(E200*U200,2)</f>
        <v>0</v>
      </c>
      <c r="W200" s="157"/>
      <c r="X200" s="157" t="s">
        <v>170</v>
      </c>
      <c r="Y200" s="157" t="s">
        <v>171</v>
      </c>
      <c r="Z200" s="147"/>
      <c r="AA200" s="147"/>
      <c r="AB200" s="147"/>
      <c r="AC200" s="147"/>
      <c r="AD200" s="147"/>
      <c r="AE200" s="147"/>
      <c r="AF200" s="147"/>
      <c r="AG200" s="147" t="s">
        <v>463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1" t="s">
        <v>1134</v>
      </c>
      <c r="D201" s="161"/>
      <c r="E201" s="162">
        <v>7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177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1">
        <v>75</v>
      </c>
      <c r="B202" s="172" t="s">
        <v>1135</v>
      </c>
      <c r="C202" s="180" t="s">
        <v>1136</v>
      </c>
      <c r="D202" s="173" t="s">
        <v>230</v>
      </c>
      <c r="E202" s="174">
        <v>4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4">
        <v>0</v>
      </c>
      <c r="O202" s="174">
        <f>ROUND(E202*N202,2)</f>
        <v>0</v>
      </c>
      <c r="P202" s="174">
        <v>0</v>
      </c>
      <c r="Q202" s="174">
        <f>ROUND(E202*P202,2)</f>
        <v>0</v>
      </c>
      <c r="R202" s="176"/>
      <c r="S202" s="176" t="s">
        <v>231</v>
      </c>
      <c r="T202" s="177" t="s">
        <v>231</v>
      </c>
      <c r="U202" s="157">
        <v>0</v>
      </c>
      <c r="V202" s="157">
        <f>ROUND(E202*U202,2)</f>
        <v>0</v>
      </c>
      <c r="W202" s="157"/>
      <c r="X202" s="157" t="s">
        <v>170</v>
      </c>
      <c r="Y202" s="157" t="s">
        <v>171</v>
      </c>
      <c r="Z202" s="147"/>
      <c r="AA202" s="147"/>
      <c r="AB202" s="147"/>
      <c r="AC202" s="147"/>
      <c r="AD202" s="147"/>
      <c r="AE202" s="147"/>
      <c r="AF202" s="147"/>
      <c r="AG202" s="147" t="s">
        <v>463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1" t="s">
        <v>281</v>
      </c>
      <c r="D203" s="161"/>
      <c r="E203" s="162">
        <v>4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177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1">
        <v>76</v>
      </c>
      <c r="B204" s="172" t="s">
        <v>1137</v>
      </c>
      <c r="C204" s="180" t="s">
        <v>1138</v>
      </c>
      <c r="D204" s="173" t="s">
        <v>0</v>
      </c>
      <c r="E204" s="174">
        <v>611.66510000000005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0</v>
      </c>
      <c r="O204" s="174">
        <f>ROUND(E204*N204,2)</f>
        <v>0</v>
      </c>
      <c r="P204" s="174">
        <v>0</v>
      </c>
      <c r="Q204" s="174">
        <f>ROUND(E204*P204,2)</f>
        <v>0</v>
      </c>
      <c r="R204" s="176" t="s">
        <v>976</v>
      </c>
      <c r="S204" s="176" t="s">
        <v>231</v>
      </c>
      <c r="T204" s="177" t="s">
        <v>231</v>
      </c>
      <c r="U204" s="157">
        <v>0</v>
      </c>
      <c r="V204" s="157">
        <f>ROUND(E204*U204,2)</f>
        <v>0</v>
      </c>
      <c r="W204" s="157"/>
      <c r="X204" s="157" t="s">
        <v>170</v>
      </c>
      <c r="Y204" s="157" t="s">
        <v>171</v>
      </c>
      <c r="Z204" s="147"/>
      <c r="AA204" s="147"/>
      <c r="AB204" s="147"/>
      <c r="AC204" s="147"/>
      <c r="AD204" s="147"/>
      <c r="AE204" s="147"/>
      <c r="AF204" s="147"/>
      <c r="AG204" s="147" t="s">
        <v>343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250" t="s">
        <v>725</v>
      </c>
      <c r="D205" s="251"/>
      <c r="E205" s="251"/>
      <c r="F205" s="251"/>
      <c r="G205" s="251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174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1">
        <v>77</v>
      </c>
      <c r="B206" s="172" t="s">
        <v>706</v>
      </c>
      <c r="C206" s="180" t="s">
        <v>707</v>
      </c>
      <c r="D206" s="173" t="s">
        <v>288</v>
      </c>
      <c r="E206" s="174">
        <v>6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0</v>
      </c>
      <c r="O206" s="174">
        <f>ROUND(E206*N206,2)</f>
        <v>0</v>
      </c>
      <c r="P206" s="174">
        <v>0</v>
      </c>
      <c r="Q206" s="174">
        <f>ROUND(E206*P206,2)</f>
        <v>0</v>
      </c>
      <c r="R206" s="176" t="s">
        <v>708</v>
      </c>
      <c r="S206" s="176" t="s">
        <v>231</v>
      </c>
      <c r="T206" s="177" t="s">
        <v>231</v>
      </c>
      <c r="U206" s="157">
        <v>0</v>
      </c>
      <c r="V206" s="157">
        <f>ROUND(E206*U206,2)</f>
        <v>0</v>
      </c>
      <c r="W206" s="157"/>
      <c r="X206" s="157" t="s">
        <v>709</v>
      </c>
      <c r="Y206" s="157" t="s">
        <v>171</v>
      </c>
      <c r="Z206" s="147"/>
      <c r="AA206" s="147"/>
      <c r="AB206" s="147"/>
      <c r="AC206" s="147"/>
      <c r="AD206" s="147"/>
      <c r="AE206" s="147"/>
      <c r="AF206" s="147"/>
      <c r="AG206" s="147" t="s">
        <v>710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81" t="s">
        <v>907</v>
      </c>
      <c r="D207" s="161"/>
      <c r="E207" s="162">
        <v>6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177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1">
        <v>78</v>
      </c>
      <c r="B208" s="172" t="s">
        <v>1139</v>
      </c>
      <c r="C208" s="180" t="s">
        <v>1140</v>
      </c>
      <c r="D208" s="173" t="s">
        <v>538</v>
      </c>
      <c r="E208" s="174">
        <v>72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0</v>
      </c>
      <c r="O208" s="174">
        <f>ROUND(E208*N208,2)</f>
        <v>0</v>
      </c>
      <c r="P208" s="174">
        <v>0</v>
      </c>
      <c r="Q208" s="174">
        <f>ROUND(E208*P208,2)</f>
        <v>0</v>
      </c>
      <c r="R208" s="176"/>
      <c r="S208" s="176" t="s">
        <v>168</v>
      </c>
      <c r="T208" s="177" t="s">
        <v>169</v>
      </c>
      <c r="U208" s="157">
        <v>0</v>
      </c>
      <c r="V208" s="157">
        <f>ROUND(E208*U208,2)</f>
        <v>0</v>
      </c>
      <c r="W208" s="157"/>
      <c r="X208" s="157" t="s">
        <v>709</v>
      </c>
      <c r="Y208" s="157" t="s">
        <v>171</v>
      </c>
      <c r="Z208" s="147"/>
      <c r="AA208" s="147"/>
      <c r="AB208" s="147"/>
      <c r="AC208" s="147"/>
      <c r="AD208" s="147"/>
      <c r="AE208" s="147"/>
      <c r="AF208" s="147"/>
      <c r="AG208" s="147" t="s">
        <v>710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250" t="s">
        <v>1141</v>
      </c>
      <c r="D209" s="251"/>
      <c r="E209" s="251"/>
      <c r="F209" s="251"/>
      <c r="G209" s="251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174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252" t="s">
        <v>1142</v>
      </c>
      <c r="D210" s="253"/>
      <c r="E210" s="253"/>
      <c r="F210" s="253"/>
      <c r="G210" s="253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174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1" t="s">
        <v>819</v>
      </c>
      <c r="D211" s="161"/>
      <c r="E211" s="162">
        <v>72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177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71">
        <v>79</v>
      </c>
      <c r="B212" s="172" t="s">
        <v>1143</v>
      </c>
      <c r="C212" s="180" t="s">
        <v>1144</v>
      </c>
      <c r="D212" s="173" t="s">
        <v>230</v>
      </c>
      <c r="E212" s="174">
        <v>2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4">
        <v>1.4499999999999999E-3</v>
      </c>
      <c r="O212" s="174">
        <f>ROUND(E212*N212,2)</f>
        <v>0</v>
      </c>
      <c r="P212" s="174">
        <v>0</v>
      </c>
      <c r="Q212" s="174">
        <f>ROUND(E212*P212,2)</f>
        <v>0</v>
      </c>
      <c r="R212" s="176" t="s">
        <v>576</v>
      </c>
      <c r="S212" s="176" t="s">
        <v>231</v>
      </c>
      <c r="T212" s="177" t="s">
        <v>231</v>
      </c>
      <c r="U212" s="157">
        <v>0</v>
      </c>
      <c r="V212" s="157">
        <f>ROUND(E212*U212,2)</f>
        <v>0</v>
      </c>
      <c r="W212" s="157"/>
      <c r="X212" s="157" t="s">
        <v>399</v>
      </c>
      <c r="Y212" s="157" t="s">
        <v>171</v>
      </c>
      <c r="Z212" s="147"/>
      <c r="AA212" s="147"/>
      <c r="AB212" s="147"/>
      <c r="AC212" s="147"/>
      <c r="AD212" s="147"/>
      <c r="AE212" s="147"/>
      <c r="AF212" s="147"/>
      <c r="AG212" s="147" t="s">
        <v>400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1" t="s">
        <v>232</v>
      </c>
      <c r="D213" s="161"/>
      <c r="E213" s="162">
        <v>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177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1">
        <v>80</v>
      </c>
      <c r="B214" s="172" t="s">
        <v>1145</v>
      </c>
      <c r="C214" s="180" t="s">
        <v>1146</v>
      </c>
      <c r="D214" s="173" t="s">
        <v>230</v>
      </c>
      <c r="E214" s="174">
        <v>2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21</v>
      </c>
      <c r="M214" s="176">
        <f>G214*(1+L214/100)</f>
        <v>0</v>
      </c>
      <c r="N214" s="174">
        <v>1.56E-3</v>
      </c>
      <c r="O214" s="174">
        <f>ROUND(E214*N214,2)</f>
        <v>0</v>
      </c>
      <c r="P214" s="174">
        <v>0</v>
      </c>
      <c r="Q214" s="174">
        <f>ROUND(E214*P214,2)</f>
        <v>0</v>
      </c>
      <c r="R214" s="176" t="s">
        <v>576</v>
      </c>
      <c r="S214" s="176" t="s">
        <v>231</v>
      </c>
      <c r="T214" s="177" t="s">
        <v>231</v>
      </c>
      <c r="U214" s="157">
        <v>0</v>
      </c>
      <c r="V214" s="157">
        <f>ROUND(E214*U214,2)</f>
        <v>0</v>
      </c>
      <c r="W214" s="157"/>
      <c r="X214" s="157" t="s">
        <v>399</v>
      </c>
      <c r="Y214" s="157" t="s">
        <v>171</v>
      </c>
      <c r="Z214" s="147"/>
      <c r="AA214" s="147"/>
      <c r="AB214" s="147"/>
      <c r="AC214" s="147"/>
      <c r="AD214" s="147"/>
      <c r="AE214" s="147"/>
      <c r="AF214" s="147"/>
      <c r="AG214" s="147" t="s">
        <v>400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1" t="s">
        <v>232</v>
      </c>
      <c r="D215" s="161"/>
      <c r="E215" s="162">
        <v>2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177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1" x14ac:dyDescent="0.2">
      <c r="A216" s="171">
        <v>81</v>
      </c>
      <c r="B216" s="172" t="s">
        <v>1147</v>
      </c>
      <c r="C216" s="180" t="s">
        <v>1148</v>
      </c>
      <c r="D216" s="173" t="s">
        <v>230</v>
      </c>
      <c r="E216" s="174">
        <v>5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1.9400000000000001E-3</v>
      </c>
      <c r="O216" s="174">
        <f>ROUND(E216*N216,2)</f>
        <v>0.01</v>
      </c>
      <c r="P216" s="174">
        <v>0</v>
      </c>
      <c r="Q216" s="174">
        <f>ROUND(E216*P216,2)</f>
        <v>0</v>
      </c>
      <c r="R216" s="176" t="s">
        <v>576</v>
      </c>
      <c r="S216" s="176" t="s">
        <v>231</v>
      </c>
      <c r="T216" s="177" t="s">
        <v>231</v>
      </c>
      <c r="U216" s="157">
        <v>0</v>
      </c>
      <c r="V216" s="157">
        <f>ROUND(E216*U216,2)</f>
        <v>0</v>
      </c>
      <c r="W216" s="157"/>
      <c r="X216" s="157" t="s">
        <v>399</v>
      </c>
      <c r="Y216" s="157" t="s">
        <v>171</v>
      </c>
      <c r="Z216" s="147"/>
      <c r="AA216" s="147"/>
      <c r="AB216" s="147"/>
      <c r="AC216" s="147"/>
      <c r="AD216" s="147"/>
      <c r="AE216" s="147"/>
      <c r="AF216" s="147"/>
      <c r="AG216" s="147" t="s">
        <v>400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">
      <c r="A217" s="154"/>
      <c r="B217" s="155"/>
      <c r="C217" s="181" t="s">
        <v>346</v>
      </c>
      <c r="D217" s="161"/>
      <c r="E217" s="162">
        <v>5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177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71">
        <v>82</v>
      </c>
      <c r="B218" s="172" t="s">
        <v>1149</v>
      </c>
      <c r="C218" s="180" t="s">
        <v>1150</v>
      </c>
      <c r="D218" s="173" t="s">
        <v>230</v>
      </c>
      <c r="E218" s="174">
        <v>7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21</v>
      </c>
      <c r="M218" s="176">
        <f>G218*(1+L218/100)</f>
        <v>0</v>
      </c>
      <c r="N218" s="174">
        <v>3.3999999999999998E-3</v>
      </c>
      <c r="O218" s="174">
        <f>ROUND(E218*N218,2)</f>
        <v>0.02</v>
      </c>
      <c r="P218" s="174">
        <v>0</v>
      </c>
      <c r="Q218" s="174">
        <f>ROUND(E218*P218,2)</f>
        <v>0</v>
      </c>
      <c r="R218" s="176" t="s">
        <v>576</v>
      </c>
      <c r="S218" s="176" t="s">
        <v>231</v>
      </c>
      <c r="T218" s="177" t="s">
        <v>231</v>
      </c>
      <c r="U218" s="157">
        <v>0</v>
      </c>
      <c r="V218" s="157">
        <f>ROUND(E218*U218,2)</f>
        <v>0</v>
      </c>
      <c r="W218" s="157"/>
      <c r="X218" s="157" t="s">
        <v>399</v>
      </c>
      <c r="Y218" s="157" t="s">
        <v>171</v>
      </c>
      <c r="Z218" s="147"/>
      <c r="AA218" s="147"/>
      <c r="AB218" s="147"/>
      <c r="AC218" s="147"/>
      <c r="AD218" s="147"/>
      <c r="AE218" s="147"/>
      <c r="AF218" s="147"/>
      <c r="AG218" s="147" t="s">
        <v>400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1" t="s">
        <v>1125</v>
      </c>
      <c r="D219" s="161"/>
      <c r="E219" s="162">
        <v>7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177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x14ac:dyDescent="0.2">
      <c r="A220" s="164" t="s">
        <v>163</v>
      </c>
      <c r="B220" s="165" t="s">
        <v>111</v>
      </c>
      <c r="C220" s="179" t="s">
        <v>112</v>
      </c>
      <c r="D220" s="166"/>
      <c r="E220" s="167"/>
      <c r="F220" s="168"/>
      <c r="G220" s="168">
        <f>SUMIF(AG221:AG362,"&lt;&gt;NOR",G221:G362)</f>
        <v>0</v>
      </c>
      <c r="H220" s="168"/>
      <c r="I220" s="168">
        <f>SUM(I221:I362)</f>
        <v>0</v>
      </c>
      <c r="J220" s="168"/>
      <c r="K220" s="168">
        <f>SUM(K221:K362)</f>
        <v>0</v>
      </c>
      <c r="L220" s="168"/>
      <c r="M220" s="168">
        <f>SUM(M221:M362)</f>
        <v>0</v>
      </c>
      <c r="N220" s="167"/>
      <c r="O220" s="167">
        <f>SUM(O221:O362)</f>
        <v>0.10999999999999999</v>
      </c>
      <c r="P220" s="167"/>
      <c r="Q220" s="167">
        <f>SUM(Q221:Q362)</f>
        <v>0.41000000000000003</v>
      </c>
      <c r="R220" s="168"/>
      <c r="S220" s="168"/>
      <c r="T220" s="169"/>
      <c r="U220" s="163"/>
      <c r="V220" s="163">
        <f>SUM(V221:V362)</f>
        <v>0</v>
      </c>
      <c r="W220" s="163"/>
      <c r="X220" s="163"/>
      <c r="Y220" s="163"/>
      <c r="AG220" t="s">
        <v>164</v>
      </c>
    </row>
    <row r="221" spans="1:60" outlineLevel="1" x14ac:dyDescent="0.2">
      <c r="A221" s="171">
        <v>83</v>
      </c>
      <c r="B221" s="172" t="s">
        <v>1151</v>
      </c>
      <c r="C221" s="180" t="s">
        <v>1152</v>
      </c>
      <c r="D221" s="173" t="s">
        <v>731</v>
      </c>
      <c r="E221" s="174">
        <v>1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4">
        <v>4.0299999999999997E-3</v>
      </c>
      <c r="O221" s="174">
        <f>ROUND(E221*N221,2)</f>
        <v>0</v>
      </c>
      <c r="P221" s="174">
        <v>0</v>
      </c>
      <c r="Q221" s="174">
        <f>ROUND(E221*P221,2)</f>
        <v>0</v>
      </c>
      <c r="R221" s="176" t="s">
        <v>976</v>
      </c>
      <c r="S221" s="176" t="s">
        <v>231</v>
      </c>
      <c r="T221" s="177" t="s">
        <v>231</v>
      </c>
      <c r="U221" s="157">
        <v>0</v>
      </c>
      <c r="V221" s="157">
        <f>ROUND(E221*U221,2)</f>
        <v>0</v>
      </c>
      <c r="W221" s="157"/>
      <c r="X221" s="157" t="s">
        <v>170</v>
      </c>
      <c r="Y221" s="157" t="s">
        <v>171</v>
      </c>
      <c r="Z221" s="147"/>
      <c r="AA221" s="147"/>
      <c r="AB221" s="147"/>
      <c r="AC221" s="147"/>
      <c r="AD221" s="147"/>
      <c r="AE221" s="147"/>
      <c r="AF221" s="147"/>
      <c r="AG221" s="147" t="s">
        <v>334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50" t="s">
        <v>1153</v>
      </c>
      <c r="D222" s="251"/>
      <c r="E222" s="251"/>
      <c r="F222" s="251"/>
      <c r="G222" s="251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174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1" t="s">
        <v>176</v>
      </c>
      <c r="D223" s="161"/>
      <c r="E223" s="162">
        <v>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177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1">
        <v>84</v>
      </c>
      <c r="B224" s="172" t="s">
        <v>1154</v>
      </c>
      <c r="C224" s="180" t="s">
        <v>1155</v>
      </c>
      <c r="D224" s="173" t="s">
        <v>731</v>
      </c>
      <c r="E224" s="174">
        <v>1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4">
        <v>7.7200000000000003E-3</v>
      </c>
      <c r="O224" s="174">
        <f>ROUND(E224*N224,2)</f>
        <v>0.01</v>
      </c>
      <c r="P224" s="174">
        <v>0</v>
      </c>
      <c r="Q224" s="174">
        <f>ROUND(E224*P224,2)</f>
        <v>0</v>
      </c>
      <c r="R224" s="176" t="s">
        <v>976</v>
      </c>
      <c r="S224" s="176" t="s">
        <v>231</v>
      </c>
      <c r="T224" s="177" t="s">
        <v>231</v>
      </c>
      <c r="U224" s="157">
        <v>0</v>
      </c>
      <c r="V224" s="157">
        <f>ROUND(E224*U224,2)</f>
        <v>0</v>
      </c>
      <c r="W224" s="157"/>
      <c r="X224" s="157" t="s">
        <v>170</v>
      </c>
      <c r="Y224" s="157" t="s">
        <v>171</v>
      </c>
      <c r="Z224" s="147"/>
      <c r="AA224" s="147"/>
      <c r="AB224" s="147"/>
      <c r="AC224" s="147"/>
      <c r="AD224" s="147"/>
      <c r="AE224" s="147"/>
      <c r="AF224" s="147"/>
      <c r="AG224" s="147" t="s">
        <v>334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50" t="s">
        <v>1156</v>
      </c>
      <c r="D225" s="251"/>
      <c r="E225" s="251"/>
      <c r="F225" s="251"/>
      <c r="G225" s="251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174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81" t="s">
        <v>176</v>
      </c>
      <c r="D226" s="161"/>
      <c r="E226" s="162">
        <v>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177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1">
        <v>85</v>
      </c>
      <c r="B227" s="172" t="s">
        <v>1157</v>
      </c>
      <c r="C227" s="180" t="s">
        <v>1158</v>
      </c>
      <c r="D227" s="173" t="s">
        <v>731</v>
      </c>
      <c r="E227" s="174">
        <v>1</v>
      </c>
      <c r="F227" s="175"/>
      <c r="G227" s="176">
        <f>ROUND(E227*F227,2)</f>
        <v>0</v>
      </c>
      <c r="H227" s="175"/>
      <c r="I227" s="176">
        <f>ROUND(E227*H227,2)</f>
        <v>0</v>
      </c>
      <c r="J227" s="175"/>
      <c r="K227" s="176">
        <f>ROUND(E227*J227,2)</f>
        <v>0</v>
      </c>
      <c r="L227" s="176">
        <v>21</v>
      </c>
      <c r="M227" s="176">
        <f>G227*(1+L227/100)</f>
        <v>0</v>
      </c>
      <c r="N227" s="174">
        <v>1.0279999999999999E-2</v>
      </c>
      <c r="O227" s="174">
        <f>ROUND(E227*N227,2)</f>
        <v>0.01</v>
      </c>
      <c r="P227" s="174">
        <v>0</v>
      </c>
      <c r="Q227" s="174">
        <f>ROUND(E227*P227,2)</f>
        <v>0</v>
      </c>
      <c r="R227" s="176" t="s">
        <v>976</v>
      </c>
      <c r="S227" s="176" t="s">
        <v>231</v>
      </c>
      <c r="T227" s="177" t="s">
        <v>231</v>
      </c>
      <c r="U227" s="157">
        <v>0</v>
      </c>
      <c r="V227" s="157">
        <f>ROUND(E227*U227,2)</f>
        <v>0</v>
      </c>
      <c r="W227" s="157"/>
      <c r="X227" s="157" t="s">
        <v>170</v>
      </c>
      <c r="Y227" s="157" t="s">
        <v>171</v>
      </c>
      <c r="Z227" s="147"/>
      <c r="AA227" s="147"/>
      <c r="AB227" s="147"/>
      <c r="AC227" s="147"/>
      <c r="AD227" s="147"/>
      <c r="AE227" s="147"/>
      <c r="AF227" s="147"/>
      <c r="AG227" s="147" t="s">
        <v>334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250" t="s">
        <v>1159</v>
      </c>
      <c r="D228" s="251"/>
      <c r="E228" s="251"/>
      <c r="F228" s="251"/>
      <c r="G228" s="251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174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81" t="s">
        <v>176</v>
      </c>
      <c r="D229" s="161"/>
      <c r="E229" s="162">
        <v>1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177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1">
        <v>86</v>
      </c>
      <c r="B230" s="172" t="s">
        <v>1160</v>
      </c>
      <c r="C230" s="180" t="s">
        <v>1161</v>
      </c>
      <c r="D230" s="173" t="s">
        <v>230</v>
      </c>
      <c r="E230" s="174">
        <v>8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21</v>
      </c>
      <c r="M230" s="176">
        <f>G230*(1+L230/100)</f>
        <v>0</v>
      </c>
      <c r="N230" s="174">
        <v>2.0000000000000002E-5</v>
      </c>
      <c r="O230" s="174">
        <f>ROUND(E230*N230,2)</f>
        <v>0</v>
      </c>
      <c r="P230" s="174">
        <v>3.9E-2</v>
      </c>
      <c r="Q230" s="174">
        <f>ROUND(E230*P230,2)</f>
        <v>0.31</v>
      </c>
      <c r="R230" s="176" t="s">
        <v>976</v>
      </c>
      <c r="S230" s="176" t="s">
        <v>231</v>
      </c>
      <c r="T230" s="177" t="s">
        <v>231</v>
      </c>
      <c r="U230" s="157">
        <v>0</v>
      </c>
      <c r="V230" s="157">
        <f>ROUND(E230*U230,2)</f>
        <v>0</v>
      </c>
      <c r="W230" s="157"/>
      <c r="X230" s="157" t="s">
        <v>170</v>
      </c>
      <c r="Y230" s="157" t="s">
        <v>171</v>
      </c>
      <c r="Z230" s="147"/>
      <c r="AA230" s="147"/>
      <c r="AB230" s="147"/>
      <c r="AC230" s="147"/>
      <c r="AD230" s="147"/>
      <c r="AE230" s="147"/>
      <c r="AF230" s="147"/>
      <c r="AG230" s="147" t="s">
        <v>334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1" t="s">
        <v>1162</v>
      </c>
      <c r="D231" s="161"/>
      <c r="E231" s="162">
        <v>8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177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71">
        <v>87</v>
      </c>
      <c r="B232" s="172" t="s">
        <v>1163</v>
      </c>
      <c r="C232" s="180" t="s">
        <v>1164</v>
      </c>
      <c r="D232" s="173" t="s">
        <v>230</v>
      </c>
      <c r="E232" s="174">
        <v>1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4">
        <v>4.4999999999999999E-4</v>
      </c>
      <c r="O232" s="174">
        <f>ROUND(E232*N232,2)</f>
        <v>0</v>
      </c>
      <c r="P232" s="174">
        <v>0</v>
      </c>
      <c r="Q232" s="174">
        <f>ROUND(E232*P232,2)</f>
        <v>0</v>
      </c>
      <c r="R232" s="176" t="s">
        <v>976</v>
      </c>
      <c r="S232" s="176" t="s">
        <v>231</v>
      </c>
      <c r="T232" s="177" t="s">
        <v>231</v>
      </c>
      <c r="U232" s="157">
        <v>0</v>
      </c>
      <c r="V232" s="157">
        <f>ROUND(E232*U232,2)</f>
        <v>0</v>
      </c>
      <c r="W232" s="157"/>
      <c r="X232" s="157" t="s">
        <v>170</v>
      </c>
      <c r="Y232" s="157" t="s">
        <v>171</v>
      </c>
      <c r="Z232" s="147"/>
      <c r="AA232" s="147"/>
      <c r="AB232" s="147"/>
      <c r="AC232" s="147"/>
      <c r="AD232" s="147"/>
      <c r="AE232" s="147"/>
      <c r="AF232" s="147"/>
      <c r="AG232" s="147" t="s">
        <v>334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250" t="s">
        <v>1165</v>
      </c>
      <c r="D233" s="251"/>
      <c r="E233" s="251"/>
      <c r="F233" s="251"/>
      <c r="G233" s="251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174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1" t="s">
        <v>176</v>
      </c>
      <c r="D234" s="161"/>
      <c r="E234" s="162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177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71">
        <v>88</v>
      </c>
      <c r="B235" s="172" t="s">
        <v>1166</v>
      </c>
      <c r="C235" s="180" t="s">
        <v>1167</v>
      </c>
      <c r="D235" s="173" t="s">
        <v>230</v>
      </c>
      <c r="E235" s="174">
        <v>28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2.1000000000000001E-4</v>
      </c>
      <c r="O235" s="174">
        <f>ROUND(E235*N235,2)</f>
        <v>0.01</v>
      </c>
      <c r="P235" s="174">
        <v>3.5000000000000001E-3</v>
      </c>
      <c r="Q235" s="174">
        <f>ROUND(E235*P235,2)</f>
        <v>0.1</v>
      </c>
      <c r="R235" s="176" t="s">
        <v>976</v>
      </c>
      <c r="S235" s="176" t="s">
        <v>231</v>
      </c>
      <c r="T235" s="177" t="s">
        <v>231</v>
      </c>
      <c r="U235" s="157">
        <v>0</v>
      </c>
      <c r="V235" s="157">
        <f>ROUND(E235*U235,2)</f>
        <v>0</v>
      </c>
      <c r="W235" s="157"/>
      <c r="X235" s="157" t="s">
        <v>170</v>
      </c>
      <c r="Y235" s="157" t="s">
        <v>171</v>
      </c>
      <c r="Z235" s="147"/>
      <c r="AA235" s="147"/>
      <c r="AB235" s="147"/>
      <c r="AC235" s="147"/>
      <c r="AD235" s="147"/>
      <c r="AE235" s="147"/>
      <c r="AF235" s="147"/>
      <c r="AG235" s="147" t="s">
        <v>334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81" t="s">
        <v>1168</v>
      </c>
      <c r="D236" s="161"/>
      <c r="E236" s="162">
        <v>28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177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1">
        <v>89</v>
      </c>
      <c r="B237" s="172" t="s">
        <v>723</v>
      </c>
      <c r="C237" s="180" t="s">
        <v>1169</v>
      </c>
      <c r="D237" s="173" t="s">
        <v>230</v>
      </c>
      <c r="E237" s="174">
        <v>29</v>
      </c>
      <c r="F237" s="175"/>
      <c r="G237" s="176">
        <f>ROUND(E237*F237,2)</f>
        <v>0</v>
      </c>
      <c r="H237" s="175"/>
      <c r="I237" s="176">
        <f>ROUND(E237*H237,2)</f>
        <v>0</v>
      </c>
      <c r="J237" s="175"/>
      <c r="K237" s="176">
        <f>ROUND(E237*J237,2)</f>
        <v>0</v>
      </c>
      <c r="L237" s="176">
        <v>21</v>
      </c>
      <c r="M237" s="176">
        <f>G237*(1+L237/100)</f>
        <v>0</v>
      </c>
      <c r="N237" s="174">
        <v>0</v>
      </c>
      <c r="O237" s="174">
        <f>ROUND(E237*N237,2)</f>
        <v>0</v>
      </c>
      <c r="P237" s="174">
        <v>0</v>
      </c>
      <c r="Q237" s="174">
        <f>ROUND(E237*P237,2)</f>
        <v>0</v>
      </c>
      <c r="R237" s="176" t="s">
        <v>976</v>
      </c>
      <c r="S237" s="176" t="s">
        <v>231</v>
      </c>
      <c r="T237" s="177" t="s">
        <v>231</v>
      </c>
      <c r="U237" s="157">
        <v>0</v>
      </c>
      <c r="V237" s="157">
        <f>ROUND(E237*U237,2)</f>
        <v>0</v>
      </c>
      <c r="W237" s="157"/>
      <c r="X237" s="157" t="s">
        <v>170</v>
      </c>
      <c r="Y237" s="157" t="s">
        <v>171</v>
      </c>
      <c r="Z237" s="147"/>
      <c r="AA237" s="147"/>
      <c r="AB237" s="147"/>
      <c r="AC237" s="147"/>
      <c r="AD237" s="147"/>
      <c r="AE237" s="147"/>
      <c r="AF237" s="147"/>
      <c r="AG237" s="147" t="s">
        <v>334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50" t="s">
        <v>725</v>
      </c>
      <c r="D238" s="251"/>
      <c r="E238" s="251"/>
      <c r="F238" s="251"/>
      <c r="G238" s="251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174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1" t="s">
        <v>1170</v>
      </c>
      <c r="D239" s="161"/>
      <c r="E239" s="162">
        <v>29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177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1">
        <v>90</v>
      </c>
      <c r="B240" s="172" t="s">
        <v>868</v>
      </c>
      <c r="C240" s="180" t="s">
        <v>1171</v>
      </c>
      <c r="D240" s="173" t="s">
        <v>230</v>
      </c>
      <c r="E240" s="174">
        <v>3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4">
        <v>0</v>
      </c>
      <c r="O240" s="174">
        <f>ROUND(E240*N240,2)</f>
        <v>0</v>
      </c>
      <c r="P240" s="174">
        <v>0</v>
      </c>
      <c r="Q240" s="174">
        <f>ROUND(E240*P240,2)</f>
        <v>0</v>
      </c>
      <c r="R240" s="176" t="s">
        <v>976</v>
      </c>
      <c r="S240" s="176" t="s">
        <v>231</v>
      </c>
      <c r="T240" s="177" t="s">
        <v>231</v>
      </c>
      <c r="U240" s="157">
        <v>0</v>
      </c>
      <c r="V240" s="157">
        <f>ROUND(E240*U240,2)</f>
        <v>0</v>
      </c>
      <c r="W240" s="157"/>
      <c r="X240" s="157" t="s">
        <v>170</v>
      </c>
      <c r="Y240" s="157" t="s">
        <v>171</v>
      </c>
      <c r="Z240" s="147"/>
      <c r="AA240" s="147"/>
      <c r="AB240" s="147"/>
      <c r="AC240" s="147"/>
      <c r="AD240" s="147"/>
      <c r="AE240" s="147"/>
      <c r="AF240" s="147"/>
      <c r="AG240" s="147" t="s">
        <v>334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50" t="s">
        <v>725</v>
      </c>
      <c r="D241" s="251"/>
      <c r="E241" s="251"/>
      <c r="F241" s="251"/>
      <c r="G241" s="251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174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1" t="s">
        <v>76</v>
      </c>
      <c r="D242" s="161"/>
      <c r="E242" s="162">
        <v>3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177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1">
        <v>91</v>
      </c>
      <c r="B243" s="172" t="s">
        <v>870</v>
      </c>
      <c r="C243" s="180" t="s">
        <v>1172</v>
      </c>
      <c r="D243" s="173" t="s">
        <v>230</v>
      </c>
      <c r="E243" s="174">
        <v>3</v>
      </c>
      <c r="F243" s="175"/>
      <c r="G243" s="176">
        <f>ROUND(E243*F243,2)</f>
        <v>0</v>
      </c>
      <c r="H243" s="175"/>
      <c r="I243" s="176">
        <f>ROUND(E243*H243,2)</f>
        <v>0</v>
      </c>
      <c r="J243" s="175"/>
      <c r="K243" s="176">
        <f>ROUND(E243*J243,2)</f>
        <v>0</v>
      </c>
      <c r="L243" s="176">
        <v>21</v>
      </c>
      <c r="M243" s="176">
        <f>G243*(1+L243/100)</f>
        <v>0</v>
      </c>
      <c r="N243" s="174">
        <v>0</v>
      </c>
      <c r="O243" s="174">
        <f>ROUND(E243*N243,2)</f>
        <v>0</v>
      </c>
      <c r="P243" s="174">
        <v>0</v>
      </c>
      <c r="Q243" s="174">
        <f>ROUND(E243*P243,2)</f>
        <v>0</v>
      </c>
      <c r="R243" s="176" t="s">
        <v>976</v>
      </c>
      <c r="S243" s="176" t="s">
        <v>231</v>
      </c>
      <c r="T243" s="177" t="s">
        <v>231</v>
      </c>
      <c r="U243" s="157">
        <v>0</v>
      </c>
      <c r="V243" s="157">
        <f>ROUND(E243*U243,2)</f>
        <v>0</v>
      </c>
      <c r="W243" s="157"/>
      <c r="X243" s="157" t="s">
        <v>170</v>
      </c>
      <c r="Y243" s="157" t="s">
        <v>171</v>
      </c>
      <c r="Z243" s="147"/>
      <c r="AA243" s="147"/>
      <c r="AB243" s="147"/>
      <c r="AC243" s="147"/>
      <c r="AD243" s="147"/>
      <c r="AE243" s="147"/>
      <c r="AF243" s="147"/>
      <c r="AG243" s="147" t="s">
        <v>334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50" t="s">
        <v>725</v>
      </c>
      <c r="D244" s="251"/>
      <c r="E244" s="251"/>
      <c r="F244" s="251"/>
      <c r="G244" s="251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174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1" t="s">
        <v>910</v>
      </c>
      <c r="D245" s="161"/>
      <c r="E245" s="162">
        <v>3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177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1">
        <v>92</v>
      </c>
      <c r="B246" s="172" t="s">
        <v>726</v>
      </c>
      <c r="C246" s="180" t="s">
        <v>1173</v>
      </c>
      <c r="D246" s="173" t="s">
        <v>230</v>
      </c>
      <c r="E246" s="174">
        <v>2</v>
      </c>
      <c r="F246" s="175"/>
      <c r="G246" s="176">
        <f>ROUND(E246*F246,2)</f>
        <v>0</v>
      </c>
      <c r="H246" s="175"/>
      <c r="I246" s="176">
        <f>ROUND(E246*H246,2)</f>
        <v>0</v>
      </c>
      <c r="J246" s="175"/>
      <c r="K246" s="176">
        <f>ROUND(E246*J246,2)</f>
        <v>0</v>
      </c>
      <c r="L246" s="176">
        <v>21</v>
      </c>
      <c r="M246" s="176">
        <f>G246*(1+L246/100)</f>
        <v>0</v>
      </c>
      <c r="N246" s="174">
        <v>0</v>
      </c>
      <c r="O246" s="174">
        <f>ROUND(E246*N246,2)</f>
        <v>0</v>
      </c>
      <c r="P246" s="174">
        <v>0</v>
      </c>
      <c r="Q246" s="174">
        <f>ROUND(E246*P246,2)</f>
        <v>0</v>
      </c>
      <c r="R246" s="176" t="s">
        <v>976</v>
      </c>
      <c r="S246" s="176" t="s">
        <v>231</v>
      </c>
      <c r="T246" s="177" t="s">
        <v>231</v>
      </c>
      <c r="U246" s="157">
        <v>0</v>
      </c>
      <c r="V246" s="157">
        <f>ROUND(E246*U246,2)</f>
        <v>0</v>
      </c>
      <c r="W246" s="157"/>
      <c r="X246" s="157" t="s">
        <v>170</v>
      </c>
      <c r="Y246" s="157" t="s">
        <v>171</v>
      </c>
      <c r="Z246" s="147"/>
      <c r="AA246" s="147"/>
      <c r="AB246" s="147"/>
      <c r="AC246" s="147"/>
      <c r="AD246" s="147"/>
      <c r="AE246" s="147"/>
      <c r="AF246" s="147"/>
      <c r="AG246" s="147" t="s">
        <v>334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250" t="s">
        <v>725</v>
      </c>
      <c r="D247" s="251"/>
      <c r="E247" s="251"/>
      <c r="F247" s="251"/>
      <c r="G247" s="251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174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1" t="s">
        <v>232</v>
      </c>
      <c r="D248" s="161"/>
      <c r="E248" s="162">
        <v>2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177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1">
        <v>93</v>
      </c>
      <c r="B249" s="172" t="s">
        <v>872</v>
      </c>
      <c r="C249" s="180" t="s">
        <v>1174</v>
      </c>
      <c r="D249" s="173" t="s">
        <v>230</v>
      </c>
      <c r="E249" s="174">
        <v>5</v>
      </c>
      <c r="F249" s="175"/>
      <c r="G249" s="176">
        <f>ROUND(E249*F249,2)</f>
        <v>0</v>
      </c>
      <c r="H249" s="175"/>
      <c r="I249" s="176">
        <f>ROUND(E249*H249,2)</f>
        <v>0</v>
      </c>
      <c r="J249" s="175"/>
      <c r="K249" s="176">
        <f>ROUND(E249*J249,2)</f>
        <v>0</v>
      </c>
      <c r="L249" s="176">
        <v>21</v>
      </c>
      <c r="M249" s="176">
        <f>G249*(1+L249/100)</f>
        <v>0</v>
      </c>
      <c r="N249" s="174">
        <v>0</v>
      </c>
      <c r="O249" s="174">
        <f>ROUND(E249*N249,2)</f>
        <v>0</v>
      </c>
      <c r="P249" s="174">
        <v>0</v>
      </c>
      <c r="Q249" s="174">
        <f>ROUND(E249*P249,2)</f>
        <v>0</v>
      </c>
      <c r="R249" s="176" t="s">
        <v>976</v>
      </c>
      <c r="S249" s="176" t="s">
        <v>231</v>
      </c>
      <c r="T249" s="177" t="s">
        <v>231</v>
      </c>
      <c r="U249" s="157">
        <v>0</v>
      </c>
      <c r="V249" s="157">
        <f>ROUND(E249*U249,2)</f>
        <v>0</v>
      </c>
      <c r="W249" s="157"/>
      <c r="X249" s="157" t="s">
        <v>170</v>
      </c>
      <c r="Y249" s="157" t="s">
        <v>171</v>
      </c>
      <c r="Z249" s="147"/>
      <c r="AA249" s="147"/>
      <c r="AB249" s="147"/>
      <c r="AC249" s="147"/>
      <c r="AD249" s="147"/>
      <c r="AE249" s="147"/>
      <c r="AF249" s="147"/>
      <c r="AG249" s="147" t="s">
        <v>334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250" t="s">
        <v>725</v>
      </c>
      <c r="D250" s="251"/>
      <c r="E250" s="251"/>
      <c r="F250" s="251"/>
      <c r="G250" s="251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174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81" t="s">
        <v>346</v>
      </c>
      <c r="D251" s="161"/>
      <c r="E251" s="162">
        <v>5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177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1">
        <v>94</v>
      </c>
      <c r="B252" s="172" t="s">
        <v>875</v>
      </c>
      <c r="C252" s="180" t="s">
        <v>1175</v>
      </c>
      <c r="D252" s="173" t="s">
        <v>230</v>
      </c>
      <c r="E252" s="174">
        <v>14</v>
      </c>
      <c r="F252" s="175"/>
      <c r="G252" s="176">
        <f>ROUND(E252*F252,2)</f>
        <v>0</v>
      </c>
      <c r="H252" s="175"/>
      <c r="I252" s="176">
        <f>ROUND(E252*H252,2)</f>
        <v>0</v>
      </c>
      <c r="J252" s="175"/>
      <c r="K252" s="176">
        <f>ROUND(E252*J252,2)</f>
        <v>0</v>
      </c>
      <c r="L252" s="176">
        <v>21</v>
      </c>
      <c r="M252" s="176">
        <f>G252*(1+L252/100)</f>
        <v>0</v>
      </c>
      <c r="N252" s="174">
        <v>0</v>
      </c>
      <c r="O252" s="174">
        <f>ROUND(E252*N252,2)</f>
        <v>0</v>
      </c>
      <c r="P252" s="174">
        <v>0</v>
      </c>
      <c r="Q252" s="174">
        <f>ROUND(E252*P252,2)</f>
        <v>0</v>
      </c>
      <c r="R252" s="176" t="s">
        <v>976</v>
      </c>
      <c r="S252" s="176" t="s">
        <v>231</v>
      </c>
      <c r="T252" s="177" t="s">
        <v>231</v>
      </c>
      <c r="U252" s="157">
        <v>0</v>
      </c>
      <c r="V252" s="157">
        <f>ROUND(E252*U252,2)</f>
        <v>0</v>
      </c>
      <c r="W252" s="157"/>
      <c r="X252" s="157" t="s">
        <v>170</v>
      </c>
      <c r="Y252" s="157" t="s">
        <v>171</v>
      </c>
      <c r="Z252" s="147"/>
      <c r="AA252" s="147"/>
      <c r="AB252" s="147"/>
      <c r="AC252" s="147"/>
      <c r="AD252" s="147"/>
      <c r="AE252" s="147"/>
      <c r="AF252" s="147"/>
      <c r="AG252" s="147" t="s">
        <v>334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50" t="s">
        <v>725</v>
      </c>
      <c r="D253" s="251"/>
      <c r="E253" s="251"/>
      <c r="F253" s="251"/>
      <c r="G253" s="251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174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1" t="s">
        <v>1176</v>
      </c>
      <c r="D254" s="161"/>
      <c r="E254" s="162">
        <v>14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177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1">
        <v>95</v>
      </c>
      <c r="B255" s="172" t="s">
        <v>878</v>
      </c>
      <c r="C255" s="180" t="s">
        <v>1177</v>
      </c>
      <c r="D255" s="173" t="s">
        <v>230</v>
      </c>
      <c r="E255" s="174">
        <v>14</v>
      </c>
      <c r="F255" s="175"/>
      <c r="G255" s="176">
        <f>ROUND(E255*F255,2)</f>
        <v>0</v>
      </c>
      <c r="H255" s="175"/>
      <c r="I255" s="176">
        <f>ROUND(E255*H255,2)</f>
        <v>0</v>
      </c>
      <c r="J255" s="175"/>
      <c r="K255" s="176">
        <f>ROUND(E255*J255,2)</f>
        <v>0</v>
      </c>
      <c r="L255" s="176">
        <v>21</v>
      </c>
      <c r="M255" s="176">
        <f>G255*(1+L255/100)</f>
        <v>0</v>
      </c>
      <c r="N255" s="174">
        <v>0</v>
      </c>
      <c r="O255" s="174">
        <f>ROUND(E255*N255,2)</f>
        <v>0</v>
      </c>
      <c r="P255" s="174">
        <v>0</v>
      </c>
      <c r="Q255" s="174">
        <f>ROUND(E255*P255,2)</f>
        <v>0</v>
      </c>
      <c r="R255" s="176" t="s">
        <v>976</v>
      </c>
      <c r="S255" s="176" t="s">
        <v>231</v>
      </c>
      <c r="T255" s="177" t="s">
        <v>231</v>
      </c>
      <c r="U255" s="157">
        <v>0</v>
      </c>
      <c r="V255" s="157">
        <f>ROUND(E255*U255,2)</f>
        <v>0</v>
      </c>
      <c r="W255" s="157"/>
      <c r="X255" s="157" t="s">
        <v>170</v>
      </c>
      <c r="Y255" s="157" t="s">
        <v>171</v>
      </c>
      <c r="Z255" s="147"/>
      <c r="AA255" s="147"/>
      <c r="AB255" s="147"/>
      <c r="AC255" s="147"/>
      <c r="AD255" s="147"/>
      <c r="AE255" s="147"/>
      <c r="AF255" s="147"/>
      <c r="AG255" s="147" t="s">
        <v>334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250" t="s">
        <v>725</v>
      </c>
      <c r="D256" s="251"/>
      <c r="E256" s="251"/>
      <c r="F256" s="251"/>
      <c r="G256" s="251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174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1" t="s">
        <v>1176</v>
      </c>
      <c r="D257" s="161"/>
      <c r="E257" s="162">
        <v>14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177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71">
        <v>96</v>
      </c>
      <c r="B258" s="172" t="s">
        <v>881</v>
      </c>
      <c r="C258" s="180" t="s">
        <v>1178</v>
      </c>
      <c r="D258" s="173" t="s">
        <v>230</v>
      </c>
      <c r="E258" s="174">
        <v>9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4">
        <v>0</v>
      </c>
      <c r="O258" s="174">
        <f>ROUND(E258*N258,2)</f>
        <v>0</v>
      </c>
      <c r="P258" s="174">
        <v>0</v>
      </c>
      <c r="Q258" s="174">
        <f>ROUND(E258*P258,2)</f>
        <v>0</v>
      </c>
      <c r="R258" s="176" t="s">
        <v>976</v>
      </c>
      <c r="S258" s="176" t="s">
        <v>231</v>
      </c>
      <c r="T258" s="177" t="s">
        <v>231</v>
      </c>
      <c r="U258" s="157">
        <v>0</v>
      </c>
      <c r="V258" s="157">
        <f>ROUND(E258*U258,2)</f>
        <v>0</v>
      </c>
      <c r="W258" s="157"/>
      <c r="X258" s="157" t="s">
        <v>170</v>
      </c>
      <c r="Y258" s="157" t="s">
        <v>171</v>
      </c>
      <c r="Z258" s="147"/>
      <c r="AA258" s="147"/>
      <c r="AB258" s="147"/>
      <c r="AC258" s="147"/>
      <c r="AD258" s="147"/>
      <c r="AE258" s="147"/>
      <c r="AF258" s="147"/>
      <c r="AG258" s="147" t="s">
        <v>334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250" t="s">
        <v>725</v>
      </c>
      <c r="D259" s="251"/>
      <c r="E259" s="251"/>
      <c r="F259" s="251"/>
      <c r="G259" s="251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174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1" t="s">
        <v>1179</v>
      </c>
      <c r="D260" s="161"/>
      <c r="E260" s="162">
        <v>9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177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71">
        <v>97</v>
      </c>
      <c r="B261" s="172" t="s">
        <v>1180</v>
      </c>
      <c r="C261" s="180" t="s">
        <v>1181</v>
      </c>
      <c r="D261" s="173" t="s">
        <v>230</v>
      </c>
      <c r="E261" s="174">
        <v>4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4">
        <v>0</v>
      </c>
      <c r="O261" s="174">
        <f>ROUND(E261*N261,2)</f>
        <v>0</v>
      </c>
      <c r="P261" s="174">
        <v>0</v>
      </c>
      <c r="Q261" s="174">
        <f>ROUND(E261*P261,2)</f>
        <v>0</v>
      </c>
      <c r="R261" s="176" t="s">
        <v>976</v>
      </c>
      <c r="S261" s="176" t="s">
        <v>231</v>
      </c>
      <c r="T261" s="177" t="s">
        <v>231</v>
      </c>
      <c r="U261" s="157">
        <v>0</v>
      </c>
      <c r="V261" s="157">
        <f>ROUND(E261*U261,2)</f>
        <v>0</v>
      </c>
      <c r="W261" s="157"/>
      <c r="X261" s="157" t="s">
        <v>170</v>
      </c>
      <c r="Y261" s="157" t="s">
        <v>171</v>
      </c>
      <c r="Z261" s="147"/>
      <c r="AA261" s="147"/>
      <c r="AB261" s="147"/>
      <c r="AC261" s="147"/>
      <c r="AD261" s="147"/>
      <c r="AE261" s="147"/>
      <c r="AF261" s="147"/>
      <c r="AG261" s="147" t="s">
        <v>334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">
      <c r="A262" s="154"/>
      <c r="B262" s="155"/>
      <c r="C262" s="250" t="s">
        <v>725</v>
      </c>
      <c r="D262" s="251"/>
      <c r="E262" s="251"/>
      <c r="F262" s="251"/>
      <c r="G262" s="251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174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81" t="s">
        <v>281</v>
      </c>
      <c r="D263" s="161"/>
      <c r="E263" s="162">
        <v>4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177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1">
        <v>98</v>
      </c>
      <c r="B264" s="172" t="s">
        <v>1182</v>
      </c>
      <c r="C264" s="180" t="s">
        <v>1183</v>
      </c>
      <c r="D264" s="173" t="s">
        <v>230</v>
      </c>
      <c r="E264" s="174">
        <v>1</v>
      </c>
      <c r="F264" s="175"/>
      <c r="G264" s="176">
        <f>ROUND(E264*F264,2)</f>
        <v>0</v>
      </c>
      <c r="H264" s="175"/>
      <c r="I264" s="176">
        <f>ROUND(E264*H264,2)</f>
        <v>0</v>
      </c>
      <c r="J264" s="175"/>
      <c r="K264" s="176">
        <f>ROUND(E264*J264,2)</f>
        <v>0</v>
      </c>
      <c r="L264" s="176">
        <v>21</v>
      </c>
      <c r="M264" s="176">
        <f>G264*(1+L264/100)</f>
        <v>0</v>
      </c>
      <c r="N264" s="174">
        <v>0</v>
      </c>
      <c r="O264" s="174">
        <f>ROUND(E264*N264,2)</f>
        <v>0</v>
      </c>
      <c r="P264" s="174">
        <v>0</v>
      </c>
      <c r="Q264" s="174">
        <f>ROUND(E264*P264,2)</f>
        <v>0</v>
      </c>
      <c r="R264" s="176" t="s">
        <v>976</v>
      </c>
      <c r="S264" s="176" t="s">
        <v>231</v>
      </c>
      <c r="T264" s="177" t="s">
        <v>231</v>
      </c>
      <c r="U264" s="157">
        <v>0</v>
      </c>
      <c r="V264" s="157">
        <f>ROUND(E264*U264,2)</f>
        <v>0</v>
      </c>
      <c r="W264" s="157"/>
      <c r="X264" s="157" t="s">
        <v>170</v>
      </c>
      <c r="Y264" s="157" t="s">
        <v>171</v>
      </c>
      <c r="Z264" s="147"/>
      <c r="AA264" s="147"/>
      <c r="AB264" s="147"/>
      <c r="AC264" s="147"/>
      <c r="AD264" s="147"/>
      <c r="AE264" s="147"/>
      <c r="AF264" s="147"/>
      <c r="AG264" s="147" t="s">
        <v>334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250" t="s">
        <v>725</v>
      </c>
      <c r="D265" s="251"/>
      <c r="E265" s="251"/>
      <c r="F265" s="251"/>
      <c r="G265" s="251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174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81" t="s">
        <v>176</v>
      </c>
      <c r="D266" s="161"/>
      <c r="E266" s="162">
        <v>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177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2.5" outlineLevel="1" x14ac:dyDescent="0.2">
      <c r="A267" s="171">
        <v>99</v>
      </c>
      <c r="B267" s="172" t="s">
        <v>886</v>
      </c>
      <c r="C267" s="180" t="s">
        <v>1184</v>
      </c>
      <c r="D267" s="173" t="s">
        <v>230</v>
      </c>
      <c r="E267" s="174">
        <v>7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4">
        <v>2.3000000000000001E-4</v>
      </c>
      <c r="O267" s="174">
        <f>ROUND(E267*N267,2)</f>
        <v>0</v>
      </c>
      <c r="P267" s="174">
        <v>0</v>
      </c>
      <c r="Q267" s="174">
        <f>ROUND(E267*P267,2)</f>
        <v>0</v>
      </c>
      <c r="R267" s="176" t="s">
        <v>976</v>
      </c>
      <c r="S267" s="176" t="s">
        <v>231</v>
      </c>
      <c r="T267" s="177" t="s">
        <v>231</v>
      </c>
      <c r="U267" s="157">
        <v>0</v>
      </c>
      <c r="V267" s="157">
        <f>ROUND(E267*U267,2)</f>
        <v>0</v>
      </c>
      <c r="W267" s="157"/>
      <c r="X267" s="157" t="s">
        <v>170</v>
      </c>
      <c r="Y267" s="157" t="s">
        <v>171</v>
      </c>
      <c r="Z267" s="147"/>
      <c r="AA267" s="147"/>
      <c r="AB267" s="147"/>
      <c r="AC267" s="147"/>
      <c r="AD267" s="147"/>
      <c r="AE267" s="147"/>
      <c r="AF267" s="147"/>
      <c r="AG267" s="147" t="s">
        <v>215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50" t="s">
        <v>725</v>
      </c>
      <c r="D268" s="251"/>
      <c r="E268" s="251"/>
      <c r="F268" s="251"/>
      <c r="G268" s="251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174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1" t="s">
        <v>1185</v>
      </c>
      <c r="D269" s="161"/>
      <c r="E269" s="162">
        <v>7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177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1" x14ac:dyDescent="0.2">
      <c r="A270" s="171">
        <v>100</v>
      </c>
      <c r="B270" s="172" t="s">
        <v>1186</v>
      </c>
      <c r="C270" s="180" t="s">
        <v>1187</v>
      </c>
      <c r="D270" s="173" t="s">
        <v>331</v>
      </c>
      <c r="E270" s="174">
        <v>4.2500000000000003E-2</v>
      </c>
      <c r="F270" s="175"/>
      <c r="G270" s="176">
        <f>ROUND(E270*F270,2)</f>
        <v>0</v>
      </c>
      <c r="H270" s="175"/>
      <c r="I270" s="176">
        <f>ROUND(E270*H270,2)</f>
        <v>0</v>
      </c>
      <c r="J270" s="175"/>
      <c r="K270" s="176">
        <f>ROUND(E270*J270,2)</f>
        <v>0</v>
      </c>
      <c r="L270" s="176">
        <v>21</v>
      </c>
      <c r="M270" s="176">
        <f>G270*(1+L270/100)</f>
        <v>0</v>
      </c>
      <c r="N270" s="174">
        <v>0</v>
      </c>
      <c r="O270" s="174">
        <f>ROUND(E270*N270,2)</f>
        <v>0</v>
      </c>
      <c r="P270" s="174">
        <v>0</v>
      </c>
      <c r="Q270" s="174">
        <f>ROUND(E270*P270,2)</f>
        <v>0</v>
      </c>
      <c r="R270" s="176" t="s">
        <v>976</v>
      </c>
      <c r="S270" s="176" t="s">
        <v>231</v>
      </c>
      <c r="T270" s="177" t="s">
        <v>231</v>
      </c>
      <c r="U270" s="157">
        <v>0</v>
      </c>
      <c r="V270" s="157">
        <f>ROUND(E270*U270,2)</f>
        <v>0</v>
      </c>
      <c r="W270" s="157"/>
      <c r="X270" s="157" t="s">
        <v>170</v>
      </c>
      <c r="Y270" s="157" t="s">
        <v>171</v>
      </c>
      <c r="Z270" s="147"/>
      <c r="AA270" s="147"/>
      <c r="AB270" s="147"/>
      <c r="AC270" s="147"/>
      <c r="AD270" s="147"/>
      <c r="AE270" s="147"/>
      <c r="AF270" s="147"/>
      <c r="AG270" s="147" t="s">
        <v>334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81" t="s">
        <v>1188</v>
      </c>
      <c r="D271" s="161"/>
      <c r="E271" s="162">
        <v>4.2500000000000003E-2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177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1">
        <v>101</v>
      </c>
      <c r="B272" s="172" t="s">
        <v>735</v>
      </c>
      <c r="C272" s="180" t="s">
        <v>1189</v>
      </c>
      <c r="D272" s="173" t="s">
        <v>0</v>
      </c>
      <c r="E272" s="174">
        <v>1230.1311700000001</v>
      </c>
      <c r="F272" s="175"/>
      <c r="G272" s="176">
        <f>ROUND(E272*F272,2)</f>
        <v>0</v>
      </c>
      <c r="H272" s="175"/>
      <c r="I272" s="176">
        <f>ROUND(E272*H272,2)</f>
        <v>0</v>
      </c>
      <c r="J272" s="175"/>
      <c r="K272" s="176">
        <f>ROUND(E272*J272,2)</f>
        <v>0</v>
      </c>
      <c r="L272" s="176">
        <v>21</v>
      </c>
      <c r="M272" s="176">
        <f>G272*(1+L272/100)</f>
        <v>0</v>
      </c>
      <c r="N272" s="174">
        <v>0</v>
      </c>
      <c r="O272" s="174">
        <f>ROUND(E272*N272,2)</f>
        <v>0</v>
      </c>
      <c r="P272" s="174">
        <v>0</v>
      </c>
      <c r="Q272" s="174">
        <f>ROUND(E272*P272,2)</f>
        <v>0</v>
      </c>
      <c r="R272" s="176" t="s">
        <v>976</v>
      </c>
      <c r="S272" s="176" t="s">
        <v>231</v>
      </c>
      <c r="T272" s="177" t="s">
        <v>231</v>
      </c>
      <c r="U272" s="157">
        <v>0</v>
      </c>
      <c r="V272" s="157">
        <f>ROUND(E272*U272,2)</f>
        <v>0</v>
      </c>
      <c r="W272" s="157"/>
      <c r="X272" s="157" t="s">
        <v>170</v>
      </c>
      <c r="Y272" s="157" t="s">
        <v>171</v>
      </c>
      <c r="Z272" s="147"/>
      <c r="AA272" s="147"/>
      <c r="AB272" s="147"/>
      <c r="AC272" s="147"/>
      <c r="AD272" s="147"/>
      <c r="AE272" s="147"/>
      <c r="AF272" s="147"/>
      <c r="AG272" s="147" t="s">
        <v>343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50" t="s">
        <v>725</v>
      </c>
      <c r="D273" s="251"/>
      <c r="E273" s="251"/>
      <c r="F273" s="251"/>
      <c r="G273" s="251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174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1">
        <v>102</v>
      </c>
      <c r="B274" s="172" t="s">
        <v>1190</v>
      </c>
      <c r="C274" s="180" t="s">
        <v>1191</v>
      </c>
      <c r="D274" s="173" t="s">
        <v>230</v>
      </c>
      <c r="E274" s="174">
        <v>2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4">
        <v>8.0499999999999999E-3</v>
      </c>
      <c r="O274" s="174">
        <f>ROUND(E274*N274,2)</f>
        <v>0.02</v>
      </c>
      <c r="P274" s="174">
        <v>0</v>
      </c>
      <c r="Q274" s="174">
        <f>ROUND(E274*P274,2)</f>
        <v>0</v>
      </c>
      <c r="R274" s="176"/>
      <c r="S274" s="176" t="s">
        <v>168</v>
      </c>
      <c r="T274" s="177" t="s">
        <v>169</v>
      </c>
      <c r="U274" s="157">
        <v>0</v>
      </c>
      <c r="V274" s="157">
        <f>ROUND(E274*U274,2)</f>
        <v>0</v>
      </c>
      <c r="W274" s="157"/>
      <c r="X274" s="157" t="s">
        <v>170</v>
      </c>
      <c r="Y274" s="157" t="s">
        <v>171</v>
      </c>
      <c r="Z274" s="147"/>
      <c r="AA274" s="147"/>
      <c r="AB274" s="147"/>
      <c r="AC274" s="147"/>
      <c r="AD274" s="147"/>
      <c r="AE274" s="147"/>
      <c r="AF274" s="147"/>
      <c r="AG274" s="147" t="s">
        <v>334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50" t="s">
        <v>1192</v>
      </c>
      <c r="D275" s="251"/>
      <c r="E275" s="251"/>
      <c r="F275" s="251"/>
      <c r="G275" s="251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174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1" t="s">
        <v>232</v>
      </c>
      <c r="D276" s="161"/>
      <c r="E276" s="162">
        <v>2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177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1">
        <v>103</v>
      </c>
      <c r="B277" s="172" t="s">
        <v>1193</v>
      </c>
      <c r="C277" s="180" t="s">
        <v>1194</v>
      </c>
      <c r="D277" s="173" t="s">
        <v>230</v>
      </c>
      <c r="E277" s="174">
        <v>2</v>
      </c>
      <c r="F277" s="175"/>
      <c r="G277" s="176">
        <f>ROUND(E277*F277,2)</f>
        <v>0</v>
      </c>
      <c r="H277" s="175"/>
      <c r="I277" s="176">
        <f>ROUND(E277*H277,2)</f>
        <v>0</v>
      </c>
      <c r="J277" s="175"/>
      <c r="K277" s="176">
        <f>ROUND(E277*J277,2)</f>
        <v>0</v>
      </c>
      <c r="L277" s="176">
        <v>21</v>
      </c>
      <c r="M277" s="176">
        <f>G277*(1+L277/100)</f>
        <v>0</v>
      </c>
      <c r="N277" s="174">
        <v>2.7100000000000002E-3</v>
      </c>
      <c r="O277" s="174">
        <f>ROUND(E277*N277,2)</f>
        <v>0.01</v>
      </c>
      <c r="P277" s="174">
        <v>0</v>
      </c>
      <c r="Q277" s="174">
        <f>ROUND(E277*P277,2)</f>
        <v>0</v>
      </c>
      <c r="R277" s="176"/>
      <c r="S277" s="176" t="s">
        <v>168</v>
      </c>
      <c r="T277" s="177" t="s">
        <v>169</v>
      </c>
      <c r="U277" s="157">
        <v>0</v>
      </c>
      <c r="V277" s="157">
        <f>ROUND(E277*U277,2)</f>
        <v>0</v>
      </c>
      <c r="W277" s="157"/>
      <c r="X277" s="157" t="s">
        <v>170</v>
      </c>
      <c r="Y277" s="157" t="s">
        <v>171</v>
      </c>
      <c r="Z277" s="147"/>
      <c r="AA277" s="147"/>
      <c r="AB277" s="147"/>
      <c r="AC277" s="147"/>
      <c r="AD277" s="147"/>
      <c r="AE277" s="147"/>
      <c r="AF277" s="147"/>
      <c r="AG277" s="147" t="s">
        <v>334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">
      <c r="A278" s="154"/>
      <c r="B278" s="155"/>
      <c r="C278" s="250" t="s">
        <v>725</v>
      </c>
      <c r="D278" s="251"/>
      <c r="E278" s="251"/>
      <c r="F278" s="251"/>
      <c r="G278" s="251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174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81" t="s">
        <v>232</v>
      </c>
      <c r="D279" s="161"/>
      <c r="E279" s="162">
        <v>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177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71">
        <v>104</v>
      </c>
      <c r="B280" s="172" t="s">
        <v>1195</v>
      </c>
      <c r="C280" s="180" t="s">
        <v>1196</v>
      </c>
      <c r="D280" s="173" t="s">
        <v>230</v>
      </c>
      <c r="E280" s="174">
        <v>1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4">
        <v>6.8000000000000005E-4</v>
      </c>
      <c r="O280" s="174">
        <f>ROUND(E280*N280,2)</f>
        <v>0</v>
      </c>
      <c r="P280" s="174">
        <v>0</v>
      </c>
      <c r="Q280" s="174">
        <f>ROUND(E280*P280,2)</f>
        <v>0</v>
      </c>
      <c r="R280" s="176" t="s">
        <v>576</v>
      </c>
      <c r="S280" s="176" t="s">
        <v>231</v>
      </c>
      <c r="T280" s="177" t="s">
        <v>231</v>
      </c>
      <c r="U280" s="157">
        <v>0</v>
      </c>
      <c r="V280" s="157">
        <f>ROUND(E280*U280,2)</f>
        <v>0</v>
      </c>
      <c r="W280" s="157"/>
      <c r="X280" s="157" t="s">
        <v>399</v>
      </c>
      <c r="Y280" s="157" t="s">
        <v>171</v>
      </c>
      <c r="Z280" s="147"/>
      <c r="AA280" s="147"/>
      <c r="AB280" s="147"/>
      <c r="AC280" s="147"/>
      <c r="AD280" s="147"/>
      <c r="AE280" s="147"/>
      <c r="AF280" s="147"/>
      <c r="AG280" s="147" t="s">
        <v>400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81" t="s">
        <v>176</v>
      </c>
      <c r="D281" s="161"/>
      <c r="E281" s="162">
        <v>1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177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1">
        <v>105</v>
      </c>
      <c r="B282" s="172" t="s">
        <v>1197</v>
      </c>
      <c r="C282" s="180" t="s">
        <v>1198</v>
      </c>
      <c r="D282" s="173" t="s">
        <v>230</v>
      </c>
      <c r="E282" s="174">
        <v>1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21</v>
      </c>
      <c r="M282" s="176">
        <f>G282*(1+L282/100)</f>
        <v>0</v>
      </c>
      <c r="N282" s="174">
        <v>4.0000000000000002E-4</v>
      </c>
      <c r="O282" s="174">
        <f>ROUND(E282*N282,2)</f>
        <v>0</v>
      </c>
      <c r="P282" s="174">
        <v>0</v>
      </c>
      <c r="Q282" s="174">
        <f>ROUND(E282*P282,2)</f>
        <v>0</v>
      </c>
      <c r="R282" s="176" t="s">
        <v>576</v>
      </c>
      <c r="S282" s="176" t="s">
        <v>339</v>
      </c>
      <c r="T282" s="177" t="s">
        <v>339</v>
      </c>
      <c r="U282" s="157">
        <v>0</v>
      </c>
      <c r="V282" s="157">
        <f>ROUND(E282*U282,2)</f>
        <v>0</v>
      </c>
      <c r="W282" s="157"/>
      <c r="X282" s="157" t="s">
        <v>399</v>
      </c>
      <c r="Y282" s="157" t="s">
        <v>171</v>
      </c>
      <c r="Z282" s="147"/>
      <c r="AA282" s="147"/>
      <c r="AB282" s="147"/>
      <c r="AC282" s="147"/>
      <c r="AD282" s="147"/>
      <c r="AE282" s="147"/>
      <c r="AF282" s="147"/>
      <c r="AG282" s="147" t="s">
        <v>400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250" t="s">
        <v>725</v>
      </c>
      <c r="D283" s="251"/>
      <c r="E283" s="251"/>
      <c r="F283" s="251"/>
      <c r="G283" s="251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174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81" t="s">
        <v>176</v>
      </c>
      <c r="D284" s="161"/>
      <c r="E284" s="162">
        <v>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177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1">
        <v>106</v>
      </c>
      <c r="B285" s="172" t="s">
        <v>1199</v>
      </c>
      <c r="C285" s="180" t="s">
        <v>1200</v>
      </c>
      <c r="D285" s="173" t="s">
        <v>230</v>
      </c>
      <c r="E285" s="174">
        <v>1</v>
      </c>
      <c r="F285" s="175"/>
      <c r="G285" s="176">
        <f>ROUND(E285*F285,2)</f>
        <v>0</v>
      </c>
      <c r="H285" s="175"/>
      <c r="I285" s="176">
        <f>ROUND(E285*H285,2)</f>
        <v>0</v>
      </c>
      <c r="J285" s="175"/>
      <c r="K285" s="176">
        <f>ROUND(E285*J285,2)</f>
        <v>0</v>
      </c>
      <c r="L285" s="176">
        <v>21</v>
      </c>
      <c r="M285" s="176">
        <f>G285*(1+L285/100)</f>
        <v>0</v>
      </c>
      <c r="N285" s="174">
        <v>8.0000000000000004E-4</v>
      </c>
      <c r="O285" s="174">
        <f>ROUND(E285*N285,2)</f>
        <v>0</v>
      </c>
      <c r="P285" s="174">
        <v>0</v>
      </c>
      <c r="Q285" s="174">
        <f>ROUND(E285*P285,2)</f>
        <v>0</v>
      </c>
      <c r="R285" s="176" t="s">
        <v>576</v>
      </c>
      <c r="S285" s="176" t="s">
        <v>339</v>
      </c>
      <c r="T285" s="177" t="s">
        <v>339</v>
      </c>
      <c r="U285" s="157">
        <v>0</v>
      </c>
      <c r="V285" s="157">
        <f>ROUND(E285*U285,2)</f>
        <v>0</v>
      </c>
      <c r="W285" s="157"/>
      <c r="X285" s="157" t="s">
        <v>399</v>
      </c>
      <c r="Y285" s="157" t="s">
        <v>171</v>
      </c>
      <c r="Z285" s="147"/>
      <c r="AA285" s="147"/>
      <c r="AB285" s="147"/>
      <c r="AC285" s="147"/>
      <c r="AD285" s="147"/>
      <c r="AE285" s="147"/>
      <c r="AF285" s="147"/>
      <c r="AG285" s="147" t="s">
        <v>400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50" t="s">
        <v>725</v>
      </c>
      <c r="D286" s="251"/>
      <c r="E286" s="251"/>
      <c r="F286" s="251"/>
      <c r="G286" s="251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174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81" t="s">
        <v>176</v>
      </c>
      <c r="D287" s="161"/>
      <c r="E287" s="162">
        <v>1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177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71">
        <v>107</v>
      </c>
      <c r="B288" s="172" t="s">
        <v>1201</v>
      </c>
      <c r="C288" s="180" t="s">
        <v>1202</v>
      </c>
      <c r="D288" s="173" t="s">
        <v>230</v>
      </c>
      <c r="E288" s="174">
        <v>1</v>
      </c>
      <c r="F288" s="175"/>
      <c r="G288" s="176">
        <f>ROUND(E288*F288,2)</f>
        <v>0</v>
      </c>
      <c r="H288" s="175"/>
      <c r="I288" s="176">
        <f>ROUND(E288*H288,2)</f>
        <v>0</v>
      </c>
      <c r="J288" s="175"/>
      <c r="K288" s="176">
        <f>ROUND(E288*J288,2)</f>
        <v>0</v>
      </c>
      <c r="L288" s="176">
        <v>21</v>
      </c>
      <c r="M288" s="176">
        <f>G288*(1+L288/100)</f>
        <v>0</v>
      </c>
      <c r="N288" s="174">
        <v>0</v>
      </c>
      <c r="O288" s="174">
        <f>ROUND(E288*N288,2)</f>
        <v>0</v>
      </c>
      <c r="P288" s="174">
        <v>0</v>
      </c>
      <c r="Q288" s="174">
        <f>ROUND(E288*P288,2)</f>
        <v>0</v>
      </c>
      <c r="R288" s="176"/>
      <c r="S288" s="176" t="s">
        <v>168</v>
      </c>
      <c r="T288" s="177" t="s">
        <v>169</v>
      </c>
      <c r="U288" s="157">
        <v>0</v>
      </c>
      <c r="V288" s="157">
        <f>ROUND(E288*U288,2)</f>
        <v>0</v>
      </c>
      <c r="W288" s="157"/>
      <c r="X288" s="157" t="s">
        <v>399</v>
      </c>
      <c r="Y288" s="157" t="s">
        <v>171</v>
      </c>
      <c r="Z288" s="147"/>
      <c r="AA288" s="147"/>
      <c r="AB288" s="147"/>
      <c r="AC288" s="147"/>
      <c r="AD288" s="147"/>
      <c r="AE288" s="147"/>
      <c r="AF288" s="147"/>
      <c r="AG288" s="147" t="s">
        <v>400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">
      <c r="A289" s="154"/>
      <c r="B289" s="155"/>
      <c r="C289" s="250" t="s">
        <v>1203</v>
      </c>
      <c r="D289" s="251"/>
      <c r="E289" s="251"/>
      <c r="F289" s="251"/>
      <c r="G289" s="251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174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81" t="s">
        <v>176</v>
      </c>
      <c r="D290" s="161"/>
      <c r="E290" s="162">
        <v>1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177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1">
        <v>108</v>
      </c>
      <c r="B291" s="172" t="s">
        <v>1204</v>
      </c>
      <c r="C291" s="180" t="s">
        <v>1205</v>
      </c>
      <c r="D291" s="173" t="s">
        <v>230</v>
      </c>
      <c r="E291" s="174">
        <v>1</v>
      </c>
      <c r="F291" s="175"/>
      <c r="G291" s="176">
        <f>ROUND(E291*F291,2)</f>
        <v>0</v>
      </c>
      <c r="H291" s="175"/>
      <c r="I291" s="176">
        <f>ROUND(E291*H291,2)</f>
        <v>0</v>
      </c>
      <c r="J291" s="175"/>
      <c r="K291" s="176">
        <f>ROUND(E291*J291,2)</f>
        <v>0</v>
      </c>
      <c r="L291" s="176">
        <v>21</v>
      </c>
      <c r="M291" s="176">
        <f>G291*(1+L291/100)</f>
        <v>0</v>
      </c>
      <c r="N291" s="174">
        <v>0</v>
      </c>
      <c r="O291" s="174">
        <f>ROUND(E291*N291,2)</f>
        <v>0</v>
      </c>
      <c r="P291" s="174">
        <v>0</v>
      </c>
      <c r="Q291" s="174">
        <f>ROUND(E291*P291,2)</f>
        <v>0</v>
      </c>
      <c r="R291" s="176"/>
      <c r="S291" s="176" t="s">
        <v>168</v>
      </c>
      <c r="T291" s="177" t="s">
        <v>169</v>
      </c>
      <c r="U291" s="157">
        <v>0</v>
      </c>
      <c r="V291" s="157">
        <f>ROUND(E291*U291,2)</f>
        <v>0</v>
      </c>
      <c r="W291" s="157"/>
      <c r="X291" s="157" t="s">
        <v>399</v>
      </c>
      <c r="Y291" s="157" t="s">
        <v>171</v>
      </c>
      <c r="Z291" s="147"/>
      <c r="AA291" s="147"/>
      <c r="AB291" s="147"/>
      <c r="AC291" s="147"/>
      <c r="AD291" s="147"/>
      <c r="AE291" s="147"/>
      <c r="AF291" s="147"/>
      <c r="AG291" s="147" t="s">
        <v>400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250" t="s">
        <v>1206</v>
      </c>
      <c r="D292" s="251"/>
      <c r="E292" s="251"/>
      <c r="F292" s="251"/>
      <c r="G292" s="251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174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">
      <c r="A293" s="154"/>
      <c r="B293" s="155"/>
      <c r="C293" s="181" t="s">
        <v>176</v>
      </c>
      <c r="D293" s="161"/>
      <c r="E293" s="162">
        <v>1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177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1">
        <v>109</v>
      </c>
      <c r="B294" s="172" t="s">
        <v>1207</v>
      </c>
      <c r="C294" s="180" t="s">
        <v>1208</v>
      </c>
      <c r="D294" s="173" t="s">
        <v>230</v>
      </c>
      <c r="E294" s="174">
        <v>1</v>
      </c>
      <c r="F294" s="175"/>
      <c r="G294" s="176">
        <f>ROUND(E294*F294,2)</f>
        <v>0</v>
      </c>
      <c r="H294" s="175"/>
      <c r="I294" s="176">
        <f>ROUND(E294*H294,2)</f>
        <v>0</v>
      </c>
      <c r="J294" s="175"/>
      <c r="K294" s="176">
        <f>ROUND(E294*J294,2)</f>
        <v>0</v>
      </c>
      <c r="L294" s="176">
        <v>21</v>
      </c>
      <c r="M294" s="176">
        <f>G294*(1+L294/100)</f>
        <v>0</v>
      </c>
      <c r="N294" s="174">
        <v>0</v>
      </c>
      <c r="O294" s="174">
        <f>ROUND(E294*N294,2)</f>
        <v>0</v>
      </c>
      <c r="P294" s="174">
        <v>0</v>
      </c>
      <c r="Q294" s="174">
        <f>ROUND(E294*P294,2)</f>
        <v>0</v>
      </c>
      <c r="R294" s="176"/>
      <c r="S294" s="176" t="s">
        <v>168</v>
      </c>
      <c r="T294" s="177" t="s">
        <v>169</v>
      </c>
      <c r="U294" s="157">
        <v>0</v>
      </c>
      <c r="V294" s="157">
        <f>ROUND(E294*U294,2)</f>
        <v>0</v>
      </c>
      <c r="W294" s="157"/>
      <c r="X294" s="157" t="s">
        <v>399</v>
      </c>
      <c r="Y294" s="157" t="s">
        <v>171</v>
      </c>
      <c r="Z294" s="147"/>
      <c r="AA294" s="147"/>
      <c r="AB294" s="147"/>
      <c r="AC294" s="147"/>
      <c r="AD294" s="147"/>
      <c r="AE294" s="147"/>
      <c r="AF294" s="147"/>
      <c r="AG294" s="147" t="s">
        <v>400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250" t="s">
        <v>1209</v>
      </c>
      <c r="D295" s="251"/>
      <c r="E295" s="251"/>
      <c r="F295" s="251"/>
      <c r="G295" s="251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174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181" t="s">
        <v>176</v>
      </c>
      <c r="D296" s="161"/>
      <c r="E296" s="162">
        <v>1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177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71">
        <v>110</v>
      </c>
      <c r="B297" s="172" t="s">
        <v>1210</v>
      </c>
      <c r="C297" s="180" t="s">
        <v>1211</v>
      </c>
      <c r="D297" s="173" t="s">
        <v>230</v>
      </c>
      <c r="E297" s="174">
        <v>1</v>
      </c>
      <c r="F297" s="175"/>
      <c r="G297" s="176">
        <f>ROUND(E297*F297,2)</f>
        <v>0</v>
      </c>
      <c r="H297" s="175"/>
      <c r="I297" s="176">
        <f>ROUND(E297*H297,2)</f>
        <v>0</v>
      </c>
      <c r="J297" s="175"/>
      <c r="K297" s="176">
        <f>ROUND(E297*J297,2)</f>
        <v>0</v>
      </c>
      <c r="L297" s="176">
        <v>21</v>
      </c>
      <c r="M297" s="176">
        <f>G297*(1+L297/100)</f>
        <v>0</v>
      </c>
      <c r="N297" s="174">
        <v>0</v>
      </c>
      <c r="O297" s="174">
        <f>ROUND(E297*N297,2)</f>
        <v>0</v>
      </c>
      <c r="P297" s="174">
        <v>0</v>
      </c>
      <c r="Q297" s="174">
        <f>ROUND(E297*P297,2)</f>
        <v>0</v>
      </c>
      <c r="R297" s="176"/>
      <c r="S297" s="176" t="s">
        <v>168</v>
      </c>
      <c r="T297" s="177" t="s">
        <v>169</v>
      </c>
      <c r="U297" s="157">
        <v>0</v>
      </c>
      <c r="V297" s="157">
        <f>ROUND(E297*U297,2)</f>
        <v>0</v>
      </c>
      <c r="W297" s="157"/>
      <c r="X297" s="157" t="s">
        <v>399</v>
      </c>
      <c r="Y297" s="157" t="s">
        <v>171</v>
      </c>
      <c r="Z297" s="147"/>
      <c r="AA297" s="147"/>
      <c r="AB297" s="147"/>
      <c r="AC297" s="147"/>
      <c r="AD297" s="147"/>
      <c r="AE297" s="147"/>
      <c r="AF297" s="147"/>
      <c r="AG297" s="147" t="s">
        <v>400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50" t="s">
        <v>1212</v>
      </c>
      <c r="D298" s="251"/>
      <c r="E298" s="251"/>
      <c r="F298" s="251"/>
      <c r="G298" s="251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174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81" t="s">
        <v>176</v>
      </c>
      <c r="D299" s="161"/>
      <c r="E299" s="162">
        <v>1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177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1" x14ac:dyDescent="0.2">
      <c r="A300" s="171">
        <v>111</v>
      </c>
      <c r="B300" s="172" t="s">
        <v>899</v>
      </c>
      <c r="C300" s="180" t="s">
        <v>1213</v>
      </c>
      <c r="D300" s="173" t="s">
        <v>230</v>
      </c>
      <c r="E300" s="174">
        <v>2</v>
      </c>
      <c r="F300" s="175"/>
      <c r="G300" s="176">
        <f>ROUND(E300*F300,2)</f>
        <v>0</v>
      </c>
      <c r="H300" s="175"/>
      <c r="I300" s="176">
        <f>ROUND(E300*H300,2)</f>
        <v>0</v>
      </c>
      <c r="J300" s="175"/>
      <c r="K300" s="176">
        <f>ROUND(E300*J300,2)</f>
        <v>0</v>
      </c>
      <c r="L300" s="176">
        <v>21</v>
      </c>
      <c r="M300" s="176">
        <f>G300*(1+L300/100)</f>
        <v>0</v>
      </c>
      <c r="N300" s="174">
        <v>1.8000000000000001E-4</v>
      </c>
      <c r="O300" s="174">
        <f>ROUND(E300*N300,2)</f>
        <v>0</v>
      </c>
      <c r="P300" s="174">
        <v>0</v>
      </c>
      <c r="Q300" s="174">
        <f>ROUND(E300*P300,2)</f>
        <v>0</v>
      </c>
      <c r="R300" s="176" t="s">
        <v>576</v>
      </c>
      <c r="S300" s="176" t="s">
        <v>231</v>
      </c>
      <c r="T300" s="177" t="s">
        <v>231</v>
      </c>
      <c r="U300" s="157">
        <v>0</v>
      </c>
      <c r="V300" s="157">
        <f>ROUND(E300*U300,2)</f>
        <v>0</v>
      </c>
      <c r="W300" s="157"/>
      <c r="X300" s="157" t="s">
        <v>399</v>
      </c>
      <c r="Y300" s="157" t="s">
        <v>171</v>
      </c>
      <c r="Z300" s="147"/>
      <c r="AA300" s="147"/>
      <c r="AB300" s="147"/>
      <c r="AC300" s="147"/>
      <c r="AD300" s="147"/>
      <c r="AE300" s="147"/>
      <c r="AF300" s="147"/>
      <c r="AG300" s="147" t="s">
        <v>400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250" t="s">
        <v>725</v>
      </c>
      <c r="D301" s="251"/>
      <c r="E301" s="251"/>
      <c r="F301" s="251"/>
      <c r="G301" s="251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174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81" t="s">
        <v>232</v>
      </c>
      <c r="D302" s="161"/>
      <c r="E302" s="162">
        <v>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177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ht="22.5" outlineLevel="1" x14ac:dyDescent="0.2">
      <c r="A303" s="171">
        <v>112</v>
      </c>
      <c r="B303" s="172" t="s">
        <v>901</v>
      </c>
      <c r="C303" s="180" t="s">
        <v>1214</v>
      </c>
      <c r="D303" s="173" t="s">
        <v>230</v>
      </c>
      <c r="E303" s="174">
        <v>3</v>
      </c>
      <c r="F303" s="175"/>
      <c r="G303" s="176">
        <f>ROUND(E303*F303,2)</f>
        <v>0</v>
      </c>
      <c r="H303" s="175"/>
      <c r="I303" s="176">
        <f>ROUND(E303*H303,2)</f>
        <v>0</v>
      </c>
      <c r="J303" s="175"/>
      <c r="K303" s="176">
        <f>ROUND(E303*J303,2)</f>
        <v>0</v>
      </c>
      <c r="L303" s="176">
        <v>21</v>
      </c>
      <c r="M303" s="176">
        <f>G303*(1+L303/100)</f>
        <v>0</v>
      </c>
      <c r="N303" s="174">
        <v>2.7999999999999998E-4</v>
      </c>
      <c r="O303" s="174">
        <f>ROUND(E303*N303,2)</f>
        <v>0</v>
      </c>
      <c r="P303" s="174">
        <v>0</v>
      </c>
      <c r="Q303" s="174">
        <f>ROUND(E303*P303,2)</f>
        <v>0</v>
      </c>
      <c r="R303" s="176" t="s">
        <v>576</v>
      </c>
      <c r="S303" s="176" t="s">
        <v>231</v>
      </c>
      <c r="T303" s="177" t="s">
        <v>231</v>
      </c>
      <c r="U303" s="157">
        <v>0</v>
      </c>
      <c r="V303" s="157">
        <f>ROUND(E303*U303,2)</f>
        <v>0</v>
      </c>
      <c r="W303" s="157"/>
      <c r="X303" s="157" t="s">
        <v>399</v>
      </c>
      <c r="Y303" s="157" t="s">
        <v>171</v>
      </c>
      <c r="Z303" s="147"/>
      <c r="AA303" s="147"/>
      <c r="AB303" s="147"/>
      <c r="AC303" s="147"/>
      <c r="AD303" s="147"/>
      <c r="AE303" s="147"/>
      <c r="AF303" s="147"/>
      <c r="AG303" s="147" t="s">
        <v>400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250" t="s">
        <v>725</v>
      </c>
      <c r="D304" s="251"/>
      <c r="E304" s="251"/>
      <c r="F304" s="251"/>
      <c r="G304" s="251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174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81" t="s">
        <v>728</v>
      </c>
      <c r="D305" s="161"/>
      <c r="E305" s="162">
        <v>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177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2.5" outlineLevel="1" x14ac:dyDescent="0.2">
      <c r="A306" s="171">
        <v>113</v>
      </c>
      <c r="B306" s="172" t="s">
        <v>903</v>
      </c>
      <c r="C306" s="180" t="s">
        <v>1215</v>
      </c>
      <c r="D306" s="173" t="s">
        <v>230</v>
      </c>
      <c r="E306" s="174">
        <v>6</v>
      </c>
      <c r="F306" s="175"/>
      <c r="G306" s="176">
        <f>ROUND(E306*F306,2)</f>
        <v>0</v>
      </c>
      <c r="H306" s="175"/>
      <c r="I306" s="176">
        <f>ROUND(E306*H306,2)</f>
        <v>0</v>
      </c>
      <c r="J306" s="175"/>
      <c r="K306" s="176">
        <f>ROUND(E306*J306,2)</f>
        <v>0</v>
      </c>
      <c r="L306" s="176">
        <v>21</v>
      </c>
      <c r="M306" s="176">
        <f>G306*(1+L306/100)</f>
        <v>0</v>
      </c>
      <c r="N306" s="174">
        <v>4.6000000000000001E-4</v>
      </c>
      <c r="O306" s="174">
        <f>ROUND(E306*N306,2)</f>
        <v>0</v>
      </c>
      <c r="P306" s="174">
        <v>0</v>
      </c>
      <c r="Q306" s="174">
        <f>ROUND(E306*P306,2)</f>
        <v>0</v>
      </c>
      <c r="R306" s="176" t="s">
        <v>576</v>
      </c>
      <c r="S306" s="176" t="s">
        <v>231</v>
      </c>
      <c r="T306" s="177" t="s">
        <v>231</v>
      </c>
      <c r="U306" s="157">
        <v>0</v>
      </c>
      <c r="V306" s="157">
        <f>ROUND(E306*U306,2)</f>
        <v>0</v>
      </c>
      <c r="W306" s="157"/>
      <c r="X306" s="157" t="s">
        <v>399</v>
      </c>
      <c r="Y306" s="157" t="s">
        <v>171</v>
      </c>
      <c r="Z306" s="147"/>
      <c r="AA306" s="147"/>
      <c r="AB306" s="147"/>
      <c r="AC306" s="147"/>
      <c r="AD306" s="147"/>
      <c r="AE306" s="147"/>
      <c r="AF306" s="147"/>
      <c r="AG306" s="147" t="s">
        <v>400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250" t="s">
        <v>725</v>
      </c>
      <c r="D307" s="251"/>
      <c r="E307" s="251"/>
      <c r="F307" s="251"/>
      <c r="G307" s="251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174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2" x14ac:dyDescent="0.2">
      <c r="A308" s="154"/>
      <c r="B308" s="155"/>
      <c r="C308" s="181" t="s">
        <v>1216</v>
      </c>
      <c r="D308" s="161"/>
      <c r="E308" s="162">
        <v>6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177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1">
        <v>114</v>
      </c>
      <c r="B309" s="172" t="s">
        <v>905</v>
      </c>
      <c r="C309" s="180" t="s">
        <v>1217</v>
      </c>
      <c r="D309" s="173" t="s">
        <v>230</v>
      </c>
      <c r="E309" s="174">
        <v>4</v>
      </c>
      <c r="F309" s="175"/>
      <c r="G309" s="176">
        <f>ROUND(E309*F309,2)</f>
        <v>0</v>
      </c>
      <c r="H309" s="175"/>
      <c r="I309" s="176">
        <f>ROUND(E309*H309,2)</f>
        <v>0</v>
      </c>
      <c r="J309" s="175"/>
      <c r="K309" s="176">
        <f>ROUND(E309*J309,2)</f>
        <v>0</v>
      </c>
      <c r="L309" s="176">
        <v>21</v>
      </c>
      <c r="M309" s="176">
        <f>G309*(1+L309/100)</f>
        <v>0</v>
      </c>
      <c r="N309" s="174">
        <v>6.8000000000000005E-4</v>
      </c>
      <c r="O309" s="174">
        <f>ROUND(E309*N309,2)</f>
        <v>0</v>
      </c>
      <c r="P309" s="174">
        <v>0</v>
      </c>
      <c r="Q309" s="174">
        <f>ROUND(E309*P309,2)</f>
        <v>0</v>
      </c>
      <c r="R309" s="176" t="s">
        <v>576</v>
      </c>
      <c r="S309" s="176" t="s">
        <v>231</v>
      </c>
      <c r="T309" s="177" t="s">
        <v>231</v>
      </c>
      <c r="U309" s="157">
        <v>0</v>
      </c>
      <c r="V309" s="157">
        <f>ROUND(E309*U309,2)</f>
        <v>0</v>
      </c>
      <c r="W309" s="157"/>
      <c r="X309" s="157" t="s">
        <v>399</v>
      </c>
      <c r="Y309" s="157" t="s">
        <v>171</v>
      </c>
      <c r="Z309" s="147"/>
      <c r="AA309" s="147"/>
      <c r="AB309" s="147"/>
      <c r="AC309" s="147"/>
      <c r="AD309" s="147"/>
      <c r="AE309" s="147"/>
      <c r="AF309" s="147"/>
      <c r="AG309" s="147" t="s">
        <v>400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250" t="s">
        <v>725</v>
      </c>
      <c r="D310" s="251"/>
      <c r="E310" s="251"/>
      <c r="F310" s="251"/>
      <c r="G310" s="251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174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81" t="s">
        <v>826</v>
      </c>
      <c r="D311" s="161"/>
      <c r="E311" s="162">
        <v>4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177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2.5" outlineLevel="1" x14ac:dyDescent="0.2">
      <c r="A312" s="171">
        <v>115</v>
      </c>
      <c r="B312" s="172" t="s">
        <v>908</v>
      </c>
      <c r="C312" s="180" t="s">
        <v>1218</v>
      </c>
      <c r="D312" s="173" t="s">
        <v>230</v>
      </c>
      <c r="E312" s="174">
        <v>2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21</v>
      </c>
      <c r="M312" s="176">
        <f>G312*(1+L312/100)</f>
        <v>0</v>
      </c>
      <c r="N312" s="174">
        <v>9.8999999999999999E-4</v>
      </c>
      <c r="O312" s="174">
        <f>ROUND(E312*N312,2)</f>
        <v>0</v>
      </c>
      <c r="P312" s="174">
        <v>0</v>
      </c>
      <c r="Q312" s="174">
        <f>ROUND(E312*P312,2)</f>
        <v>0</v>
      </c>
      <c r="R312" s="176" t="s">
        <v>576</v>
      </c>
      <c r="S312" s="176" t="s">
        <v>231</v>
      </c>
      <c r="T312" s="177" t="s">
        <v>231</v>
      </c>
      <c r="U312" s="157">
        <v>0</v>
      </c>
      <c r="V312" s="157">
        <f>ROUND(E312*U312,2)</f>
        <v>0</v>
      </c>
      <c r="W312" s="157"/>
      <c r="X312" s="157" t="s">
        <v>399</v>
      </c>
      <c r="Y312" s="157" t="s">
        <v>171</v>
      </c>
      <c r="Z312" s="147"/>
      <c r="AA312" s="147"/>
      <c r="AB312" s="147"/>
      <c r="AC312" s="147"/>
      <c r="AD312" s="147"/>
      <c r="AE312" s="147"/>
      <c r="AF312" s="147"/>
      <c r="AG312" s="147" t="s">
        <v>400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250" t="s">
        <v>725</v>
      </c>
      <c r="D313" s="251"/>
      <c r="E313" s="251"/>
      <c r="F313" s="251"/>
      <c r="G313" s="251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174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181" t="s">
        <v>232</v>
      </c>
      <c r="D314" s="161"/>
      <c r="E314" s="162">
        <v>2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177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1" x14ac:dyDescent="0.2">
      <c r="A315" s="171">
        <v>116</v>
      </c>
      <c r="B315" s="172" t="s">
        <v>1219</v>
      </c>
      <c r="C315" s="180" t="s">
        <v>1220</v>
      </c>
      <c r="D315" s="173" t="s">
        <v>230</v>
      </c>
      <c r="E315" s="174">
        <v>4</v>
      </c>
      <c r="F315" s="175"/>
      <c r="G315" s="176">
        <f>ROUND(E315*F315,2)</f>
        <v>0</v>
      </c>
      <c r="H315" s="175"/>
      <c r="I315" s="176">
        <f>ROUND(E315*H315,2)</f>
        <v>0</v>
      </c>
      <c r="J315" s="175"/>
      <c r="K315" s="176">
        <f>ROUND(E315*J315,2)</f>
        <v>0</v>
      </c>
      <c r="L315" s="176">
        <v>21</v>
      </c>
      <c r="M315" s="176">
        <f>G315*(1+L315/100)</f>
        <v>0</v>
      </c>
      <c r="N315" s="174">
        <v>1.65E-3</v>
      </c>
      <c r="O315" s="174">
        <f>ROUND(E315*N315,2)</f>
        <v>0.01</v>
      </c>
      <c r="P315" s="174">
        <v>0</v>
      </c>
      <c r="Q315" s="174">
        <f>ROUND(E315*P315,2)</f>
        <v>0</v>
      </c>
      <c r="R315" s="176" t="s">
        <v>576</v>
      </c>
      <c r="S315" s="176" t="s">
        <v>231</v>
      </c>
      <c r="T315" s="177" t="s">
        <v>231</v>
      </c>
      <c r="U315" s="157">
        <v>0</v>
      </c>
      <c r="V315" s="157">
        <f>ROUND(E315*U315,2)</f>
        <v>0</v>
      </c>
      <c r="W315" s="157"/>
      <c r="X315" s="157" t="s">
        <v>399</v>
      </c>
      <c r="Y315" s="157" t="s">
        <v>171</v>
      </c>
      <c r="Z315" s="147"/>
      <c r="AA315" s="147"/>
      <c r="AB315" s="147"/>
      <c r="AC315" s="147"/>
      <c r="AD315" s="147"/>
      <c r="AE315" s="147"/>
      <c r="AF315" s="147"/>
      <c r="AG315" s="147" t="s">
        <v>400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250" t="s">
        <v>725</v>
      </c>
      <c r="D316" s="251"/>
      <c r="E316" s="251"/>
      <c r="F316" s="251"/>
      <c r="G316" s="251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174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">
      <c r="A317" s="154"/>
      <c r="B317" s="155"/>
      <c r="C317" s="181" t="s">
        <v>826</v>
      </c>
      <c r="D317" s="161"/>
      <c r="E317" s="162">
        <v>4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177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1">
        <v>117</v>
      </c>
      <c r="B318" s="172" t="s">
        <v>911</v>
      </c>
      <c r="C318" s="180" t="s">
        <v>1221</v>
      </c>
      <c r="D318" s="173" t="s">
        <v>230</v>
      </c>
      <c r="E318" s="174">
        <v>2</v>
      </c>
      <c r="F318" s="175"/>
      <c r="G318" s="176">
        <f>ROUND(E318*F318,2)</f>
        <v>0</v>
      </c>
      <c r="H318" s="175"/>
      <c r="I318" s="176">
        <f>ROUND(E318*H318,2)</f>
        <v>0</v>
      </c>
      <c r="J318" s="175"/>
      <c r="K318" s="176">
        <f>ROUND(E318*J318,2)</f>
        <v>0</v>
      </c>
      <c r="L318" s="176">
        <v>21</v>
      </c>
      <c r="M318" s="176">
        <f>G318*(1+L318/100)</f>
        <v>0</v>
      </c>
      <c r="N318" s="174">
        <v>1.9000000000000001E-4</v>
      </c>
      <c r="O318" s="174">
        <f>ROUND(E318*N318,2)</f>
        <v>0</v>
      </c>
      <c r="P318" s="174">
        <v>0</v>
      </c>
      <c r="Q318" s="174">
        <f>ROUND(E318*P318,2)</f>
        <v>0</v>
      </c>
      <c r="R318" s="176" t="s">
        <v>576</v>
      </c>
      <c r="S318" s="176" t="s">
        <v>231</v>
      </c>
      <c r="T318" s="177" t="s">
        <v>231</v>
      </c>
      <c r="U318" s="157">
        <v>0</v>
      </c>
      <c r="V318" s="157">
        <f>ROUND(E318*U318,2)</f>
        <v>0</v>
      </c>
      <c r="W318" s="157"/>
      <c r="X318" s="157" t="s">
        <v>399</v>
      </c>
      <c r="Y318" s="157" t="s">
        <v>171</v>
      </c>
      <c r="Z318" s="147"/>
      <c r="AA318" s="147"/>
      <c r="AB318" s="147"/>
      <c r="AC318" s="147"/>
      <c r="AD318" s="147"/>
      <c r="AE318" s="147"/>
      <c r="AF318" s="147"/>
      <c r="AG318" s="147" t="s">
        <v>400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250" t="s">
        <v>725</v>
      </c>
      <c r="D319" s="251"/>
      <c r="E319" s="251"/>
      <c r="F319" s="251"/>
      <c r="G319" s="251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174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">
      <c r="A320" s="154"/>
      <c r="B320" s="155"/>
      <c r="C320" s="181" t="s">
        <v>316</v>
      </c>
      <c r="D320" s="161"/>
      <c r="E320" s="162">
        <v>2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177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71">
        <v>118</v>
      </c>
      <c r="B321" s="172" t="s">
        <v>913</v>
      </c>
      <c r="C321" s="180" t="s">
        <v>1222</v>
      </c>
      <c r="D321" s="173" t="s">
        <v>230</v>
      </c>
      <c r="E321" s="174">
        <v>3</v>
      </c>
      <c r="F321" s="175"/>
      <c r="G321" s="176">
        <f>ROUND(E321*F321,2)</f>
        <v>0</v>
      </c>
      <c r="H321" s="175"/>
      <c r="I321" s="176">
        <f>ROUND(E321*H321,2)</f>
        <v>0</v>
      </c>
      <c r="J321" s="175"/>
      <c r="K321" s="176">
        <f>ROUND(E321*J321,2)</f>
        <v>0</v>
      </c>
      <c r="L321" s="176">
        <v>21</v>
      </c>
      <c r="M321" s="176">
        <f>G321*(1+L321/100)</f>
        <v>0</v>
      </c>
      <c r="N321" s="174">
        <v>3.1E-4</v>
      </c>
      <c r="O321" s="174">
        <f>ROUND(E321*N321,2)</f>
        <v>0</v>
      </c>
      <c r="P321" s="174">
        <v>0</v>
      </c>
      <c r="Q321" s="174">
        <f>ROUND(E321*P321,2)</f>
        <v>0</v>
      </c>
      <c r="R321" s="176" t="s">
        <v>576</v>
      </c>
      <c r="S321" s="176" t="s">
        <v>231</v>
      </c>
      <c r="T321" s="177" t="s">
        <v>231</v>
      </c>
      <c r="U321" s="157">
        <v>0</v>
      </c>
      <c r="V321" s="157">
        <f>ROUND(E321*U321,2)</f>
        <v>0</v>
      </c>
      <c r="W321" s="157"/>
      <c r="X321" s="157" t="s">
        <v>399</v>
      </c>
      <c r="Y321" s="157" t="s">
        <v>171</v>
      </c>
      <c r="Z321" s="147"/>
      <c r="AA321" s="147"/>
      <c r="AB321" s="147"/>
      <c r="AC321" s="147"/>
      <c r="AD321" s="147"/>
      <c r="AE321" s="147"/>
      <c r="AF321" s="147"/>
      <c r="AG321" s="147" t="s">
        <v>400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50" t="s">
        <v>725</v>
      </c>
      <c r="D322" s="251"/>
      <c r="E322" s="251"/>
      <c r="F322" s="251"/>
      <c r="G322" s="251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174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81" t="s">
        <v>76</v>
      </c>
      <c r="D323" s="161"/>
      <c r="E323" s="162">
        <v>3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177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1" x14ac:dyDescent="0.2">
      <c r="A324" s="171">
        <v>119</v>
      </c>
      <c r="B324" s="172" t="s">
        <v>917</v>
      </c>
      <c r="C324" s="180" t="s">
        <v>1223</v>
      </c>
      <c r="D324" s="173" t="s">
        <v>230</v>
      </c>
      <c r="E324" s="174">
        <v>1</v>
      </c>
      <c r="F324" s="175"/>
      <c r="G324" s="176">
        <f>ROUND(E324*F324,2)</f>
        <v>0</v>
      </c>
      <c r="H324" s="175"/>
      <c r="I324" s="176">
        <f>ROUND(E324*H324,2)</f>
        <v>0</v>
      </c>
      <c r="J324" s="175"/>
      <c r="K324" s="176">
        <f>ROUND(E324*J324,2)</f>
        <v>0</v>
      </c>
      <c r="L324" s="176">
        <v>21</v>
      </c>
      <c r="M324" s="176">
        <f>G324*(1+L324/100)</f>
        <v>0</v>
      </c>
      <c r="N324" s="174">
        <v>3.4000000000000002E-4</v>
      </c>
      <c r="O324" s="174">
        <f>ROUND(E324*N324,2)</f>
        <v>0</v>
      </c>
      <c r="P324" s="174">
        <v>0</v>
      </c>
      <c r="Q324" s="174">
        <f>ROUND(E324*P324,2)</f>
        <v>0</v>
      </c>
      <c r="R324" s="176" t="s">
        <v>576</v>
      </c>
      <c r="S324" s="176" t="s">
        <v>231</v>
      </c>
      <c r="T324" s="177" t="s">
        <v>231</v>
      </c>
      <c r="U324" s="157">
        <v>0</v>
      </c>
      <c r="V324" s="157">
        <f>ROUND(E324*U324,2)</f>
        <v>0</v>
      </c>
      <c r="W324" s="157"/>
      <c r="X324" s="157" t="s">
        <v>399</v>
      </c>
      <c r="Y324" s="157" t="s">
        <v>171</v>
      </c>
      <c r="Z324" s="147"/>
      <c r="AA324" s="147"/>
      <c r="AB324" s="147"/>
      <c r="AC324" s="147"/>
      <c r="AD324" s="147"/>
      <c r="AE324" s="147"/>
      <c r="AF324" s="147"/>
      <c r="AG324" s="147" t="s">
        <v>400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250" t="s">
        <v>725</v>
      </c>
      <c r="D325" s="251"/>
      <c r="E325" s="251"/>
      <c r="F325" s="251"/>
      <c r="G325" s="251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174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181" t="s">
        <v>176</v>
      </c>
      <c r="D326" s="161"/>
      <c r="E326" s="162">
        <v>1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177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1">
        <v>120</v>
      </c>
      <c r="B327" s="172" t="s">
        <v>1224</v>
      </c>
      <c r="C327" s="180" t="s">
        <v>920</v>
      </c>
      <c r="D327" s="173" t="s">
        <v>230</v>
      </c>
      <c r="E327" s="174">
        <v>1</v>
      </c>
      <c r="F327" s="175"/>
      <c r="G327" s="176">
        <f>ROUND(E327*F327,2)</f>
        <v>0</v>
      </c>
      <c r="H327" s="175"/>
      <c r="I327" s="176">
        <f>ROUND(E327*H327,2)</f>
        <v>0</v>
      </c>
      <c r="J327" s="175"/>
      <c r="K327" s="176">
        <f>ROUND(E327*J327,2)</f>
        <v>0</v>
      </c>
      <c r="L327" s="176">
        <v>21</v>
      </c>
      <c r="M327" s="176">
        <f>G327*(1+L327/100)</f>
        <v>0</v>
      </c>
      <c r="N327" s="174">
        <v>5.5000000000000003E-4</v>
      </c>
      <c r="O327" s="174">
        <f>ROUND(E327*N327,2)</f>
        <v>0</v>
      </c>
      <c r="P327" s="174">
        <v>0</v>
      </c>
      <c r="Q327" s="174">
        <f>ROUND(E327*P327,2)</f>
        <v>0</v>
      </c>
      <c r="R327" s="176"/>
      <c r="S327" s="176" t="s">
        <v>168</v>
      </c>
      <c r="T327" s="177" t="s">
        <v>169</v>
      </c>
      <c r="U327" s="157">
        <v>0</v>
      </c>
      <c r="V327" s="157">
        <f>ROUND(E327*U327,2)</f>
        <v>0</v>
      </c>
      <c r="W327" s="157"/>
      <c r="X327" s="157" t="s">
        <v>399</v>
      </c>
      <c r="Y327" s="157" t="s">
        <v>171</v>
      </c>
      <c r="Z327" s="147"/>
      <c r="AA327" s="147"/>
      <c r="AB327" s="147"/>
      <c r="AC327" s="147"/>
      <c r="AD327" s="147"/>
      <c r="AE327" s="147"/>
      <c r="AF327" s="147"/>
      <c r="AG327" s="147" t="s">
        <v>400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250" t="s">
        <v>725</v>
      </c>
      <c r="D328" s="251"/>
      <c r="E328" s="251"/>
      <c r="F328" s="251"/>
      <c r="G328" s="251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174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">
      <c r="A329" s="154"/>
      <c r="B329" s="155"/>
      <c r="C329" s="181" t="s">
        <v>176</v>
      </c>
      <c r="D329" s="161"/>
      <c r="E329" s="162">
        <v>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177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1">
        <v>121</v>
      </c>
      <c r="B330" s="172" t="s">
        <v>1225</v>
      </c>
      <c r="C330" s="180" t="s">
        <v>922</v>
      </c>
      <c r="D330" s="173" t="s">
        <v>230</v>
      </c>
      <c r="E330" s="174">
        <v>1</v>
      </c>
      <c r="F330" s="175"/>
      <c r="G330" s="176">
        <f>ROUND(E330*F330,2)</f>
        <v>0</v>
      </c>
      <c r="H330" s="175"/>
      <c r="I330" s="176">
        <f>ROUND(E330*H330,2)</f>
        <v>0</v>
      </c>
      <c r="J330" s="175"/>
      <c r="K330" s="176">
        <f>ROUND(E330*J330,2)</f>
        <v>0</v>
      </c>
      <c r="L330" s="176">
        <v>21</v>
      </c>
      <c r="M330" s="176">
        <f>G330*(1+L330/100)</f>
        <v>0</v>
      </c>
      <c r="N330" s="174">
        <v>6.9999999999999999E-4</v>
      </c>
      <c r="O330" s="174">
        <f>ROUND(E330*N330,2)</f>
        <v>0</v>
      </c>
      <c r="P330" s="174">
        <v>0</v>
      </c>
      <c r="Q330" s="174">
        <f>ROUND(E330*P330,2)</f>
        <v>0</v>
      </c>
      <c r="R330" s="176"/>
      <c r="S330" s="176" t="s">
        <v>168</v>
      </c>
      <c r="T330" s="177" t="s">
        <v>169</v>
      </c>
      <c r="U330" s="157">
        <v>0</v>
      </c>
      <c r="V330" s="157">
        <f>ROUND(E330*U330,2)</f>
        <v>0</v>
      </c>
      <c r="W330" s="157"/>
      <c r="X330" s="157" t="s">
        <v>399</v>
      </c>
      <c r="Y330" s="157" t="s">
        <v>171</v>
      </c>
      <c r="Z330" s="147"/>
      <c r="AA330" s="147"/>
      <c r="AB330" s="147"/>
      <c r="AC330" s="147"/>
      <c r="AD330" s="147"/>
      <c r="AE330" s="147"/>
      <c r="AF330" s="147"/>
      <c r="AG330" s="147" t="s">
        <v>400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250" t="s">
        <v>725</v>
      </c>
      <c r="D331" s="251"/>
      <c r="E331" s="251"/>
      <c r="F331" s="251"/>
      <c r="G331" s="251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174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">
      <c r="A332" s="154"/>
      <c r="B332" s="155"/>
      <c r="C332" s="181" t="s">
        <v>176</v>
      </c>
      <c r="D332" s="161"/>
      <c r="E332" s="162">
        <v>1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177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1">
        <v>122</v>
      </c>
      <c r="B333" s="172" t="s">
        <v>925</v>
      </c>
      <c r="C333" s="180" t="s">
        <v>926</v>
      </c>
      <c r="D333" s="173" t="s">
        <v>230</v>
      </c>
      <c r="E333" s="174">
        <v>21</v>
      </c>
      <c r="F333" s="175"/>
      <c r="G333" s="176">
        <f>ROUND(E333*F333,2)</f>
        <v>0</v>
      </c>
      <c r="H333" s="175"/>
      <c r="I333" s="176">
        <f>ROUND(E333*H333,2)</f>
        <v>0</v>
      </c>
      <c r="J333" s="175"/>
      <c r="K333" s="176">
        <f>ROUND(E333*J333,2)</f>
        <v>0</v>
      </c>
      <c r="L333" s="176">
        <v>21</v>
      </c>
      <c r="M333" s="176">
        <f>G333*(1+L333/100)</f>
        <v>0</v>
      </c>
      <c r="N333" s="174">
        <v>1.9000000000000001E-4</v>
      </c>
      <c r="O333" s="174">
        <f>ROUND(E333*N333,2)</f>
        <v>0</v>
      </c>
      <c r="P333" s="174">
        <v>0</v>
      </c>
      <c r="Q333" s="174">
        <f>ROUND(E333*P333,2)</f>
        <v>0</v>
      </c>
      <c r="R333" s="176"/>
      <c r="S333" s="176" t="s">
        <v>168</v>
      </c>
      <c r="T333" s="177" t="s">
        <v>169</v>
      </c>
      <c r="U333" s="157">
        <v>0</v>
      </c>
      <c r="V333" s="157">
        <f>ROUND(E333*U333,2)</f>
        <v>0</v>
      </c>
      <c r="W333" s="157"/>
      <c r="X333" s="157" t="s">
        <v>399</v>
      </c>
      <c r="Y333" s="157" t="s">
        <v>171</v>
      </c>
      <c r="Z333" s="147"/>
      <c r="AA333" s="147"/>
      <c r="AB333" s="147"/>
      <c r="AC333" s="147"/>
      <c r="AD333" s="147"/>
      <c r="AE333" s="147"/>
      <c r="AF333" s="147"/>
      <c r="AG333" s="147" t="s">
        <v>400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250" t="s">
        <v>725</v>
      </c>
      <c r="D334" s="251"/>
      <c r="E334" s="251"/>
      <c r="F334" s="251"/>
      <c r="G334" s="251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174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181" t="s">
        <v>1226</v>
      </c>
      <c r="D335" s="161"/>
      <c r="E335" s="162">
        <v>21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177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22.5" outlineLevel="1" x14ac:dyDescent="0.2">
      <c r="A336" s="171">
        <v>123</v>
      </c>
      <c r="B336" s="172" t="s">
        <v>1227</v>
      </c>
      <c r="C336" s="180" t="s">
        <v>1228</v>
      </c>
      <c r="D336" s="173" t="s">
        <v>230</v>
      </c>
      <c r="E336" s="174">
        <v>6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21</v>
      </c>
      <c r="M336" s="176">
        <f>G336*(1+L336/100)</f>
        <v>0</v>
      </c>
      <c r="N336" s="174">
        <v>8.0000000000000004E-4</v>
      </c>
      <c r="O336" s="174">
        <f>ROUND(E336*N336,2)</f>
        <v>0</v>
      </c>
      <c r="P336" s="174">
        <v>0</v>
      </c>
      <c r="Q336" s="174">
        <f>ROUND(E336*P336,2)</f>
        <v>0</v>
      </c>
      <c r="R336" s="176" t="s">
        <v>576</v>
      </c>
      <c r="S336" s="176" t="s">
        <v>231</v>
      </c>
      <c r="T336" s="177" t="s">
        <v>231</v>
      </c>
      <c r="U336" s="157">
        <v>0</v>
      </c>
      <c r="V336" s="157">
        <f>ROUND(E336*U336,2)</f>
        <v>0</v>
      </c>
      <c r="W336" s="157"/>
      <c r="X336" s="157" t="s">
        <v>399</v>
      </c>
      <c r="Y336" s="157" t="s">
        <v>171</v>
      </c>
      <c r="Z336" s="147"/>
      <c r="AA336" s="147"/>
      <c r="AB336" s="147"/>
      <c r="AC336" s="147"/>
      <c r="AD336" s="147"/>
      <c r="AE336" s="147"/>
      <c r="AF336" s="147"/>
      <c r="AG336" s="147" t="s">
        <v>400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">
      <c r="A337" s="154"/>
      <c r="B337" s="155"/>
      <c r="C337" s="250" t="s">
        <v>725</v>
      </c>
      <c r="D337" s="251"/>
      <c r="E337" s="251"/>
      <c r="F337" s="251"/>
      <c r="G337" s="251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174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">
      <c r="A338" s="154"/>
      <c r="B338" s="155"/>
      <c r="C338" s="181" t="s">
        <v>1229</v>
      </c>
      <c r="D338" s="161"/>
      <c r="E338" s="162">
        <v>6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177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71">
        <v>124</v>
      </c>
      <c r="B339" s="172" t="s">
        <v>928</v>
      </c>
      <c r="C339" s="180" t="s">
        <v>929</v>
      </c>
      <c r="D339" s="173" t="s">
        <v>230</v>
      </c>
      <c r="E339" s="174">
        <v>2</v>
      </c>
      <c r="F339" s="175"/>
      <c r="G339" s="176">
        <f>ROUND(E339*F339,2)</f>
        <v>0</v>
      </c>
      <c r="H339" s="175"/>
      <c r="I339" s="176">
        <f>ROUND(E339*H339,2)</f>
        <v>0</v>
      </c>
      <c r="J339" s="175"/>
      <c r="K339" s="176">
        <f>ROUND(E339*J339,2)</f>
        <v>0</v>
      </c>
      <c r="L339" s="176">
        <v>21</v>
      </c>
      <c r="M339" s="176">
        <f>G339*(1+L339/100)</f>
        <v>0</v>
      </c>
      <c r="N339" s="174">
        <v>1E-3</v>
      </c>
      <c r="O339" s="174">
        <f>ROUND(E339*N339,2)</f>
        <v>0</v>
      </c>
      <c r="P339" s="174">
        <v>0</v>
      </c>
      <c r="Q339" s="174">
        <f>ROUND(E339*P339,2)</f>
        <v>0</v>
      </c>
      <c r="R339" s="176"/>
      <c r="S339" s="176" t="s">
        <v>168</v>
      </c>
      <c r="T339" s="177" t="s">
        <v>169</v>
      </c>
      <c r="U339" s="157">
        <v>0</v>
      </c>
      <c r="V339" s="157">
        <f>ROUND(E339*U339,2)</f>
        <v>0</v>
      </c>
      <c r="W339" s="157"/>
      <c r="X339" s="157" t="s">
        <v>399</v>
      </c>
      <c r="Y339" s="157" t="s">
        <v>171</v>
      </c>
      <c r="Z339" s="147"/>
      <c r="AA339" s="147"/>
      <c r="AB339" s="147"/>
      <c r="AC339" s="147"/>
      <c r="AD339" s="147"/>
      <c r="AE339" s="147"/>
      <c r="AF339" s="147"/>
      <c r="AG339" s="147" t="s">
        <v>400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2" x14ac:dyDescent="0.2">
      <c r="A340" s="154"/>
      <c r="B340" s="155"/>
      <c r="C340" s="250" t="s">
        <v>725</v>
      </c>
      <c r="D340" s="251"/>
      <c r="E340" s="251"/>
      <c r="F340" s="251"/>
      <c r="G340" s="251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174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">
      <c r="A341" s="154"/>
      <c r="B341" s="155"/>
      <c r="C341" s="181" t="s">
        <v>232</v>
      </c>
      <c r="D341" s="161"/>
      <c r="E341" s="162">
        <v>2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177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1">
        <v>125</v>
      </c>
      <c r="B342" s="172" t="s">
        <v>931</v>
      </c>
      <c r="C342" s="180" t="s">
        <v>932</v>
      </c>
      <c r="D342" s="173" t="s">
        <v>230</v>
      </c>
      <c r="E342" s="174">
        <v>5</v>
      </c>
      <c r="F342" s="175"/>
      <c r="G342" s="176">
        <f>ROUND(E342*F342,2)</f>
        <v>0</v>
      </c>
      <c r="H342" s="175"/>
      <c r="I342" s="176">
        <f>ROUND(E342*H342,2)</f>
        <v>0</v>
      </c>
      <c r="J342" s="175"/>
      <c r="K342" s="176">
        <f>ROUND(E342*J342,2)</f>
        <v>0</v>
      </c>
      <c r="L342" s="176">
        <v>21</v>
      </c>
      <c r="M342" s="176">
        <f>G342*(1+L342/100)</f>
        <v>0</v>
      </c>
      <c r="N342" s="174">
        <v>1.1999999999999999E-3</v>
      </c>
      <c r="O342" s="174">
        <f>ROUND(E342*N342,2)</f>
        <v>0.01</v>
      </c>
      <c r="P342" s="174">
        <v>0</v>
      </c>
      <c r="Q342" s="174">
        <f>ROUND(E342*P342,2)</f>
        <v>0</v>
      </c>
      <c r="R342" s="176"/>
      <c r="S342" s="176" t="s">
        <v>168</v>
      </c>
      <c r="T342" s="177" t="s">
        <v>169</v>
      </c>
      <c r="U342" s="157">
        <v>0</v>
      </c>
      <c r="V342" s="157">
        <f>ROUND(E342*U342,2)</f>
        <v>0</v>
      </c>
      <c r="W342" s="157"/>
      <c r="X342" s="157" t="s">
        <v>399</v>
      </c>
      <c r="Y342" s="157" t="s">
        <v>171</v>
      </c>
      <c r="Z342" s="147"/>
      <c r="AA342" s="147"/>
      <c r="AB342" s="147"/>
      <c r="AC342" s="147"/>
      <c r="AD342" s="147"/>
      <c r="AE342" s="147"/>
      <c r="AF342" s="147"/>
      <c r="AG342" s="147" t="s">
        <v>400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250" t="s">
        <v>725</v>
      </c>
      <c r="D343" s="251"/>
      <c r="E343" s="251"/>
      <c r="F343" s="251"/>
      <c r="G343" s="251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174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181" t="s">
        <v>346</v>
      </c>
      <c r="D344" s="161"/>
      <c r="E344" s="162">
        <v>5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177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71">
        <v>126</v>
      </c>
      <c r="B345" s="172" t="s">
        <v>933</v>
      </c>
      <c r="C345" s="180" t="s">
        <v>934</v>
      </c>
      <c r="D345" s="173" t="s">
        <v>230</v>
      </c>
      <c r="E345" s="174">
        <v>7</v>
      </c>
      <c r="F345" s="175"/>
      <c r="G345" s="176">
        <f>ROUND(E345*F345,2)</f>
        <v>0</v>
      </c>
      <c r="H345" s="175"/>
      <c r="I345" s="176">
        <f>ROUND(E345*H345,2)</f>
        <v>0</v>
      </c>
      <c r="J345" s="175"/>
      <c r="K345" s="176">
        <f>ROUND(E345*J345,2)</f>
        <v>0</v>
      </c>
      <c r="L345" s="176">
        <v>21</v>
      </c>
      <c r="M345" s="176">
        <f>G345*(1+L345/100)</f>
        <v>0</v>
      </c>
      <c r="N345" s="174">
        <v>1.4E-3</v>
      </c>
      <c r="O345" s="174">
        <f>ROUND(E345*N345,2)</f>
        <v>0.01</v>
      </c>
      <c r="P345" s="174">
        <v>0</v>
      </c>
      <c r="Q345" s="174">
        <f>ROUND(E345*P345,2)</f>
        <v>0</v>
      </c>
      <c r="R345" s="176"/>
      <c r="S345" s="176" t="s">
        <v>168</v>
      </c>
      <c r="T345" s="177" t="s">
        <v>169</v>
      </c>
      <c r="U345" s="157">
        <v>0</v>
      </c>
      <c r="V345" s="157">
        <f>ROUND(E345*U345,2)</f>
        <v>0</v>
      </c>
      <c r="W345" s="157"/>
      <c r="X345" s="157" t="s">
        <v>399</v>
      </c>
      <c r="Y345" s="157" t="s">
        <v>171</v>
      </c>
      <c r="Z345" s="147"/>
      <c r="AA345" s="147"/>
      <c r="AB345" s="147"/>
      <c r="AC345" s="147"/>
      <c r="AD345" s="147"/>
      <c r="AE345" s="147"/>
      <c r="AF345" s="147"/>
      <c r="AG345" s="147" t="s">
        <v>400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250" t="s">
        <v>725</v>
      </c>
      <c r="D346" s="251"/>
      <c r="E346" s="251"/>
      <c r="F346" s="251"/>
      <c r="G346" s="251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174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81" t="s">
        <v>1230</v>
      </c>
      <c r="D347" s="161"/>
      <c r="E347" s="162">
        <v>7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177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71">
        <v>127</v>
      </c>
      <c r="B348" s="172" t="s">
        <v>1231</v>
      </c>
      <c r="C348" s="180" t="s">
        <v>1232</v>
      </c>
      <c r="D348" s="173" t="s">
        <v>230</v>
      </c>
      <c r="E348" s="174">
        <v>5</v>
      </c>
      <c r="F348" s="175"/>
      <c r="G348" s="176">
        <f>ROUND(E348*F348,2)</f>
        <v>0</v>
      </c>
      <c r="H348" s="175"/>
      <c r="I348" s="176">
        <f>ROUND(E348*H348,2)</f>
        <v>0</v>
      </c>
      <c r="J348" s="175"/>
      <c r="K348" s="176">
        <f>ROUND(E348*J348,2)</f>
        <v>0</v>
      </c>
      <c r="L348" s="176">
        <v>21</v>
      </c>
      <c r="M348" s="176">
        <f>G348*(1+L348/100)</f>
        <v>0</v>
      </c>
      <c r="N348" s="174">
        <v>1.5E-3</v>
      </c>
      <c r="O348" s="174">
        <f>ROUND(E348*N348,2)</f>
        <v>0.01</v>
      </c>
      <c r="P348" s="174">
        <v>0</v>
      </c>
      <c r="Q348" s="174">
        <f>ROUND(E348*P348,2)</f>
        <v>0</v>
      </c>
      <c r="R348" s="176"/>
      <c r="S348" s="176" t="s">
        <v>168</v>
      </c>
      <c r="T348" s="177" t="s">
        <v>169</v>
      </c>
      <c r="U348" s="157">
        <v>0</v>
      </c>
      <c r="V348" s="157">
        <f>ROUND(E348*U348,2)</f>
        <v>0</v>
      </c>
      <c r="W348" s="157"/>
      <c r="X348" s="157" t="s">
        <v>399</v>
      </c>
      <c r="Y348" s="157" t="s">
        <v>171</v>
      </c>
      <c r="Z348" s="147"/>
      <c r="AA348" s="147"/>
      <c r="AB348" s="147"/>
      <c r="AC348" s="147"/>
      <c r="AD348" s="147"/>
      <c r="AE348" s="147"/>
      <c r="AF348" s="147"/>
      <c r="AG348" s="147" t="s">
        <v>400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250" t="s">
        <v>725</v>
      </c>
      <c r="D349" s="251"/>
      <c r="E349" s="251"/>
      <c r="F349" s="251"/>
      <c r="G349" s="251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174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2" x14ac:dyDescent="0.2">
      <c r="A350" s="154"/>
      <c r="B350" s="155"/>
      <c r="C350" s="181" t="s">
        <v>1233</v>
      </c>
      <c r="D350" s="161"/>
      <c r="E350" s="162">
        <v>5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177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71">
        <v>128</v>
      </c>
      <c r="B351" s="172" t="s">
        <v>935</v>
      </c>
      <c r="C351" s="180" t="s">
        <v>1234</v>
      </c>
      <c r="D351" s="173" t="s">
        <v>230</v>
      </c>
      <c r="E351" s="174">
        <v>2</v>
      </c>
      <c r="F351" s="175"/>
      <c r="G351" s="176">
        <f>ROUND(E351*F351,2)</f>
        <v>0</v>
      </c>
      <c r="H351" s="175"/>
      <c r="I351" s="176">
        <f>ROUND(E351*H351,2)</f>
        <v>0</v>
      </c>
      <c r="J351" s="175"/>
      <c r="K351" s="176">
        <f>ROUND(E351*J351,2)</f>
        <v>0</v>
      </c>
      <c r="L351" s="176">
        <v>21</v>
      </c>
      <c r="M351" s="176">
        <f>G351*(1+L351/100)</f>
        <v>0</v>
      </c>
      <c r="N351" s="174">
        <v>0</v>
      </c>
      <c r="O351" s="174">
        <f>ROUND(E351*N351,2)</f>
        <v>0</v>
      </c>
      <c r="P351" s="174">
        <v>0</v>
      </c>
      <c r="Q351" s="174">
        <f>ROUND(E351*P351,2)</f>
        <v>0</v>
      </c>
      <c r="R351" s="176"/>
      <c r="S351" s="176" t="s">
        <v>168</v>
      </c>
      <c r="T351" s="177" t="s">
        <v>169</v>
      </c>
      <c r="U351" s="157">
        <v>0</v>
      </c>
      <c r="V351" s="157">
        <f>ROUND(E351*U351,2)</f>
        <v>0</v>
      </c>
      <c r="W351" s="157"/>
      <c r="X351" s="157" t="s">
        <v>399</v>
      </c>
      <c r="Y351" s="157" t="s">
        <v>171</v>
      </c>
      <c r="Z351" s="147"/>
      <c r="AA351" s="147"/>
      <c r="AB351" s="147"/>
      <c r="AC351" s="147"/>
      <c r="AD351" s="147"/>
      <c r="AE351" s="147"/>
      <c r="AF351" s="147"/>
      <c r="AG351" s="147" t="s">
        <v>400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250" t="s">
        <v>725</v>
      </c>
      <c r="D352" s="251"/>
      <c r="E352" s="251"/>
      <c r="F352" s="251"/>
      <c r="G352" s="251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174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4"/>
      <c r="B353" s="155"/>
      <c r="C353" s="181" t="s">
        <v>232</v>
      </c>
      <c r="D353" s="161"/>
      <c r="E353" s="162">
        <v>2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177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71">
        <v>129</v>
      </c>
      <c r="B354" s="172" t="s">
        <v>937</v>
      </c>
      <c r="C354" s="180" t="s">
        <v>938</v>
      </c>
      <c r="D354" s="173" t="s">
        <v>230</v>
      </c>
      <c r="E354" s="174">
        <v>1</v>
      </c>
      <c r="F354" s="175"/>
      <c r="G354" s="176">
        <f>ROUND(E354*F354,2)</f>
        <v>0</v>
      </c>
      <c r="H354" s="175"/>
      <c r="I354" s="176">
        <f>ROUND(E354*H354,2)</f>
        <v>0</v>
      </c>
      <c r="J354" s="175"/>
      <c r="K354" s="176">
        <f>ROUND(E354*J354,2)</f>
        <v>0</v>
      </c>
      <c r="L354" s="176">
        <v>21</v>
      </c>
      <c r="M354" s="176">
        <f>G354*(1+L354/100)</f>
        <v>0</v>
      </c>
      <c r="N354" s="174">
        <v>2.8E-3</v>
      </c>
      <c r="O354" s="174">
        <f>ROUND(E354*N354,2)</f>
        <v>0</v>
      </c>
      <c r="P354" s="174">
        <v>0</v>
      </c>
      <c r="Q354" s="174">
        <f>ROUND(E354*P354,2)</f>
        <v>0</v>
      </c>
      <c r="R354" s="176"/>
      <c r="S354" s="176" t="s">
        <v>168</v>
      </c>
      <c r="T354" s="177" t="s">
        <v>169</v>
      </c>
      <c r="U354" s="157">
        <v>0</v>
      </c>
      <c r="V354" s="157">
        <f>ROUND(E354*U354,2)</f>
        <v>0</v>
      </c>
      <c r="W354" s="157"/>
      <c r="X354" s="157" t="s">
        <v>399</v>
      </c>
      <c r="Y354" s="157" t="s">
        <v>171</v>
      </c>
      <c r="Z354" s="147"/>
      <c r="AA354" s="147"/>
      <c r="AB354" s="147"/>
      <c r="AC354" s="147"/>
      <c r="AD354" s="147"/>
      <c r="AE354" s="147"/>
      <c r="AF354" s="147"/>
      <c r="AG354" s="147" t="s">
        <v>400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250" t="s">
        <v>939</v>
      </c>
      <c r="D355" s="251"/>
      <c r="E355" s="251"/>
      <c r="F355" s="251"/>
      <c r="G355" s="251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174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181" t="s">
        <v>176</v>
      </c>
      <c r="D356" s="161"/>
      <c r="E356" s="162">
        <v>1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177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1">
        <v>130</v>
      </c>
      <c r="B357" s="172" t="s">
        <v>940</v>
      </c>
      <c r="C357" s="180" t="s">
        <v>941</v>
      </c>
      <c r="D357" s="173" t="s">
        <v>230</v>
      </c>
      <c r="E357" s="174">
        <v>2</v>
      </c>
      <c r="F357" s="175"/>
      <c r="G357" s="176">
        <f>ROUND(E357*F357,2)</f>
        <v>0</v>
      </c>
      <c r="H357" s="175"/>
      <c r="I357" s="176">
        <f>ROUND(E357*H357,2)</f>
        <v>0</v>
      </c>
      <c r="J357" s="175"/>
      <c r="K357" s="176">
        <f>ROUND(E357*J357,2)</f>
        <v>0</v>
      </c>
      <c r="L357" s="176">
        <v>21</v>
      </c>
      <c r="M357" s="176">
        <f>G357*(1+L357/100)</f>
        <v>0</v>
      </c>
      <c r="N357" s="174">
        <v>2.8E-3</v>
      </c>
      <c r="O357" s="174">
        <f>ROUND(E357*N357,2)</f>
        <v>0.01</v>
      </c>
      <c r="P357" s="174">
        <v>0</v>
      </c>
      <c r="Q357" s="174">
        <f>ROUND(E357*P357,2)</f>
        <v>0</v>
      </c>
      <c r="R357" s="176"/>
      <c r="S357" s="176" t="s">
        <v>168</v>
      </c>
      <c r="T357" s="177" t="s">
        <v>169</v>
      </c>
      <c r="U357" s="157">
        <v>0</v>
      </c>
      <c r="V357" s="157">
        <f>ROUND(E357*U357,2)</f>
        <v>0</v>
      </c>
      <c r="W357" s="157"/>
      <c r="X357" s="157" t="s">
        <v>399</v>
      </c>
      <c r="Y357" s="157" t="s">
        <v>171</v>
      </c>
      <c r="Z357" s="147"/>
      <c r="AA357" s="147"/>
      <c r="AB357" s="147"/>
      <c r="AC357" s="147"/>
      <c r="AD357" s="147"/>
      <c r="AE357" s="147"/>
      <c r="AF357" s="147"/>
      <c r="AG357" s="147" t="s">
        <v>400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2" x14ac:dyDescent="0.2">
      <c r="A358" s="154"/>
      <c r="B358" s="155"/>
      <c r="C358" s="250" t="s">
        <v>939</v>
      </c>
      <c r="D358" s="251"/>
      <c r="E358" s="251"/>
      <c r="F358" s="251"/>
      <c r="G358" s="251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174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81" t="s">
        <v>232</v>
      </c>
      <c r="D359" s="161"/>
      <c r="E359" s="162">
        <v>2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177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71">
        <v>131</v>
      </c>
      <c r="B360" s="172" t="s">
        <v>1235</v>
      </c>
      <c r="C360" s="180" t="s">
        <v>1236</v>
      </c>
      <c r="D360" s="173" t="s">
        <v>230</v>
      </c>
      <c r="E360" s="174">
        <v>1</v>
      </c>
      <c r="F360" s="175"/>
      <c r="G360" s="176">
        <f>ROUND(E360*F360,2)</f>
        <v>0</v>
      </c>
      <c r="H360" s="175"/>
      <c r="I360" s="176">
        <f>ROUND(E360*H360,2)</f>
        <v>0</v>
      </c>
      <c r="J360" s="175"/>
      <c r="K360" s="176">
        <f>ROUND(E360*J360,2)</f>
        <v>0</v>
      </c>
      <c r="L360" s="176">
        <v>21</v>
      </c>
      <c r="M360" s="176">
        <f>G360*(1+L360/100)</f>
        <v>0</v>
      </c>
      <c r="N360" s="174">
        <v>2.8E-3</v>
      </c>
      <c r="O360" s="174">
        <f>ROUND(E360*N360,2)</f>
        <v>0</v>
      </c>
      <c r="P360" s="174">
        <v>0</v>
      </c>
      <c r="Q360" s="174">
        <f>ROUND(E360*P360,2)</f>
        <v>0</v>
      </c>
      <c r="R360" s="176"/>
      <c r="S360" s="176" t="s">
        <v>168</v>
      </c>
      <c r="T360" s="177" t="s">
        <v>169</v>
      </c>
      <c r="U360" s="157">
        <v>0</v>
      </c>
      <c r="V360" s="157">
        <f>ROUND(E360*U360,2)</f>
        <v>0</v>
      </c>
      <c r="W360" s="157"/>
      <c r="X360" s="157" t="s">
        <v>399</v>
      </c>
      <c r="Y360" s="157" t="s">
        <v>171</v>
      </c>
      <c r="Z360" s="147"/>
      <c r="AA360" s="147"/>
      <c r="AB360" s="147"/>
      <c r="AC360" s="147"/>
      <c r="AD360" s="147"/>
      <c r="AE360" s="147"/>
      <c r="AF360" s="147"/>
      <c r="AG360" s="147" t="s">
        <v>400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2" x14ac:dyDescent="0.2">
      <c r="A361" s="154"/>
      <c r="B361" s="155"/>
      <c r="C361" s="250" t="s">
        <v>1237</v>
      </c>
      <c r="D361" s="251"/>
      <c r="E361" s="251"/>
      <c r="F361" s="251"/>
      <c r="G361" s="251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174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181" t="s">
        <v>176</v>
      </c>
      <c r="D362" s="161"/>
      <c r="E362" s="162">
        <v>1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177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4" t="s">
        <v>163</v>
      </c>
      <c r="B363" s="165" t="s">
        <v>119</v>
      </c>
      <c r="C363" s="179" t="s">
        <v>120</v>
      </c>
      <c r="D363" s="166"/>
      <c r="E363" s="167"/>
      <c r="F363" s="168"/>
      <c r="G363" s="168">
        <f>SUMIF(AG364:AG370,"&lt;&gt;NOR",G364:G370)</f>
        <v>0</v>
      </c>
      <c r="H363" s="168"/>
      <c r="I363" s="168">
        <f>SUM(I364:I370)</f>
        <v>0</v>
      </c>
      <c r="J363" s="168"/>
      <c r="K363" s="168">
        <f>SUM(K364:K370)</f>
        <v>0</v>
      </c>
      <c r="L363" s="168"/>
      <c r="M363" s="168">
        <f>SUM(M364:M370)</f>
        <v>0</v>
      </c>
      <c r="N363" s="167"/>
      <c r="O363" s="167">
        <f>SUM(O364:O370)</f>
        <v>0</v>
      </c>
      <c r="P363" s="167"/>
      <c r="Q363" s="167">
        <f>SUM(Q364:Q370)</f>
        <v>0</v>
      </c>
      <c r="R363" s="168"/>
      <c r="S363" s="168"/>
      <c r="T363" s="169"/>
      <c r="U363" s="163"/>
      <c r="V363" s="163">
        <f>SUM(V364:V370)</f>
        <v>0</v>
      </c>
      <c r="W363" s="163"/>
      <c r="X363" s="163"/>
      <c r="Y363" s="163"/>
      <c r="AG363" t="s">
        <v>164</v>
      </c>
    </row>
    <row r="364" spans="1:60" ht="22.5" outlineLevel="1" x14ac:dyDescent="0.2">
      <c r="A364" s="171">
        <v>132</v>
      </c>
      <c r="B364" s="172" t="s">
        <v>1238</v>
      </c>
      <c r="C364" s="180" t="s">
        <v>1239</v>
      </c>
      <c r="D364" s="173" t="s">
        <v>241</v>
      </c>
      <c r="E364" s="174">
        <v>8.24</v>
      </c>
      <c r="F364" s="175"/>
      <c r="G364" s="176">
        <f>ROUND(E364*F364,2)</f>
        <v>0</v>
      </c>
      <c r="H364" s="175"/>
      <c r="I364" s="176">
        <f>ROUND(E364*H364,2)</f>
        <v>0</v>
      </c>
      <c r="J364" s="175"/>
      <c r="K364" s="176">
        <f>ROUND(E364*J364,2)</f>
        <v>0</v>
      </c>
      <c r="L364" s="176">
        <v>21</v>
      </c>
      <c r="M364" s="176">
        <f>G364*(1+L364/100)</f>
        <v>0</v>
      </c>
      <c r="N364" s="174">
        <v>2.4000000000000001E-4</v>
      </c>
      <c r="O364" s="174">
        <f>ROUND(E364*N364,2)</f>
        <v>0</v>
      </c>
      <c r="P364" s="174">
        <v>0</v>
      </c>
      <c r="Q364" s="174">
        <f>ROUND(E364*P364,2)</f>
        <v>0</v>
      </c>
      <c r="R364" s="176" t="s">
        <v>1240</v>
      </c>
      <c r="S364" s="176" t="s">
        <v>231</v>
      </c>
      <c r="T364" s="177" t="s">
        <v>231</v>
      </c>
      <c r="U364" s="157">
        <v>0</v>
      </c>
      <c r="V364" s="157">
        <f>ROUND(E364*U364,2)</f>
        <v>0</v>
      </c>
      <c r="W364" s="157"/>
      <c r="X364" s="157" t="s">
        <v>170</v>
      </c>
      <c r="Y364" s="157" t="s">
        <v>171</v>
      </c>
      <c r="Z364" s="147"/>
      <c r="AA364" s="147"/>
      <c r="AB364" s="147"/>
      <c r="AC364" s="147"/>
      <c r="AD364" s="147"/>
      <c r="AE364" s="147"/>
      <c r="AF364" s="147"/>
      <c r="AG364" s="147" t="s">
        <v>334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">
      <c r="A365" s="154"/>
      <c r="B365" s="155"/>
      <c r="C365" s="181" t="s">
        <v>1241</v>
      </c>
      <c r="D365" s="161"/>
      <c r="E365" s="162">
        <v>8.24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177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22.5" outlineLevel="1" x14ac:dyDescent="0.2">
      <c r="A366" s="171">
        <v>133</v>
      </c>
      <c r="B366" s="172" t="s">
        <v>1242</v>
      </c>
      <c r="C366" s="180" t="s">
        <v>1243</v>
      </c>
      <c r="D366" s="173" t="s">
        <v>241</v>
      </c>
      <c r="E366" s="174">
        <v>22.856000000000002</v>
      </c>
      <c r="F366" s="175"/>
      <c r="G366" s="176">
        <f>ROUND(E366*F366,2)</f>
        <v>0</v>
      </c>
      <c r="H366" s="175"/>
      <c r="I366" s="176">
        <f>ROUND(E366*H366,2)</f>
        <v>0</v>
      </c>
      <c r="J366" s="175"/>
      <c r="K366" s="176">
        <f>ROUND(E366*J366,2)</f>
        <v>0</v>
      </c>
      <c r="L366" s="176">
        <v>21</v>
      </c>
      <c r="M366" s="176">
        <f>G366*(1+L366/100)</f>
        <v>0</v>
      </c>
      <c r="N366" s="174">
        <v>8.0000000000000007E-5</v>
      </c>
      <c r="O366" s="174">
        <f>ROUND(E366*N366,2)</f>
        <v>0</v>
      </c>
      <c r="P366" s="174">
        <v>0</v>
      </c>
      <c r="Q366" s="174">
        <f>ROUND(E366*P366,2)</f>
        <v>0</v>
      </c>
      <c r="R366" s="176" t="s">
        <v>1240</v>
      </c>
      <c r="S366" s="176" t="s">
        <v>231</v>
      </c>
      <c r="T366" s="177" t="s">
        <v>231</v>
      </c>
      <c r="U366" s="157">
        <v>0</v>
      </c>
      <c r="V366" s="157">
        <f>ROUND(E366*U366,2)</f>
        <v>0</v>
      </c>
      <c r="W366" s="157"/>
      <c r="X366" s="157" t="s">
        <v>170</v>
      </c>
      <c r="Y366" s="157" t="s">
        <v>171</v>
      </c>
      <c r="Z366" s="147"/>
      <c r="AA366" s="147"/>
      <c r="AB366" s="147"/>
      <c r="AC366" s="147"/>
      <c r="AD366" s="147"/>
      <c r="AE366" s="147"/>
      <c r="AF366" s="147"/>
      <c r="AG366" s="147" t="s">
        <v>215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250" t="s">
        <v>1244</v>
      </c>
      <c r="D367" s="251"/>
      <c r="E367" s="251"/>
      <c r="F367" s="251"/>
      <c r="G367" s="251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174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81" t="s">
        <v>1245</v>
      </c>
      <c r="D368" s="161"/>
      <c r="E368" s="162">
        <v>22.856000000000002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177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2.5" outlineLevel="1" x14ac:dyDescent="0.2">
      <c r="A369" s="171">
        <v>134</v>
      </c>
      <c r="B369" s="172" t="s">
        <v>1242</v>
      </c>
      <c r="C369" s="180" t="s">
        <v>1243</v>
      </c>
      <c r="D369" s="173" t="s">
        <v>241</v>
      </c>
      <c r="E369" s="174">
        <v>8.24</v>
      </c>
      <c r="F369" s="175"/>
      <c r="G369" s="176">
        <f>ROUND(E369*F369,2)</f>
        <v>0</v>
      </c>
      <c r="H369" s="175"/>
      <c r="I369" s="176">
        <f>ROUND(E369*H369,2)</f>
        <v>0</v>
      </c>
      <c r="J369" s="175"/>
      <c r="K369" s="176">
        <f>ROUND(E369*J369,2)</f>
        <v>0</v>
      </c>
      <c r="L369" s="176">
        <v>21</v>
      </c>
      <c r="M369" s="176">
        <f>G369*(1+L369/100)</f>
        <v>0</v>
      </c>
      <c r="N369" s="174">
        <v>8.0000000000000007E-5</v>
      </c>
      <c r="O369" s="174">
        <f>ROUND(E369*N369,2)</f>
        <v>0</v>
      </c>
      <c r="P369" s="174">
        <v>0</v>
      </c>
      <c r="Q369" s="174">
        <f>ROUND(E369*P369,2)</f>
        <v>0</v>
      </c>
      <c r="R369" s="176" t="s">
        <v>1240</v>
      </c>
      <c r="S369" s="176" t="s">
        <v>231</v>
      </c>
      <c r="T369" s="177" t="s">
        <v>231</v>
      </c>
      <c r="U369" s="157">
        <v>0</v>
      </c>
      <c r="V369" s="157">
        <f>ROUND(E369*U369,2)</f>
        <v>0</v>
      </c>
      <c r="W369" s="157"/>
      <c r="X369" s="157" t="s">
        <v>170</v>
      </c>
      <c r="Y369" s="157" t="s">
        <v>171</v>
      </c>
      <c r="Z369" s="147"/>
      <c r="AA369" s="147"/>
      <c r="AB369" s="147"/>
      <c r="AC369" s="147"/>
      <c r="AD369" s="147"/>
      <c r="AE369" s="147"/>
      <c r="AF369" s="147"/>
      <c r="AG369" s="147" t="s">
        <v>334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81" t="s">
        <v>1241</v>
      </c>
      <c r="D370" s="161"/>
      <c r="E370" s="162">
        <v>8.24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177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x14ac:dyDescent="0.2">
      <c r="A371" s="164" t="s">
        <v>163</v>
      </c>
      <c r="B371" s="165" t="s">
        <v>127</v>
      </c>
      <c r="C371" s="179" t="s">
        <v>128</v>
      </c>
      <c r="D371" s="166"/>
      <c r="E371" s="167"/>
      <c r="F371" s="168"/>
      <c r="G371" s="168">
        <f>SUMIF(AG372:AG390,"&lt;&gt;NOR",G372:G390)</f>
        <v>0</v>
      </c>
      <c r="H371" s="168"/>
      <c r="I371" s="168">
        <f>SUM(I372:I390)</f>
        <v>0</v>
      </c>
      <c r="J371" s="168"/>
      <c r="K371" s="168">
        <f>SUM(K372:K390)</f>
        <v>0</v>
      </c>
      <c r="L371" s="168"/>
      <c r="M371" s="168">
        <f>SUM(M372:M390)</f>
        <v>0</v>
      </c>
      <c r="N371" s="167"/>
      <c r="O371" s="167">
        <f>SUM(O372:O390)</f>
        <v>0</v>
      </c>
      <c r="P371" s="167"/>
      <c r="Q371" s="167">
        <f>SUM(Q372:Q390)</f>
        <v>0</v>
      </c>
      <c r="R371" s="168"/>
      <c r="S371" s="168"/>
      <c r="T371" s="169"/>
      <c r="U371" s="163"/>
      <c r="V371" s="163">
        <f>SUM(V372:V390)</f>
        <v>0</v>
      </c>
      <c r="W371" s="163"/>
      <c r="X371" s="163"/>
      <c r="Y371" s="163"/>
      <c r="AG371" t="s">
        <v>164</v>
      </c>
    </row>
    <row r="372" spans="1:60" outlineLevel="1" x14ac:dyDescent="0.2">
      <c r="A372" s="171">
        <v>135</v>
      </c>
      <c r="B372" s="172" t="s">
        <v>1246</v>
      </c>
      <c r="C372" s="180" t="s">
        <v>1247</v>
      </c>
      <c r="D372" s="173" t="s">
        <v>731</v>
      </c>
      <c r="E372" s="174">
        <v>1</v>
      </c>
      <c r="F372" s="175"/>
      <c r="G372" s="176">
        <f>ROUND(E372*F372,2)</f>
        <v>0</v>
      </c>
      <c r="H372" s="175"/>
      <c r="I372" s="176">
        <f>ROUND(E372*H372,2)</f>
        <v>0</v>
      </c>
      <c r="J372" s="175"/>
      <c r="K372" s="176">
        <f>ROUND(E372*J372,2)</f>
        <v>0</v>
      </c>
      <c r="L372" s="176">
        <v>21</v>
      </c>
      <c r="M372" s="176">
        <f>G372*(1+L372/100)</f>
        <v>0</v>
      </c>
      <c r="N372" s="174">
        <v>0</v>
      </c>
      <c r="O372" s="174">
        <f>ROUND(E372*N372,2)</f>
        <v>0</v>
      </c>
      <c r="P372" s="174">
        <v>0</v>
      </c>
      <c r="Q372" s="174">
        <f>ROUND(E372*P372,2)</f>
        <v>0</v>
      </c>
      <c r="R372" s="176"/>
      <c r="S372" s="176" t="s">
        <v>168</v>
      </c>
      <c r="T372" s="177" t="s">
        <v>169</v>
      </c>
      <c r="U372" s="157">
        <v>0</v>
      </c>
      <c r="V372" s="157">
        <f>ROUND(E372*U372,2)</f>
        <v>0</v>
      </c>
      <c r="W372" s="157"/>
      <c r="X372" s="157" t="s">
        <v>170</v>
      </c>
      <c r="Y372" s="157" t="s">
        <v>171</v>
      </c>
      <c r="Z372" s="147"/>
      <c r="AA372" s="147"/>
      <c r="AB372" s="147"/>
      <c r="AC372" s="147"/>
      <c r="AD372" s="147"/>
      <c r="AE372" s="147"/>
      <c r="AF372" s="147"/>
      <c r="AG372" s="147" t="s">
        <v>463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2" x14ac:dyDescent="0.2">
      <c r="A373" s="154"/>
      <c r="B373" s="155"/>
      <c r="C373" s="250" t="s">
        <v>1248</v>
      </c>
      <c r="D373" s="251"/>
      <c r="E373" s="251"/>
      <c r="F373" s="251"/>
      <c r="G373" s="251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174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252" t="s">
        <v>1249</v>
      </c>
      <c r="D374" s="253"/>
      <c r="E374" s="253"/>
      <c r="F374" s="253"/>
      <c r="G374" s="253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174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1" t="s">
        <v>176</v>
      </c>
      <c r="D375" s="161"/>
      <c r="E375" s="162">
        <v>1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177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1">
        <v>136</v>
      </c>
      <c r="B376" s="172" t="s">
        <v>1250</v>
      </c>
      <c r="C376" s="180" t="s">
        <v>1251</v>
      </c>
      <c r="D376" s="173" t="s">
        <v>230</v>
      </c>
      <c r="E376" s="174">
        <v>1</v>
      </c>
      <c r="F376" s="175"/>
      <c r="G376" s="176">
        <f>ROUND(E376*F376,2)</f>
        <v>0</v>
      </c>
      <c r="H376" s="175"/>
      <c r="I376" s="176">
        <f>ROUND(E376*H376,2)</f>
        <v>0</v>
      </c>
      <c r="J376" s="175"/>
      <c r="K376" s="176">
        <f>ROUND(E376*J376,2)</f>
        <v>0</v>
      </c>
      <c r="L376" s="176">
        <v>21</v>
      </c>
      <c r="M376" s="176">
        <f>G376*(1+L376/100)</f>
        <v>0</v>
      </c>
      <c r="N376" s="174">
        <v>0</v>
      </c>
      <c r="O376" s="174">
        <f>ROUND(E376*N376,2)</f>
        <v>0</v>
      </c>
      <c r="P376" s="174">
        <v>0</v>
      </c>
      <c r="Q376" s="174">
        <f>ROUND(E376*P376,2)</f>
        <v>0</v>
      </c>
      <c r="R376" s="176"/>
      <c r="S376" s="176" t="s">
        <v>168</v>
      </c>
      <c r="T376" s="177" t="s">
        <v>169</v>
      </c>
      <c r="U376" s="157">
        <v>0</v>
      </c>
      <c r="V376" s="157">
        <f>ROUND(E376*U376,2)</f>
        <v>0</v>
      </c>
      <c r="W376" s="157"/>
      <c r="X376" s="157" t="s">
        <v>399</v>
      </c>
      <c r="Y376" s="157" t="s">
        <v>171</v>
      </c>
      <c r="Z376" s="147"/>
      <c r="AA376" s="147"/>
      <c r="AB376" s="147"/>
      <c r="AC376" s="147"/>
      <c r="AD376" s="147"/>
      <c r="AE376" s="147"/>
      <c r="AF376" s="147"/>
      <c r="AG376" s="147" t="s">
        <v>577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4"/>
      <c r="B377" s="155"/>
      <c r="C377" s="250" t="s">
        <v>1252</v>
      </c>
      <c r="D377" s="251"/>
      <c r="E377" s="251"/>
      <c r="F377" s="251"/>
      <c r="G377" s="251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174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78" t="str">
        <f>C377</f>
        <v>Ovládání ohřevu TV vč.cirkulace, vč.možnosti ModBus TCP/IP nebo vzdálené správy přes webové rozhraní.</v>
      </c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181" t="s">
        <v>176</v>
      </c>
      <c r="D378" s="161"/>
      <c r="E378" s="162">
        <v>1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177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71">
        <v>137</v>
      </c>
      <c r="B379" s="172" t="s">
        <v>1253</v>
      </c>
      <c r="C379" s="180" t="s">
        <v>1254</v>
      </c>
      <c r="D379" s="173" t="s">
        <v>230</v>
      </c>
      <c r="E379" s="174">
        <v>1</v>
      </c>
      <c r="F379" s="175"/>
      <c r="G379" s="176">
        <f>ROUND(E379*F379,2)</f>
        <v>0</v>
      </c>
      <c r="H379" s="175"/>
      <c r="I379" s="176">
        <f>ROUND(E379*H379,2)</f>
        <v>0</v>
      </c>
      <c r="J379" s="175"/>
      <c r="K379" s="176">
        <f>ROUND(E379*J379,2)</f>
        <v>0</v>
      </c>
      <c r="L379" s="176">
        <v>21</v>
      </c>
      <c r="M379" s="176">
        <f>G379*(1+L379/100)</f>
        <v>0</v>
      </c>
      <c r="N379" s="174">
        <v>0</v>
      </c>
      <c r="O379" s="174">
        <f>ROUND(E379*N379,2)</f>
        <v>0</v>
      </c>
      <c r="P379" s="174">
        <v>0</v>
      </c>
      <c r="Q379" s="174">
        <f>ROUND(E379*P379,2)</f>
        <v>0</v>
      </c>
      <c r="R379" s="176"/>
      <c r="S379" s="176" t="s">
        <v>168</v>
      </c>
      <c r="T379" s="177" t="s">
        <v>169</v>
      </c>
      <c r="U379" s="157">
        <v>0</v>
      </c>
      <c r="V379" s="157">
        <f>ROUND(E379*U379,2)</f>
        <v>0</v>
      </c>
      <c r="W379" s="157"/>
      <c r="X379" s="157" t="s">
        <v>399</v>
      </c>
      <c r="Y379" s="157" t="s">
        <v>171</v>
      </c>
      <c r="Z379" s="147"/>
      <c r="AA379" s="147"/>
      <c r="AB379" s="147"/>
      <c r="AC379" s="147"/>
      <c r="AD379" s="147"/>
      <c r="AE379" s="147"/>
      <c r="AF379" s="147"/>
      <c r="AG379" s="147" t="s">
        <v>577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250" t="s">
        <v>1255</v>
      </c>
      <c r="D380" s="251"/>
      <c r="E380" s="251"/>
      <c r="F380" s="251"/>
      <c r="G380" s="251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174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181" t="s">
        <v>176</v>
      </c>
      <c r="D381" s="161"/>
      <c r="E381" s="162">
        <v>1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177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71">
        <v>138</v>
      </c>
      <c r="B382" s="172" t="s">
        <v>1256</v>
      </c>
      <c r="C382" s="180" t="s">
        <v>1257</v>
      </c>
      <c r="D382" s="173" t="s">
        <v>230</v>
      </c>
      <c r="E382" s="174">
        <v>1</v>
      </c>
      <c r="F382" s="175"/>
      <c r="G382" s="176">
        <f>ROUND(E382*F382,2)</f>
        <v>0</v>
      </c>
      <c r="H382" s="175"/>
      <c r="I382" s="176">
        <f>ROUND(E382*H382,2)</f>
        <v>0</v>
      </c>
      <c r="J382" s="175"/>
      <c r="K382" s="176">
        <f>ROUND(E382*J382,2)</f>
        <v>0</v>
      </c>
      <c r="L382" s="176">
        <v>21</v>
      </c>
      <c r="M382" s="176">
        <f>G382*(1+L382/100)</f>
        <v>0</v>
      </c>
      <c r="N382" s="174">
        <v>0</v>
      </c>
      <c r="O382" s="174">
        <f>ROUND(E382*N382,2)</f>
        <v>0</v>
      </c>
      <c r="P382" s="174">
        <v>0</v>
      </c>
      <c r="Q382" s="174">
        <f>ROUND(E382*P382,2)</f>
        <v>0</v>
      </c>
      <c r="R382" s="176"/>
      <c r="S382" s="176" t="s">
        <v>168</v>
      </c>
      <c r="T382" s="177" t="s">
        <v>169</v>
      </c>
      <c r="U382" s="157">
        <v>0</v>
      </c>
      <c r="V382" s="157">
        <f>ROUND(E382*U382,2)</f>
        <v>0</v>
      </c>
      <c r="W382" s="157"/>
      <c r="X382" s="157" t="s">
        <v>399</v>
      </c>
      <c r="Y382" s="157" t="s">
        <v>171</v>
      </c>
      <c r="Z382" s="147"/>
      <c r="AA382" s="147"/>
      <c r="AB382" s="147"/>
      <c r="AC382" s="147"/>
      <c r="AD382" s="147"/>
      <c r="AE382" s="147"/>
      <c r="AF382" s="147"/>
      <c r="AG382" s="147" t="s">
        <v>577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250" t="s">
        <v>1258</v>
      </c>
      <c r="D383" s="251"/>
      <c r="E383" s="251"/>
      <c r="F383" s="251"/>
      <c r="G383" s="251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174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181" t="s">
        <v>176</v>
      </c>
      <c r="D384" s="161"/>
      <c r="E384" s="162">
        <v>1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177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1">
        <v>139</v>
      </c>
      <c r="B385" s="172" t="s">
        <v>1259</v>
      </c>
      <c r="C385" s="180" t="s">
        <v>1260</v>
      </c>
      <c r="D385" s="173" t="s">
        <v>230</v>
      </c>
      <c r="E385" s="174">
        <v>1</v>
      </c>
      <c r="F385" s="175"/>
      <c r="G385" s="176">
        <f>ROUND(E385*F385,2)</f>
        <v>0</v>
      </c>
      <c r="H385" s="175"/>
      <c r="I385" s="176">
        <f>ROUND(E385*H385,2)</f>
        <v>0</v>
      </c>
      <c r="J385" s="175"/>
      <c r="K385" s="176">
        <f>ROUND(E385*J385,2)</f>
        <v>0</v>
      </c>
      <c r="L385" s="176">
        <v>21</v>
      </c>
      <c r="M385" s="176">
        <f>G385*(1+L385/100)</f>
        <v>0</v>
      </c>
      <c r="N385" s="174">
        <v>0</v>
      </c>
      <c r="O385" s="174">
        <f>ROUND(E385*N385,2)</f>
        <v>0</v>
      </c>
      <c r="P385" s="174">
        <v>0</v>
      </c>
      <c r="Q385" s="174">
        <f>ROUND(E385*P385,2)</f>
        <v>0</v>
      </c>
      <c r="R385" s="176"/>
      <c r="S385" s="176" t="s">
        <v>168</v>
      </c>
      <c r="T385" s="177" t="s">
        <v>169</v>
      </c>
      <c r="U385" s="157">
        <v>0</v>
      </c>
      <c r="V385" s="157">
        <f>ROUND(E385*U385,2)</f>
        <v>0</v>
      </c>
      <c r="W385" s="157"/>
      <c r="X385" s="157" t="s">
        <v>399</v>
      </c>
      <c r="Y385" s="157" t="s">
        <v>171</v>
      </c>
      <c r="Z385" s="147"/>
      <c r="AA385" s="147"/>
      <c r="AB385" s="147"/>
      <c r="AC385" s="147"/>
      <c r="AD385" s="147"/>
      <c r="AE385" s="147"/>
      <c r="AF385" s="147"/>
      <c r="AG385" s="147" t="s">
        <v>577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250" t="s">
        <v>1261</v>
      </c>
      <c r="D386" s="251"/>
      <c r="E386" s="251"/>
      <c r="F386" s="251"/>
      <c r="G386" s="251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174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81" t="s">
        <v>176</v>
      </c>
      <c r="D387" s="161"/>
      <c r="E387" s="162">
        <v>1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177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71">
        <v>140</v>
      </c>
      <c r="B388" s="172" t="s">
        <v>1262</v>
      </c>
      <c r="C388" s="180" t="s">
        <v>1263</v>
      </c>
      <c r="D388" s="173" t="s">
        <v>230</v>
      </c>
      <c r="E388" s="174">
        <v>1</v>
      </c>
      <c r="F388" s="175"/>
      <c r="G388" s="176">
        <f>ROUND(E388*F388,2)</f>
        <v>0</v>
      </c>
      <c r="H388" s="175"/>
      <c r="I388" s="176">
        <f>ROUND(E388*H388,2)</f>
        <v>0</v>
      </c>
      <c r="J388" s="175"/>
      <c r="K388" s="176">
        <f>ROUND(E388*J388,2)</f>
        <v>0</v>
      </c>
      <c r="L388" s="176">
        <v>21</v>
      </c>
      <c r="M388" s="176">
        <f>G388*(1+L388/100)</f>
        <v>0</v>
      </c>
      <c r="N388" s="174">
        <v>0</v>
      </c>
      <c r="O388" s="174">
        <f>ROUND(E388*N388,2)</f>
        <v>0</v>
      </c>
      <c r="P388" s="174">
        <v>0</v>
      </c>
      <c r="Q388" s="174">
        <f>ROUND(E388*P388,2)</f>
        <v>0</v>
      </c>
      <c r="R388" s="176"/>
      <c r="S388" s="176" t="s">
        <v>168</v>
      </c>
      <c r="T388" s="177" t="s">
        <v>169</v>
      </c>
      <c r="U388" s="157">
        <v>0</v>
      </c>
      <c r="V388" s="157">
        <f>ROUND(E388*U388,2)</f>
        <v>0</v>
      </c>
      <c r="W388" s="157"/>
      <c r="X388" s="157" t="s">
        <v>399</v>
      </c>
      <c r="Y388" s="157" t="s">
        <v>171</v>
      </c>
      <c r="Z388" s="147"/>
      <c r="AA388" s="147"/>
      <c r="AB388" s="147"/>
      <c r="AC388" s="147"/>
      <c r="AD388" s="147"/>
      <c r="AE388" s="147"/>
      <c r="AF388" s="147"/>
      <c r="AG388" s="147" t="s">
        <v>577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250" t="s">
        <v>1264</v>
      </c>
      <c r="D389" s="251"/>
      <c r="E389" s="251"/>
      <c r="F389" s="251"/>
      <c r="G389" s="251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174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2" x14ac:dyDescent="0.2">
      <c r="A390" s="154"/>
      <c r="B390" s="155"/>
      <c r="C390" s="181" t="s">
        <v>176</v>
      </c>
      <c r="D390" s="161"/>
      <c r="E390" s="162">
        <v>1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177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x14ac:dyDescent="0.2">
      <c r="A391" s="164" t="s">
        <v>163</v>
      </c>
      <c r="B391" s="165" t="s">
        <v>131</v>
      </c>
      <c r="C391" s="179" t="s">
        <v>132</v>
      </c>
      <c r="D391" s="166"/>
      <c r="E391" s="167"/>
      <c r="F391" s="168"/>
      <c r="G391" s="168">
        <f>SUMIF(AG392:AG410,"&lt;&gt;NOR",G392:G410)</f>
        <v>0</v>
      </c>
      <c r="H391" s="168"/>
      <c r="I391" s="168">
        <f>SUM(I392:I410)</f>
        <v>0</v>
      </c>
      <c r="J391" s="168"/>
      <c r="K391" s="168">
        <f>SUM(K392:K410)</f>
        <v>0</v>
      </c>
      <c r="L391" s="168"/>
      <c r="M391" s="168">
        <f>SUM(M392:M410)</f>
        <v>0</v>
      </c>
      <c r="N391" s="167"/>
      <c r="O391" s="167">
        <f>SUM(O392:O410)</f>
        <v>0</v>
      </c>
      <c r="P391" s="167"/>
      <c r="Q391" s="167">
        <f>SUM(Q392:Q410)</f>
        <v>0</v>
      </c>
      <c r="R391" s="168"/>
      <c r="S391" s="168"/>
      <c r="T391" s="169"/>
      <c r="U391" s="163"/>
      <c r="V391" s="163">
        <f>SUM(V392:V410)</f>
        <v>0</v>
      </c>
      <c r="W391" s="163"/>
      <c r="X391" s="163"/>
      <c r="Y391" s="163"/>
      <c r="AG391" t="s">
        <v>164</v>
      </c>
    </row>
    <row r="392" spans="1:60" outlineLevel="1" x14ac:dyDescent="0.2">
      <c r="A392" s="171">
        <v>141</v>
      </c>
      <c r="B392" s="172" t="s">
        <v>750</v>
      </c>
      <c r="C392" s="180" t="s">
        <v>1265</v>
      </c>
      <c r="D392" s="173" t="s">
        <v>331</v>
      </c>
      <c r="E392" s="174">
        <v>5.7284600000000001</v>
      </c>
      <c r="F392" s="175"/>
      <c r="G392" s="176">
        <f>ROUND(E392*F392,2)</f>
        <v>0</v>
      </c>
      <c r="H392" s="175"/>
      <c r="I392" s="176">
        <f>ROUND(E392*H392,2)</f>
        <v>0</v>
      </c>
      <c r="J392" s="175"/>
      <c r="K392" s="176">
        <f>ROUND(E392*J392,2)</f>
        <v>0</v>
      </c>
      <c r="L392" s="176">
        <v>21</v>
      </c>
      <c r="M392" s="176">
        <f>G392*(1+L392/100)</f>
        <v>0</v>
      </c>
      <c r="N392" s="174">
        <v>0</v>
      </c>
      <c r="O392" s="174">
        <f>ROUND(E392*N392,2)</f>
        <v>0</v>
      </c>
      <c r="P392" s="174">
        <v>0</v>
      </c>
      <c r="Q392" s="174">
        <f>ROUND(E392*P392,2)</f>
        <v>0</v>
      </c>
      <c r="R392" s="176" t="s">
        <v>1266</v>
      </c>
      <c r="S392" s="176" t="s">
        <v>231</v>
      </c>
      <c r="T392" s="177" t="s">
        <v>231</v>
      </c>
      <c r="U392" s="157">
        <v>0</v>
      </c>
      <c r="V392" s="157">
        <f>ROUND(E392*U392,2)</f>
        <v>0</v>
      </c>
      <c r="W392" s="157"/>
      <c r="X392" s="157" t="s">
        <v>170</v>
      </c>
      <c r="Y392" s="157" t="s">
        <v>171</v>
      </c>
      <c r="Z392" s="147"/>
      <c r="AA392" s="147"/>
      <c r="AB392" s="147"/>
      <c r="AC392" s="147"/>
      <c r="AD392" s="147"/>
      <c r="AE392" s="147"/>
      <c r="AF392" s="147"/>
      <c r="AG392" s="147" t="s">
        <v>215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22.5" outlineLevel="2" x14ac:dyDescent="0.2">
      <c r="A393" s="154"/>
      <c r="B393" s="155"/>
      <c r="C393" s="261" t="s">
        <v>1267</v>
      </c>
      <c r="D393" s="262"/>
      <c r="E393" s="262"/>
      <c r="F393" s="262"/>
      <c r="G393" s="262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950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78" t="str">
        <f>C393</f>
        <v>se složením a hrubým urovnáním nebo s přeložením na jiný dopravní prostředek kromě lodi, vč. příplatku za každých dalších i započatých 1000 m přes 1000 m,</v>
      </c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">
      <c r="A394" s="154"/>
      <c r="B394" s="155"/>
      <c r="C394" s="252" t="s">
        <v>725</v>
      </c>
      <c r="D394" s="253"/>
      <c r="E394" s="253"/>
      <c r="F394" s="253"/>
      <c r="G394" s="253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174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22.5" outlineLevel="1" x14ac:dyDescent="0.2">
      <c r="A395" s="171">
        <v>142</v>
      </c>
      <c r="B395" s="172" t="s">
        <v>746</v>
      </c>
      <c r="C395" s="180" t="s">
        <v>1268</v>
      </c>
      <c r="D395" s="173" t="s">
        <v>331</v>
      </c>
      <c r="E395" s="174">
        <v>5.7284600000000001</v>
      </c>
      <c r="F395" s="175"/>
      <c r="G395" s="176">
        <f>ROUND(E395*F395,2)</f>
        <v>0</v>
      </c>
      <c r="H395" s="175"/>
      <c r="I395" s="176">
        <f>ROUND(E395*H395,2)</f>
        <v>0</v>
      </c>
      <c r="J395" s="175"/>
      <c r="K395" s="176">
        <f>ROUND(E395*J395,2)</f>
        <v>0</v>
      </c>
      <c r="L395" s="176">
        <v>21</v>
      </c>
      <c r="M395" s="176">
        <f>G395*(1+L395/100)</f>
        <v>0</v>
      </c>
      <c r="N395" s="174">
        <v>0</v>
      </c>
      <c r="O395" s="174">
        <f>ROUND(E395*N395,2)</f>
        <v>0</v>
      </c>
      <c r="P395" s="174">
        <v>0</v>
      </c>
      <c r="Q395" s="174">
        <f>ROUND(E395*P395,2)</f>
        <v>0</v>
      </c>
      <c r="R395" s="176" t="s">
        <v>1269</v>
      </c>
      <c r="S395" s="176" t="s">
        <v>231</v>
      </c>
      <c r="T395" s="177" t="s">
        <v>231</v>
      </c>
      <c r="U395" s="157">
        <v>0</v>
      </c>
      <c r="V395" s="157">
        <f>ROUND(E395*U395,2)</f>
        <v>0</v>
      </c>
      <c r="W395" s="157"/>
      <c r="X395" s="157" t="s">
        <v>170</v>
      </c>
      <c r="Y395" s="157" t="s">
        <v>171</v>
      </c>
      <c r="Z395" s="147"/>
      <c r="AA395" s="147"/>
      <c r="AB395" s="147"/>
      <c r="AC395" s="147"/>
      <c r="AD395" s="147"/>
      <c r="AE395" s="147"/>
      <c r="AF395" s="147"/>
      <c r="AG395" s="147" t="s">
        <v>215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2" x14ac:dyDescent="0.2">
      <c r="A396" s="154"/>
      <c r="B396" s="155"/>
      <c r="C396" s="261" t="s">
        <v>1270</v>
      </c>
      <c r="D396" s="262"/>
      <c r="E396" s="262"/>
      <c r="F396" s="262"/>
      <c r="G396" s="262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950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78" t="str">
        <f>C396</f>
        <v>nebo vybouraných hmot nošením nebo přehazováním k místu nakládky přístupnému normálním dopravním prostředkům,</v>
      </c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252" t="s">
        <v>725</v>
      </c>
      <c r="D397" s="253"/>
      <c r="E397" s="253"/>
      <c r="F397" s="253"/>
      <c r="G397" s="253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174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ht="22.5" outlineLevel="1" x14ac:dyDescent="0.2">
      <c r="A398" s="171">
        <v>143</v>
      </c>
      <c r="B398" s="172" t="s">
        <v>748</v>
      </c>
      <c r="C398" s="180" t="s">
        <v>1271</v>
      </c>
      <c r="D398" s="173" t="s">
        <v>331</v>
      </c>
      <c r="E398" s="174">
        <v>11.45692</v>
      </c>
      <c r="F398" s="175"/>
      <c r="G398" s="176">
        <f>ROUND(E398*F398,2)</f>
        <v>0</v>
      </c>
      <c r="H398" s="175"/>
      <c r="I398" s="176">
        <f>ROUND(E398*H398,2)</f>
        <v>0</v>
      </c>
      <c r="J398" s="175"/>
      <c r="K398" s="176">
        <f>ROUND(E398*J398,2)</f>
        <v>0</v>
      </c>
      <c r="L398" s="176">
        <v>21</v>
      </c>
      <c r="M398" s="176">
        <f>G398*(1+L398/100)</f>
        <v>0</v>
      </c>
      <c r="N398" s="174">
        <v>0</v>
      </c>
      <c r="O398" s="174">
        <f>ROUND(E398*N398,2)</f>
        <v>0</v>
      </c>
      <c r="P398" s="174">
        <v>0</v>
      </c>
      <c r="Q398" s="174">
        <f>ROUND(E398*P398,2)</f>
        <v>0</v>
      </c>
      <c r="R398" s="176" t="s">
        <v>1269</v>
      </c>
      <c r="S398" s="176" t="s">
        <v>231</v>
      </c>
      <c r="T398" s="177" t="s">
        <v>231</v>
      </c>
      <c r="U398" s="157">
        <v>0</v>
      </c>
      <c r="V398" s="157">
        <f>ROUND(E398*U398,2)</f>
        <v>0</v>
      </c>
      <c r="W398" s="157"/>
      <c r="X398" s="157" t="s">
        <v>170</v>
      </c>
      <c r="Y398" s="157" t="s">
        <v>171</v>
      </c>
      <c r="Z398" s="147"/>
      <c r="AA398" s="147"/>
      <c r="AB398" s="147"/>
      <c r="AC398" s="147"/>
      <c r="AD398" s="147"/>
      <c r="AE398" s="147"/>
      <c r="AF398" s="147"/>
      <c r="AG398" s="147" t="s">
        <v>215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261" t="s">
        <v>1270</v>
      </c>
      <c r="D399" s="262"/>
      <c r="E399" s="262"/>
      <c r="F399" s="262"/>
      <c r="G399" s="262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950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78" t="str">
        <f>C399</f>
        <v>nebo vybouraných hmot nošením nebo přehazováním k místu nakládky přístupnému normálním dopravním prostředkům,</v>
      </c>
      <c r="BB399" s="147"/>
      <c r="BC399" s="147"/>
      <c r="BD399" s="147"/>
      <c r="BE399" s="147"/>
      <c r="BF399" s="147"/>
      <c r="BG399" s="147"/>
      <c r="BH399" s="147"/>
    </row>
    <row r="400" spans="1:60" outlineLevel="2" x14ac:dyDescent="0.2">
      <c r="A400" s="154"/>
      <c r="B400" s="155"/>
      <c r="C400" s="252" t="s">
        <v>725</v>
      </c>
      <c r="D400" s="253"/>
      <c r="E400" s="253"/>
      <c r="F400" s="253"/>
      <c r="G400" s="253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174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71">
        <v>144</v>
      </c>
      <c r="B401" s="172" t="s">
        <v>425</v>
      </c>
      <c r="C401" s="180" t="s">
        <v>1272</v>
      </c>
      <c r="D401" s="173" t="s">
        <v>331</v>
      </c>
      <c r="E401" s="174">
        <v>5.7284600000000001</v>
      </c>
      <c r="F401" s="175"/>
      <c r="G401" s="176">
        <f>ROUND(E401*F401,2)</f>
        <v>0</v>
      </c>
      <c r="H401" s="175"/>
      <c r="I401" s="176">
        <f>ROUND(E401*H401,2)</f>
        <v>0</v>
      </c>
      <c r="J401" s="175"/>
      <c r="K401" s="176">
        <f>ROUND(E401*J401,2)</f>
        <v>0</v>
      </c>
      <c r="L401" s="176">
        <v>21</v>
      </c>
      <c r="M401" s="176">
        <f>G401*(1+L401/100)</f>
        <v>0</v>
      </c>
      <c r="N401" s="174">
        <v>0</v>
      </c>
      <c r="O401" s="174">
        <f>ROUND(E401*N401,2)</f>
        <v>0</v>
      </c>
      <c r="P401" s="174">
        <v>0</v>
      </c>
      <c r="Q401" s="174">
        <f>ROUND(E401*P401,2)</f>
        <v>0</v>
      </c>
      <c r="R401" s="176" t="s">
        <v>1273</v>
      </c>
      <c r="S401" s="176" t="s">
        <v>231</v>
      </c>
      <c r="T401" s="177" t="s">
        <v>231</v>
      </c>
      <c r="U401" s="157">
        <v>0</v>
      </c>
      <c r="V401" s="157">
        <f>ROUND(E401*U401,2)</f>
        <v>0</v>
      </c>
      <c r="W401" s="157"/>
      <c r="X401" s="157" t="s">
        <v>170</v>
      </c>
      <c r="Y401" s="157" t="s">
        <v>171</v>
      </c>
      <c r="Z401" s="147"/>
      <c r="AA401" s="147"/>
      <c r="AB401" s="147"/>
      <c r="AC401" s="147"/>
      <c r="AD401" s="147"/>
      <c r="AE401" s="147"/>
      <c r="AF401" s="147"/>
      <c r="AG401" s="147" t="s">
        <v>215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250" t="s">
        <v>725</v>
      </c>
      <c r="D402" s="251"/>
      <c r="E402" s="251"/>
      <c r="F402" s="251"/>
      <c r="G402" s="251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174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71">
        <v>145</v>
      </c>
      <c r="B403" s="172" t="s">
        <v>427</v>
      </c>
      <c r="C403" s="180" t="s">
        <v>1274</v>
      </c>
      <c r="D403" s="173" t="s">
        <v>331</v>
      </c>
      <c r="E403" s="174">
        <v>57.284599999999998</v>
      </c>
      <c r="F403" s="175"/>
      <c r="G403" s="176">
        <f>ROUND(E403*F403,2)</f>
        <v>0</v>
      </c>
      <c r="H403" s="175"/>
      <c r="I403" s="176">
        <f>ROUND(E403*H403,2)</f>
        <v>0</v>
      </c>
      <c r="J403" s="175"/>
      <c r="K403" s="176">
        <f>ROUND(E403*J403,2)</f>
        <v>0</v>
      </c>
      <c r="L403" s="176">
        <v>21</v>
      </c>
      <c r="M403" s="176">
        <f>G403*(1+L403/100)</f>
        <v>0</v>
      </c>
      <c r="N403" s="174">
        <v>0</v>
      </c>
      <c r="O403" s="174">
        <f>ROUND(E403*N403,2)</f>
        <v>0</v>
      </c>
      <c r="P403" s="174">
        <v>0</v>
      </c>
      <c r="Q403" s="174">
        <f>ROUND(E403*P403,2)</f>
        <v>0</v>
      </c>
      <c r="R403" s="176" t="s">
        <v>1273</v>
      </c>
      <c r="S403" s="176" t="s">
        <v>231</v>
      </c>
      <c r="T403" s="177" t="s">
        <v>231</v>
      </c>
      <c r="U403" s="157">
        <v>0</v>
      </c>
      <c r="V403" s="157">
        <f>ROUND(E403*U403,2)</f>
        <v>0</v>
      </c>
      <c r="W403" s="157"/>
      <c r="X403" s="157" t="s">
        <v>170</v>
      </c>
      <c r="Y403" s="157" t="s">
        <v>171</v>
      </c>
      <c r="Z403" s="147"/>
      <c r="AA403" s="147"/>
      <c r="AB403" s="147"/>
      <c r="AC403" s="147"/>
      <c r="AD403" s="147"/>
      <c r="AE403" s="147"/>
      <c r="AF403" s="147"/>
      <c r="AG403" s="147" t="s">
        <v>215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2" x14ac:dyDescent="0.2">
      <c r="A404" s="154"/>
      <c r="B404" s="155"/>
      <c r="C404" s="250" t="s">
        <v>725</v>
      </c>
      <c r="D404" s="251"/>
      <c r="E404" s="251"/>
      <c r="F404" s="251"/>
      <c r="G404" s="251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174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71">
        <v>146</v>
      </c>
      <c r="B405" s="172" t="s">
        <v>429</v>
      </c>
      <c r="C405" s="180" t="s">
        <v>1275</v>
      </c>
      <c r="D405" s="173" t="s">
        <v>331</v>
      </c>
      <c r="E405" s="174">
        <v>5.7284600000000001</v>
      </c>
      <c r="F405" s="175"/>
      <c r="G405" s="176">
        <f>ROUND(E405*F405,2)</f>
        <v>0</v>
      </c>
      <c r="H405" s="175"/>
      <c r="I405" s="176">
        <f>ROUND(E405*H405,2)</f>
        <v>0</v>
      </c>
      <c r="J405" s="175"/>
      <c r="K405" s="176">
        <f>ROUND(E405*J405,2)</f>
        <v>0</v>
      </c>
      <c r="L405" s="176">
        <v>21</v>
      </c>
      <c r="M405" s="176">
        <f>G405*(1+L405/100)</f>
        <v>0</v>
      </c>
      <c r="N405" s="174">
        <v>0</v>
      </c>
      <c r="O405" s="174">
        <f>ROUND(E405*N405,2)</f>
        <v>0</v>
      </c>
      <c r="P405" s="174">
        <v>0</v>
      </c>
      <c r="Q405" s="174">
        <f>ROUND(E405*P405,2)</f>
        <v>0</v>
      </c>
      <c r="R405" s="176" t="s">
        <v>1273</v>
      </c>
      <c r="S405" s="176" t="s">
        <v>231</v>
      </c>
      <c r="T405" s="177" t="s">
        <v>231</v>
      </c>
      <c r="U405" s="157">
        <v>0</v>
      </c>
      <c r="V405" s="157">
        <f>ROUND(E405*U405,2)</f>
        <v>0</v>
      </c>
      <c r="W405" s="157"/>
      <c r="X405" s="157" t="s">
        <v>170</v>
      </c>
      <c r="Y405" s="157" t="s">
        <v>171</v>
      </c>
      <c r="Z405" s="147"/>
      <c r="AA405" s="147"/>
      <c r="AB405" s="147"/>
      <c r="AC405" s="147"/>
      <c r="AD405" s="147"/>
      <c r="AE405" s="147"/>
      <c r="AF405" s="147"/>
      <c r="AG405" s="147" t="s">
        <v>215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250" t="s">
        <v>725</v>
      </c>
      <c r="D406" s="251"/>
      <c r="E406" s="251"/>
      <c r="F406" s="251"/>
      <c r="G406" s="251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174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2.5" outlineLevel="1" x14ac:dyDescent="0.2">
      <c r="A407" s="171">
        <v>147</v>
      </c>
      <c r="B407" s="172" t="s">
        <v>431</v>
      </c>
      <c r="C407" s="180" t="s">
        <v>1276</v>
      </c>
      <c r="D407" s="173" t="s">
        <v>331</v>
      </c>
      <c r="E407" s="174">
        <v>28.642299999999999</v>
      </c>
      <c r="F407" s="175"/>
      <c r="G407" s="176">
        <f>ROUND(E407*F407,2)</f>
        <v>0</v>
      </c>
      <c r="H407" s="175"/>
      <c r="I407" s="176">
        <f>ROUND(E407*H407,2)</f>
        <v>0</v>
      </c>
      <c r="J407" s="175"/>
      <c r="K407" s="176">
        <f>ROUND(E407*J407,2)</f>
        <v>0</v>
      </c>
      <c r="L407" s="176">
        <v>21</v>
      </c>
      <c r="M407" s="176">
        <f>G407*(1+L407/100)</f>
        <v>0</v>
      </c>
      <c r="N407" s="174">
        <v>0</v>
      </c>
      <c r="O407" s="174">
        <f>ROUND(E407*N407,2)</f>
        <v>0</v>
      </c>
      <c r="P407" s="174">
        <v>0</v>
      </c>
      <c r="Q407" s="174">
        <f>ROUND(E407*P407,2)</f>
        <v>0</v>
      </c>
      <c r="R407" s="176" t="s">
        <v>1273</v>
      </c>
      <c r="S407" s="176" t="s">
        <v>231</v>
      </c>
      <c r="T407" s="177" t="s">
        <v>231</v>
      </c>
      <c r="U407" s="157">
        <v>0</v>
      </c>
      <c r="V407" s="157">
        <f>ROUND(E407*U407,2)</f>
        <v>0</v>
      </c>
      <c r="W407" s="157"/>
      <c r="X407" s="157" t="s">
        <v>170</v>
      </c>
      <c r="Y407" s="157" t="s">
        <v>171</v>
      </c>
      <c r="Z407" s="147"/>
      <c r="AA407" s="147"/>
      <c r="AB407" s="147"/>
      <c r="AC407" s="147"/>
      <c r="AD407" s="147"/>
      <c r="AE407" s="147"/>
      <c r="AF407" s="147"/>
      <c r="AG407" s="147" t="s">
        <v>215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250" t="s">
        <v>725</v>
      </c>
      <c r="D408" s="251"/>
      <c r="E408" s="251"/>
      <c r="F408" s="251"/>
      <c r="G408" s="251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174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2.5" outlineLevel="1" x14ac:dyDescent="0.2">
      <c r="A409" s="171">
        <v>148</v>
      </c>
      <c r="B409" s="172" t="s">
        <v>752</v>
      </c>
      <c r="C409" s="180" t="s">
        <v>1277</v>
      </c>
      <c r="D409" s="173" t="s">
        <v>331</v>
      </c>
      <c r="E409" s="174">
        <v>5.7284600000000001</v>
      </c>
      <c r="F409" s="175"/>
      <c r="G409" s="176">
        <f>ROUND(E409*F409,2)</f>
        <v>0</v>
      </c>
      <c r="H409" s="175"/>
      <c r="I409" s="176">
        <f>ROUND(E409*H409,2)</f>
        <v>0</v>
      </c>
      <c r="J409" s="175"/>
      <c r="K409" s="176">
        <f>ROUND(E409*J409,2)</f>
        <v>0</v>
      </c>
      <c r="L409" s="176">
        <v>21</v>
      </c>
      <c r="M409" s="176">
        <f>G409*(1+L409/100)</f>
        <v>0</v>
      </c>
      <c r="N409" s="174">
        <v>0</v>
      </c>
      <c r="O409" s="174">
        <f>ROUND(E409*N409,2)</f>
        <v>0</v>
      </c>
      <c r="P409" s="174">
        <v>0</v>
      </c>
      <c r="Q409" s="174">
        <f>ROUND(E409*P409,2)</f>
        <v>0</v>
      </c>
      <c r="R409" s="176" t="s">
        <v>1273</v>
      </c>
      <c r="S409" s="176" t="s">
        <v>231</v>
      </c>
      <c r="T409" s="177" t="s">
        <v>231</v>
      </c>
      <c r="U409" s="157">
        <v>0</v>
      </c>
      <c r="V409" s="157">
        <f>ROUND(E409*U409,2)</f>
        <v>0</v>
      </c>
      <c r="W409" s="157"/>
      <c r="X409" s="157" t="s">
        <v>170</v>
      </c>
      <c r="Y409" s="157" t="s">
        <v>171</v>
      </c>
      <c r="Z409" s="147"/>
      <c r="AA409" s="147"/>
      <c r="AB409" s="147"/>
      <c r="AC409" s="147"/>
      <c r="AD409" s="147"/>
      <c r="AE409" s="147"/>
      <c r="AF409" s="147"/>
      <c r="AG409" s="147" t="s">
        <v>215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250" t="s">
        <v>1278</v>
      </c>
      <c r="D410" s="251"/>
      <c r="E410" s="251"/>
      <c r="F410" s="251"/>
      <c r="G410" s="251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174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x14ac:dyDescent="0.2">
      <c r="A411" s="3"/>
      <c r="B411" s="4"/>
      <c r="C411" s="182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AE411">
        <v>12</v>
      </c>
      <c r="AF411">
        <v>21</v>
      </c>
      <c r="AG411" t="s">
        <v>149</v>
      </c>
    </row>
    <row r="412" spans="1:60" x14ac:dyDescent="0.2">
      <c r="A412" s="150"/>
      <c r="B412" s="151" t="s">
        <v>29</v>
      </c>
      <c r="C412" s="183"/>
      <c r="D412" s="152"/>
      <c r="E412" s="153"/>
      <c r="F412" s="153"/>
      <c r="G412" s="170">
        <f>G8+G44+G121+G162+G220+G363+G371+G391</f>
        <v>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AE412">
        <f>SUMIF(L7:L410,AE411,G7:G410)</f>
        <v>0</v>
      </c>
      <c r="AF412">
        <f>SUMIF(L7:L410,AF411,G7:G410)</f>
        <v>0</v>
      </c>
      <c r="AG412" t="s">
        <v>192</v>
      </c>
    </row>
    <row r="413" spans="1:60" x14ac:dyDescent="0.2">
      <c r="C413" s="184"/>
      <c r="D413" s="10"/>
      <c r="AG413" t="s">
        <v>194</v>
      </c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TlIOHtHG9T0Q7kgllAmCxRprQeEHXVcwA7hUJt5Z19fuEbdl8YIzGemnOrjjsjeFAlOHag0sO6eTdaYQ0MgUQ==" saltValue="nVK4TLO6znJZzeQGWHLGvg==" spinCount="100000" sheet="1" formatRows="0"/>
  <mergeCells count="115">
    <mergeCell ref="A1:G1"/>
    <mergeCell ref="C2:G2"/>
    <mergeCell ref="C3:G3"/>
    <mergeCell ref="C4:G4"/>
    <mergeCell ref="C10:G10"/>
    <mergeCell ref="C11:G11"/>
    <mergeCell ref="C29:G29"/>
    <mergeCell ref="C30:G30"/>
    <mergeCell ref="C33:G33"/>
    <mergeCell ref="C34:G34"/>
    <mergeCell ref="C37:G37"/>
    <mergeCell ref="C38:G38"/>
    <mergeCell ref="C17:G17"/>
    <mergeCell ref="C18:G18"/>
    <mergeCell ref="C21:G21"/>
    <mergeCell ref="C22:G22"/>
    <mergeCell ref="C25:G25"/>
    <mergeCell ref="C26:G26"/>
    <mergeCell ref="C59:G59"/>
    <mergeCell ref="C60:G60"/>
    <mergeCell ref="C63:G63"/>
    <mergeCell ref="C64:G64"/>
    <mergeCell ref="C65:G65"/>
    <mergeCell ref="C66:G66"/>
    <mergeCell ref="C48:G48"/>
    <mergeCell ref="C51:G51"/>
    <mergeCell ref="C52:G52"/>
    <mergeCell ref="C54:G54"/>
    <mergeCell ref="C57:G57"/>
    <mergeCell ref="C58:G58"/>
    <mergeCell ref="C88:G88"/>
    <mergeCell ref="C91:G91"/>
    <mergeCell ref="C94:G94"/>
    <mergeCell ref="C117:G117"/>
    <mergeCell ref="C135:G135"/>
    <mergeCell ref="C136:G136"/>
    <mergeCell ref="C69:G69"/>
    <mergeCell ref="C72:G72"/>
    <mergeCell ref="C76:G76"/>
    <mergeCell ref="C79:G79"/>
    <mergeCell ref="C84:G84"/>
    <mergeCell ref="C85:G85"/>
    <mergeCell ref="C205:G205"/>
    <mergeCell ref="C209:G209"/>
    <mergeCell ref="C210:G210"/>
    <mergeCell ref="C222:G222"/>
    <mergeCell ref="C225:G225"/>
    <mergeCell ref="C228:G228"/>
    <mergeCell ref="C139:G139"/>
    <mergeCell ref="C151:G151"/>
    <mergeCell ref="C154:G154"/>
    <mergeCell ref="C157:G157"/>
    <mergeCell ref="C160:G160"/>
    <mergeCell ref="C188:G188"/>
    <mergeCell ref="C253:G253"/>
    <mergeCell ref="C256:G256"/>
    <mergeCell ref="C259:G259"/>
    <mergeCell ref="C262:G262"/>
    <mergeCell ref="C265:G265"/>
    <mergeCell ref="C268:G268"/>
    <mergeCell ref="C233:G233"/>
    <mergeCell ref="C238:G238"/>
    <mergeCell ref="C241:G241"/>
    <mergeCell ref="C244:G244"/>
    <mergeCell ref="C247:G247"/>
    <mergeCell ref="C250:G250"/>
    <mergeCell ref="C292:G292"/>
    <mergeCell ref="C295:G295"/>
    <mergeCell ref="C298:G298"/>
    <mergeCell ref="C301:G301"/>
    <mergeCell ref="C304:G304"/>
    <mergeCell ref="C307:G307"/>
    <mergeCell ref="C273:G273"/>
    <mergeCell ref="C275:G275"/>
    <mergeCell ref="C278:G278"/>
    <mergeCell ref="C283:G283"/>
    <mergeCell ref="C286:G286"/>
    <mergeCell ref="C289:G289"/>
    <mergeCell ref="C328:G328"/>
    <mergeCell ref="C331:G331"/>
    <mergeCell ref="C334:G334"/>
    <mergeCell ref="C337:G337"/>
    <mergeCell ref="C340:G340"/>
    <mergeCell ref="C343:G343"/>
    <mergeCell ref="C310:G310"/>
    <mergeCell ref="C313:G313"/>
    <mergeCell ref="C316:G316"/>
    <mergeCell ref="C319:G319"/>
    <mergeCell ref="C322:G322"/>
    <mergeCell ref="C325:G325"/>
    <mergeCell ref="C367:G367"/>
    <mergeCell ref="C373:G373"/>
    <mergeCell ref="C374:G374"/>
    <mergeCell ref="C377:G377"/>
    <mergeCell ref="C380:G380"/>
    <mergeCell ref="C383:G383"/>
    <mergeCell ref="C346:G346"/>
    <mergeCell ref="C349:G349"/>
    <mergeCell ref="C352:G352"/>
    <mergeCell ref="C355:G355"/>
    <mergeCell ref="C358:G358"/>
    <mergeCell ref="C361:G361"/>
    <mergeCell ref="C410:G410"/>
    <mergeCell ref="C399:G399"/>
    <mergeCell ref="C400:G400"/>
    <mergeCell ref="C402:G402"/>
    <mergeCell ref="C404:G404"/>
    <mergeCell ref="C406:G406"/>
    <mergeCell ref="C408:G408"/>
    <mergeCell ref="C386:G386"/>
    <mergeCell ref="C389:G389"/>
    <mergeCell ref="C393:G393"/>
    <mergeCell ref="C394:G394"/>
    <mergeCell ref="C396:G396"/>
    <mergeCell ref="C397:G39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Otrubová Roxana</cp:lastModifiedBy>
  <cp:lastPrinted>2019-03-19T12:27:02Z</cp:lastPrinted>
  <dcterms:created xsi:type="dcterms:W3CDTF">2009-04-08T07:15:50Z</dcterms:created>
  <dcterms:modified xsi:type="dcterms:W3CDTF">2024-11-27T08:40:39Z</dcterms:modified>
</cp:coreProperties>
</file>