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Heliport opravy 06012025\"/>
    </mc:Choice>
  </mc:AlternateContent>
  <bookViews>
    <workbookView xWindow="0" yWindow="0" windowWidth="0" windowHeight="0"/>
  </bookViews>
  <sheets>
    <sheet name="Rekapitulace stavby" sheetId="1" r:id="rId1"/>
    <sheet name="SO 00 - Příprava území" sheetId="2" r:id="rId2"/>
    <sheet name="SO 011 - Hrubá stavba ZS ..." sheetId="3" r:id="rId3"/>
    <sheet name="SO 012 - Dokončovací prác..." sheetId="4" r:id="rId4"/>
    <sheet name="0121 - Schodiště pro výst..." sheetId="5" r:id="rId5"/>
    <sheet name="0122 - Schodiště pro výst..." sheetId="6" r:id="rId6"/>
    <sheet name="SO 02 - Zpevněné a odstav..." sheetId="7" r:id="rId7"/>
    <sheet name="SO 03 - Spojovací most" sheetId="8" r:id="rId8"/>
    <sheet name="D.1.4.1 - VYTÁPĚNÍ " sheetId="9" r:id="rId9"/>
    <sheet name="D1.4.2 - Zdravotechnické ..." sheetId="10" r:id="rId10"/>
    <sheet name="D.1.4.3 - VZDUCHOTECHNIKA..." sheetId="11" r:id="rId11"/>
    <sheet name="SO 04.1 - Přípojka splašk..." sheetId="12" r:id="rId12"/>
    <sheet name="SO 04.3 - Přípojka plynu " sheetId="13" r:id="rId13"/>
    <sheet name="SO 04.2 - Přípojka vody " sheetId="14" r:id="rId14"/>
    <sheet name="SO 04.5 - Přípojka NN" sheetId="15" r:id="rId15"/>
    <sheet name="SO 05 - Dešťová kanalizace " sheetId="16" r:id="rId16"/>
    <sheet name="SO 06 - Přeložka NN veden..." sheetId="17" r:id="rId17"/>
    <sheet name="SO 07 - Osazení chráničky" sheetId="18" r:id="rId18"/>
    <sheet name="SO 08 - Úprava vedení VO" sheetId="19" r:id="rId19"/>
    <sheet name="SO 09 - Nový vstup do stá..." sheetId="20" r:id="rId20"/>
    <sheet name="SO 10 - Elektrická požárn..." sheetId="21" r:id="rId21"/>
    <sheet name="SO 1101 - Silnoproud" sheetId="22" r:id="rId22"/>
    <sheet name="SO 1102 - Slaboproud" sheetId="23" r:id="rId23"/>
    <sheet name="SO 12 - Ostatní náklady" sheetId="24" r:id="rId24"/>
    <sheet name="Pokyny pro vyplnění" sheetId="25" r:id="rId25"/>
  </sheets>
  <definedNames>
    <definedName name="_xlnm.Print_Area" localSheetId="0">'Rekapitulace stavby'!$D$4:$AO$36,'Rekapitulace stavby'!$C$42:$AQ$82</definedName>
    <definedName name="_xlnm.Print_Titles" localSheetId="0">'Rekapitulace stavby'!$52:$52</definedName>
    <definedName name="_xlnm._FilterDatabase" localSheetId="1" hidden="1">'SO 00 - Příprava území'!$C$85:$K$224</definedName>
    <definedName name="_xlnm.Print_Area" localSheetId="1">'SO 00 - Příprava území'!$C$4:$J$39,'SO 00 - Příprava území'!$C$45:$J$67,'SO 00 - Příprava území'!$C$73:$K$224</definedName>
    <definedName name="_xlnm.Print_Titles" localSheetId="1">'SO 00 - Příprava území'!$85:$85</definedName>
    <definedName name="_xlnm._FilterDatabase" localSheetId="2" hidden="1">'SO 011 - Hrubá stavba ZS ...'!$C$95:$K$1710</definedName>
    <definedName name="_xlnm.Print_Area" localSheetId="2">'SO 011 - Hrubá stavba ZS ...'!$C$4:$J$41,'SO 011 - Hrubá stavba ZS ...'!$C$47:$J$75,'SO 011 - Hrubá stavba ZS ...'!$C$81:$K$1710</definedName>
    <definedName name="_xlnm.Print_Titles" localSheetId="2">'SO 011 - Hrubá stavba ZS ...'!$95:$95</definedName>
    <definedName name="_xlnm._FilterDatabase" localSheetId="3" hidden="1">'SO 012 - Dokončovací prác...'!$C$108:$K$5657</definedName>
    <definedName name="_xlnm.Print_Area" localSheetId="3">'SO 012 - Dokončovací prác...'!$C$4:$J$41,'SO 012 - Dokončovací prác...'!$C$47:$J$88,'SO 012 - Dokončovací prác...'!$C$94:$K$5657</definedName>
    <definedName name="_xlnm.Print_Titles" localSheetId="3">'SO 012 - Dokončovací prác...'!$108:$108</definedName>
    <definedName name="_xlnm._FilterDatabase" localSheetId="4" hidden="1">'0121 - Schodiště pro výst...'!$C$99:$K$585</definedName>
    <definedName name="_xlnm.Print_Area" localSheetId="4">'0121 - Schodiště pro výst...'!$C$4:$J$43,'0121 - Schodiště pro výst...'!$C$49:$J$77,'0121 - Schodiště pro výst...'!$C$83:$K$585</definedName>
    <definedName name="_xlnm.Print_Titles" localSheetId="4">'0121 - Schodiště pro výst...'!$99:$99</definedName>
    <definedName name="_xlnm._FilterDatabase" localSheetId="5" hidden="1">'0122 - Schodiště pro výst...'!$C$98:$K$428</definedName>
    <definedName name="_xlnm.Print_Area" localSheetId="5">'0122 - Schodiště pro výst...'!$C$4:$J$43,'0122 - Schodiště pro výst...'!$C$49:$J$76,'0122 - Schodiště pro výst...'!$C$82:$K$428</definedName>
    <definedName name="_xlnm.Print_Titles" localSheetId="5">'0122 - Schodiště pro výst...'!$98:$98</definedName>
    <definedName name="_xlnm._FilterDatabase" localSheetId="6" hidden="1">'SO 02 - Zpevněné a odstav...'!$C$84:$K$269</definedName>
    <definedName name="_xlnm.Print_Area" localSheetId="6">'SO 02 - Zpevněné a odstav...'!$C$4:$J$39,'SO 02 - Zpevněné a odstav...'!$C$45:$J$66,'SO 02 - Zpevněné a odstav...'!$C$72:$K$269</definedName>
    <definedName name="_xlnm.Print_Titles" localSheetId="6">'SO 02 - Zpevněné a odstav...'!$84:$84</definedName>
    <definedName name="_xlnm._FilterDatabase" localSheetId="7" hidden="1">'SO 03 - Spojovací most'!$C$87:$K$550</definedName>
    <definedName name="_xlnm.Print_Area" localSheetId="7">'SO 03 - Spojovací most'!$C$4:$J$39,'SO 03 - Spojovací most'!$C$45:$J$69,'SO 03 - Spojovací most'!$C$75:$K$550</definedName>
    <definedName name="_xlnm.Print_Titles" localSheetId="7">'SO 03 - Spojovací most'!$87:$87</definedName>
    <definedName name="_xlnm._FilterDatabase" localSheetId="8" hidden="1">'D.1.4.1 - VYTÁPĚNÍ '!$C$92:$K$291</definedName>
    <definedName name="_xlnm.Print_Area" localSheetId="8">'D.1.4.1 - VYTÁPĚNÍ '!$C$4:$J$41,'D.1.4.1 - VYTÁPĚNÍ '!$C$47:$J$72,'D.1.4.1 - VYTÁPĚNÍ '!$C$78:$K$291</definedName>
    <definedName name="_xlnm.Print_Titles" localSheetId="8">'D.1.4.1 - VYTÁPĚNÍ '!$92:$92</definedName>
    <definedName name="_xlnm._FilterDatabase" localSheetId="9" hidden="1">'D1.4.2 - Zdravotechnické ...'!$C$103:$K$391</definedName>
    <definedName name="_xlnm.Print_Area" localSheetId="9">'D1.4.2 - Zdravotechnické ...'!$C$4:$J$41,'D1.4.2 - Zdravotechnické ...'!$C$47:$J$83,'D1.4.2 - Zdravotechnické ...'!$C$89:$K$391</definedName>
    <definedName name="_xlnm.Print_Titles" localSheetId="9">'D1.4.2 - Zdravotechnické ...'!$103:$103</definedName>
    <definedName name="_xlnm._FilterDatabase" localSheetId="10" hidden="1">'D.1.4.3 - VZDUCHOTECHNIKA...'!$C$87:$K$249</definedName>
    <definedName name="_xlnm.Print_Area" localSheetId="10">'D.1.4.3 - VZDUCHOTECHNIKA...'!$C$4:$J$41,'D.1.4.3 - VZDUCHOTECHNIKA...'!$C$47:$J$67,'D.1.4.3 - VZDUCHOTECHNIKA...'!$C$73:$K$249</definedName>
    <definedName name="_xlnm.Print_Titles" localSheetId="10">'D.1.4.3 - VZDUCHOTECHNIKA...'!$87:$87</definedName>
    <definedName name="_xlnm._FilterDatabase" localSheetId="11" hidden="1">'SO 04.1 - Přípojka splašk...'!$C$83:$K$165</definedName>
    <definedName name="_xlnm.Print_Area" localSheetId="11">'SO 04.1 - Přípojka splašk...'!$C$4:$J$39,'SO 04.1 - Přípojka splašk...'!$C$45:$J$65,'SO 04.1 - Přípojka splašk...'!$C$71:$K$165</definedName>
    <definedName name="_xlnm.Print_Titles" localSheetId="11">'SO 04.1 - Přípojka splašk...'!$83:$83</definedName>
    <definedName name="_xlnm._FilterDatabase" localSheetId="12" hidden="1">'SO 04.3 - Přípojka plynu '!$C$85:$K$153</definedName>
    <definedName name="_xlnm.Print_Area" localSheetId="12">'SO 04.3 - Přípojka plynu '!$C$4:$J$39,'SO 04.3 - Přípojka plynu '!$C$45:$J$67,'SO 04.3 - Přípojka plynu '!$C$73:$K$153</definedName>
    <definedName name="_xlnm.Print_Titles" localSheetId="12">'SO 04.3 - Přípojka plynu '!$85:$85</definedName>
    <definedName name="_xlnm._FilterDatabase" localSheetId="13" hidden="1">'SO 04.2 - Přípojka vody '!$C$86:$K$202</definedName>
    <definedName name="_xlnm.Print_Area" localSheetId="13">'SO 04.2 - Přípojka vody '!$C$4:$J$39,'SO 04.2 - Přípojka vody '!$C$45:$J$68,'SO 04.2 - Přípojka vody '!$C$74:$K$202</definedName>
    <definedName name="_xlnm.Print_Titles" localSheetId="13">'SO 04.2 - Přípojka vody '!$86:$86</definedName>
    <definedName name="_xlnm._FilterDatabase" localSheetId="14" hidden="1">'SO 04.5 - Přípojka NN'!$C$81:$K$103</definedName>
    <definedName name="_xlnm.Print_Area" localSheetId="14">'SO 04.5 - Přípojka NN'!$C$4:$J$39,'SO 04.5 - Přípojka NN'!$C$45:$J$63,'SO 04.5 - Přípojka NN'!$C$69:$K$103</definedName>
    <definedName name="_xlnm.Print_Titles" localSheetId="14">'SO 04.5 - Přípojka NN'!$81:$81</definedName>
    <definedName name="_xlnm._FilterDatabase" localSheetId="15" hidden="1">'SO 05 - Dešťová kanalizace '!$C$85:$K$186</definedName>
    <definedName name="_xlnm.Print_Area" localSheetId="15">'SO 05 - Dešťová kanalizace '!$C$4:$J$39,'SO 05 - Dešťová kanalizace '!$C$45:$J$67,'SO 05 - Dešťová kanalizace '!$C$73:$K$186</definedName>
    <definedName name="_xlnm.Print_Titles" localSheetId="15">'SO 05 - Dešťová kanalizace '!$85:$85</definedName>
    <definedName name="_xlnm._FilterDatabase" localSheetId="16" hidden="1">'SO 06 - Přeložka NN veden...'!$C$81:$K$100</definedName>
    <definedName name="_xlnm.Print_Area" localSheetId="16">'SO 06 - Přeložka NN veden...'!$C$4:$J$39,'SO 06 - Přeložka NN veden...'!$C$45:$J$63,'SO 06 - Přeložka NN veden...'!$C$69:$K$100</definedName>
    <definedName name="_xlnm.Print_Titles" localSheetId="16">'SO 06 - Přeložka NN veden...'!$81:$81</definedName>
    <definedName name="_xlnm._FilterDatabase" localSheetId="17" hidden="1">'SO 07 - Osazení chráničky'!$C$84:$K$194</definedName>
    <definedName name="_xlnm.Print_Area" localSheetId="17">'SO 07 - Osazení chráničky'!$C$4:$J$39,'SO 07 - Osazení chráničky'!$C$45:$J$66,'SO 07 - Osazení chráničky'!$C$72:$K$194</definedName>
    <definedName name="_xlnm.Print_Titles" localSheetId="17">'SO 07 - Osazení chráničky'!$84:$84</definedName>
    <definedName name="_xlnm._FilterDatabase" localSheetId="18" hidden="1">'SO 08 - Úprava vedení VO'!$C$81:$K$106</definedName>
    <definedName name="_xlnm.Print_Area" localSheetId="18">'SO 08 - Úprava vedení VO'!$C$4:$J$39,'SO 08 - Úprava vedení VO'!$C$45:$J$63,'SO 08 - Úprava vedení VO'!$C$69:$K$106</definedName>
    <definedName name="_xlnm.Print_Titles" localSheetId="18">'SO 08 - Úprava vedení VO'!$81:$81</definedName>
    <definedName name="_xlnm._FilterDatabase" localSheetId="19" hidden="1">'SO 09 - Nový vstup do stá...'!$C$89:$K$249</definedName>
    <definedName name="_xlnm.Print_Area" localSheetId="19">'SO 09 - Nový vstup do stá...'!$C$4:$J$39,'SO 09 - Nový vstup do stá...'!$C$45:$J$71,'SO 09 - Nový vstup do stá...'!$C$77:$K$249</definedName>
    <definedName name="_xlnm.Print_Titles" localSheetId="19">'SO 09 - Nový vstup do stá...'!$89:$89</definedName>
    <definedName name="_xlnm._FilterDatabase" localSheetId="20" hidden="1">'SO 10 - Elektrická požárn...'!$C$86:$K$134</definedName>
    <definedName name="_xlnm.Print_Area" localSheetId="20">'SO 10 - Elektrická požárn...'!$C$4:$J$39,'SO 10 - Elektrická požárn...'!$C$45:$J$68,'SO 10 - Elektrická požárn...'!$C$74:$K$134</definedName>
    <definedName name="_xlnm.Print_Titles" localSheetId="20">'SO 10 - Elektrická požárn...'!$86:$86</definedName>
    <definedName name="_xlnm._FilterDatabase" localSheetId="21" hidden="1">'SO 1101 - Silnoproud'!$C$106:$K$332</definedName>
    <definedName name="_xlnm.Print_Area" localSheetId="21">'SO 1101 - Silnoproud'!$C$4:$J$41,'SO 1101 - Silnoproud'!$C$47:$J$86,'SO 1101 - Silnoproud'!$C$92:$K$332</definedName>
    <definedName name="_xlnm.Print_Titles" localSheetId="21">'SO 1101 - Silnoproud'!$106:$106</definedName>
    <definedName name="_xlnm._FilterDatabase" localSheetId="22" hidden="1">'SO 1102 - Slaboproud'!$C$86:$K$174</definedName>
    <definedName name="_xlnm.Print_Area" localSheetId="22">'SO 1102 - Slaboproud'!$C$4:$J$39,'SO 1102 - Slaboproud'!$C$45:$J$68,'SO 1102 - Slaboproud'!$C$74:$K$174</definedName>
    <definedName name="_xlnm.Print_Titles" localSheetId="22">'SO 1102 - Slaboproud'!$86:$86</definedName>
    <definedName name="_xlnm._FilterDatabase" localSheetId="23" hidden="1">'SO 12 - Ostatní náklady'!$C$80:$K$105</definedName>
    <definedName name="_xlnm.Print_Area" localSheetId="23">'SO 12 - Ostatní náklady'!$C$4:$J$39,'SO 12 - Ostatní náklady'!$C$45:$J$62,'SO 12 - Ostatní náklady'!$C$68:$K$105</definedName>
    <definedName name="_xlnm.Print_Titles" localSheetId="23">'SO 12 - Ostatní náklady'!$80:$80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1"/>
  <c i="24" r="J35"/>
  <c i="1" r="AX81"/>
  <c i="24"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23" r="J37"/>
  <c r="J36"/>
  <c i="1" r="AY80"/>
  <c i="23" r="J35"/>
  <c i="1" r="AX80"/>
  <c i="23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81"/>
  <c r="E7"/>
  <c r="E77"/>
  <c i="22" r="J39"/>
  <c r="J38"/>
  <c i="1" r="AY79"/>
  <c i="22" r="J37"/>
  <c i="1" r="AX79"/>
  <c i="22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F101"/>
  <c r="E99"/>
  <c r="F56"/>
  <c r="E54"/>
  <c r="J26"/>
  <c r="E26"/>
  <c r="J59"/>
  <c r="J25"/>
  <c r="J23"/>
  <c r="E23"/>
  <c r="J103"/>
  <c r="J22"/>
  <c r="J20"/>
  <c r="E20"/>
  <c r="F59"/>
  <c r="J19"/>
  <c r="J17"/>
  <c r="E17"/>
  <c r="F103"/>
  <c r="J16"/>
  <c r="J14"/>
  <c r="J101"/>
  <c r="E7"/>
  <c r="E50"/>
  <c i="21" r="J116"/>
  <c r="J37"/>
  <c r="J36"/>
  <c i="1" r="AY77"/>
  <c i="21" r="J35"/>
  <c i="1" r="AX77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65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54"/>
  <c r="J14"/>
  <c r="J12"/>
  <c r="J81"/>
  <c r="E7"/>
  <c r="E77"/>
  <c i="20" r="J37"/>
  <c r="J36"/>
  <c i="1" r="AY76"/>
  <c i="20" r="J35"/>
  <c i="1" r="AX76"/>
  <c i="20" r="BI243"/>
  <c r="BH243"/>
  <c r="BG243"/>
  <c r="BF243"/>
  <c r="T243"/>
  <c r="T242"/>
  <c r="R243"/>
  <c r="R242"/>
  <c r="P243"/>
  <c r="P242"/>
  <c r="BI237"/>
  <c r="BH237"/>
  <c r="BG237"/>
  <c r="BF237"/>
  <c r="T237"/>
  <c r="T226"/>
  <c r="R237"/>
  <c r="R226"/>
  <c r="P237"/>
  <c r="P22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55"/>
  <c r="J17"/>
  <c r="J12"/>
  <c r="J84"/>
  <c r="E7"/>
  <c r="E80"/>
  <c i="19" r="J37"/>
  <c r="J36"/>
  <c i="1" r="AY75"/>
  <c i="19" r="J35"/>
  <c i="1" r="AX75"/>
  <c i="19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18" r="J37"/>
  <c r="J36"/>
  <c i="1" r="AY74"/>
  <c i="18" r="J35"/>
  <c i="1" r="AX74"/>
  <c i="18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1"/>
  <c r="BH141"/>
  <c r="BG141"/>
  <c r="BF141"/>
  <c r="T141"/>
  <c r="R141"/>
  <c r="P141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17" r="J37"/>
  <c r="J36"/>
  <c i="1" r="AY73"/>
  <c i="17" r="J35"/>
  <c i="1" r="AX73"/>
  <c i="17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6" r="J37"/>
  <c r="J36"/>
  <c i="1" r="AY72"/>
  <c i="16" r="J35"/>
  <c i="1" r="AX72"/>
  <c i="16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5" r="J37"/>
  <c r="J36"/>
  <c i="1" r="AY71"/>
  <c i="15" r="J35"/>
  <c i="1" r="AX71"/>
  <c i="1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52"/>
  <c r="E7"/>
  <c r="E48"/>
  <c i="14" r="J37"/>
  <c r="J36"/>
  <c i="1" r="AY70"/>
  <c i="14" r="J35"/>
  <c i="1" r="AX70"/>
  <c i="14"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" r="AY69"/>
  <c i="13" r="J37"/>
  <c r="J36"/>
  <c r="J35"/>
  <c i="1" r="AX69"/>
  <c i="13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12" r="J37"/>
  <c r="J36"/>
  <c i="1" r="AY68"/>
  <c i="12" r="J35"/>
  <c i="1" r="AX68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T86"/>
  <c r="R87"/>
  <c r="P87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11" r="J39"/>
  <c r="J38"/>
  <c i="1" r="AY67"/>
  <c i="11" r="J37"/>
  <c i="1" r="AX67"/>
  <c i="11"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82"/>
  <c r="E7"/>
  <c r="E50"/>
  <c i="10" r="J39"/>
  <c r="J38"/>
  <c i="1" r="AY66"/>
  <c i="10" r="J37"/>
  <c i="1" r="AX66"/>
  <c i="10"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T382"/>
  <c r="T381"/>
  <c r="R383"/>
  <c r="R382"/>
  <c r="R381"/>
  <c r="P383"/>
  <c r="P382"/>
  <c r="P381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59"/>
  <c r="J19"/>
  <c r="J14"/>
  <c r="J56"/>
  <c r="E7"/>
  <c r="E92"/>
  <c i="9" r="J39"/>
  <c r="J38"/>
  <c i="1" r="AY65"/>
  <c i="9" r="J37"/>
  <c i="1" r="AX65"/>
  <c i="9"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8" r="J37"/>
  <c r="J36"/>
  <c i="1" r="AY63"/>
  <c i="8" r="J35"/>
  <c i="1" r="AX63"/>
  <c i="8" r="BI514"/>
  <c r="BH514"/>
  <c r="BG514"/>
  <c r="BF514"/>
  <c r="T514"/>
  <c r="R514"/>
  <c r="P514"/>
  <c r="BI477"/>
  <c r="BH477"/>
  <c r="BG477"/>
  <c r="BF477"/>
  <c r="T477"/>
  <c r="R477"/>
  <c r="P477"/>
  <c r="BI440"/>
  <c r="BH440"/>
  <c r="BG440"/>
  <c r="BF440"/>
  <c r="T440"/>
  <c r="R440"/>
  <c r="P440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28"/>
  <c r="BH228"/>
  <c r="BG228"/>
  <c r="BF228"/>
  <c r="T228"/>
  <c r="R228"/>
  <c r="P228"/>
  <c r="BI218"/>
  <c r="BH218"/>
  <c r="BG218"/>
  <c r="BF218"/>
  <c r="T218"/>
  <c r="R218"/>
  <c r="P218"/>
  <c r="BI212"/>
  <c r="BH212"/>
  <c r="BG212"/>
  <c r="BF212"/>
  <c r="T212"/>
  <c r="R212"/>
  <c r="P212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43"/>
  <c r="BH143"/>
  <c r="BG143"/>
  <c r="BF143"/>
  <c r="T143"/>
  <c r="R143"/>
  <c r="P143"/>
  <c r="BI133"/>
  <c r="BH133"/>
  <c r="BG133"/>
  <c r="BF133"/>
  <c r="T133"/>
  <c r="R133"/>
  <c r="P133"/>
  <c r="BI129"/>
  <c r="BH129"/>
  <c r="BG129"/>
  <c r="BF129"/>
  <c r="T129"/>
  <c r="R129"/>
  <c r="P129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48"/>
  <c i="7" r="J37"/>
  <c r="J36"/>
  <c i="1" r="AY62"/>
  <c i="7" r="J35"/>
  <c i="1" r="AX62"/>
  <c i="7"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192"/>
  <c r="BH192"/>
  <c r="BG192"/>
  <c r="BF192"/>
  <c r="T192"/>
  <c r="T191"/>
  <c r="R192"/>
  <c r="R191"/>
  <c r="P192"/>
  <c r="P191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26"/>
  <c r="BH126"/>
  <c r="BG126"/>
  <c r="BF126"/>
  <c r="T126"/>
  <c r="R126"/>
  <c r="P126"/>
  <c r="BI114"/>
  <c r="BH114"/>
  <c r="BG114"/>
  <c r="BF114"/>
  <c r="T114"/>
  <c r="R114"/>
  <c r="P114"/>
  <c r="BI110"/>
  <c r="BH110"/>
  <c r="BG110"/>
  <c r="BF110"/>
  <c r="T110"/>
  <c r="R110"/>
  <c r="P110"/>
  <c r="BI99"/>
  <c r="BH99"/>
  <c r="BG99"/>
  <c r="BF99"/>
  <c r="T99"/>
  <c r="R99"/>
  <c r="P99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48"/>
  <c i="6" r="J41"/>
  <c r="J40"/>
  <c i="1" r="AY61"/>
  <c i="6" r="J39"/>
  <c i="1" r="AX61"/>
  <c i="6" r="BI396"/>
  <c r="BH396"/>
  <c r="BG396"/>
  <c r="BF396"/>
  <c r="T396"/>
  <c r="R396"/>
  <c r="P396"/>
  <c r="BI363"/>
  <c r="BH363"/>
  <c r="BG363"/>
  <c r="BF363"/>
  <c r="T363"/>
  <c r="R363"/>
  <c r="P363"/>
  <c r="BI330"/>
  <c r="BH330"/>
  <c r="BG330"/>
  <c r="BF330"/>
  <c r="T330"/>
  <c r="R330"/>
  <c r="P33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08"/>
  <c r="BH208"/>
  <c r="BG208"/>
  <c r="BF208"/>
  <c r="T208"/>
  <c r="R208"/>
  <c r="P208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93"/>
  <c r="E7"/>
  <c r="E52"/>
  <c i="5" r="J41"/>
  <c r="J40"/>
  <c i="1" r="AY60"/>
  <c i="5" r="J39"/>
  <c i="1" r="AX60"/>
  <c i="5" r="BI545"/>
  <c r="BH545"/>
  <c r="BG545"/>
  <c r="BF545"/>
  <c r="T545"/>
  <c r="R545"/>
  <c r="P545"/>
  <c r="BI504"/>
  <c r="BH504"/>
  <c r="BG504"/>
  <c r="BF504"/>
  <c r="T504"/>
  <c r="R504"/>
  <c r="P504"/>
  <c r="BI463"/>
  <c r="BH463"/>
  <c r="BG463"/>
  <c r="BF463"/>
  <c r="T463"/>
  <c r="R463"/>
  <c r="P46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36"/>
  <c r="BH336"/>
  <c r="BG336"/>
  <c r="BF336"/>
  <c r="T336"/>
  <c r="R336"/>
  <c r="P336"/>
  <c r="BI329"/>
  <c r="BH329"/>
  <c r="BG329"/>
  <c r="BF329"/>
  <c r="T329"/>
  <c r="R329"/>
  <c r="P329"/>
  <c r="BI322"/>
  <c r="BH322"/>
  <c r="BG322"/>
  <c r="BF322"/>
  <c r="T322"/>
  <c r="R322"/>
  <c r="P322"/>
  <c r="BI313"/>
  <c r="BH313"/>
  <c r="BG313"/>
  <c r="BF313"/>
  <c r="T313"/>
  <c r="R313"/>
  <c r="P313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8"/>
  <c r="BH128"/>
  <c r="BG128"/>
  <c r="BF128"/>
  <c r="T128"/>
  <c r="R128"/>
  <c r="P12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60"/>
  <c r="E7"/>
  <c r="E86"/>
  <c i="4" r="J39"/>
  <c r="J38"/>
  <c i="1" r="AY59"/>
  <c i="4" r="J37"/>
  <c i="1" r="AX59"/>
  <c i="4" r="BI5656"/>
  <c r="BH5656"/>
  <c r="BG5656"/>
  <c r="BF5656"/>
  <c r="T5656"/>
  <c r="R5656"/>
  <c r="P5656"/>
  <c r="BI5654"/>
  <c r="BH5654"/>
  <c r="BG5654"/>
  <c r="BF5654"/>
  <c r="T5654"/>
  <c r="R5654"/>
  <c r="P5654"/>
  <c r="BI5630"/>
  <c r="BH5630"/>
  <c r="BG5630"/>
  <c r="BF5630"/>
  <c r="T5630"/>
  <c r="R5630"/>
  <c r="P5630"/>
  <c r="BI5607"/>
  <c r="BH5607"/>
  <c r="BG5607"/>
  <c r="BF5607"/>
  <c r="T5607"/>
  <c r="R5607"/>
  <c r="P5607"/>
  <c r="BI5584"/>
  <c r="BH5584"/>
  <c r="BG5584"/>
  <c r="BF5584"/>
  <c r="T5584"/>
  <c r="R5584"/>
  <c r="P5584"/>
  <c r="BI5561"/>
  <c r="BH5561"/>
  <c r="BG5561"/>
  <c r="BF5561"/>
  <c r="T5561"/>
  <c r="R5561"/>
  <c r="P5561"/>
  <c r="BI5558"/>
  <c r="BH5558"/>
  <c r="BG5558"/>
  <c r="BF5558"/>
  <c r="T5558"/>
  <c r="R5558"/>
  <c r="P5558"/>
  <c r="BI5549"/>
  <c r="BH5549"/>
  <c r="BG5549"/>
  <c r="BF5549"/>
  <c r="T5549"/>
  <c r="R5549"/>
  <c r="P5549"/>
  <c r="BI5540"/>
  <c r="BH5540"/>
  <c r="BG5540"/>
  <c r="BF5540"/>
  <c r="T5540"/>
  <c r="R5540"/>
  <c r="P5540"/>
  <c r="BI5525"/>
  <c r="BH5525"/>
  <c r="BG5525"/>
  <c r="BF5525"/>
  <c r="T5525"/>
  <c r="R5525"/>
  <c r="P5525"/>
  <c r="BI5510"/>
  <c r="BH5510"/>
  <c r="BG5510"/>
  <c r="BF5510"/>
  <c r="T5510"/>
  <c r="R5510"/>
  <c r="P5510"/>
  <c r="BI5262"/>
  <c r="BH5262"/>
  <c r="BG5262"/>
  <c r="BF5262"/>
  <c r="T5262"/>
  <c r="T5021"/>
  <c r="R5262"/>
  <c r="R5021"/>
  <c r="P5262"/>
  <c r="P5021"/>
  <c r="BI5022"/>
  <c r="BH5022"/>
  <c r="BG5022"/>
  <c r="BF5022"/>
  <c r="T5022"/>
  <c r="R5022"/>
  <c r="P5022"/>
  <c r="BI4989"/>
  <c r="BH4989"/>
  <c r="BG4989"/>
  <c r="BF4989"/>
  <c r="T4989"/>
  <c r="R4989"/>
  <c r="P4989"/>
  <c r="BI4957"/>
  <c r="BH4957"/>
  <c r="BG4957"/>
  <c r="BF4957"/>
  <c r="T4957"/>
  <c r="R4957"/>
  <c r="P4957"/>
  <c r="BI4925"/>
  <c r="BH4925"/>
  <c r="BG4925"/>
  <c r="BF4925"/>
  <c r="T4925"/>
  <c r="R4925"/>
  <c r="P4925"/>
  <c r="BI4922"/>
  <c r="BH4922"/>
  <c r="BG4922"/>
  <c r="BF4922"/>
  <c r="T4922"/>
  <c r="R4922"/>
  <c r="P4922"/>
  <c r="BI4896"/>
  <c r="BH4896"/>
  <c r="BG4896"/>
  <c r="BF4896"/>
  <c r="T4896"/>
  <c r="R4896"/>
  <c r="P4896"/>
  <c r="BI4870"/>
  <c r="BH4870"/>
  <c r="BG4870"/>
  <c r="BF4870"/>
  <c r="T4870"/>
  <c r="R4870"/>
  <c r="P4870"/>
  <c r="BI4815"/>
  <c r="BH4815"/>
  <c r="BG4815"/>
  <c r="BF4815"/>
  <c r="T4815"/>
  <c r="R4815"/>
  <c r="P4815"/>
  <c r="BI4760"/>
  <c r="BH4760"/>
  <c r="BG4760"/>
  <c r="BF4760"/>
  <c r="T4760"/>
  <c r="R4760"/>
  <c r="P4760"/>
  <c r="BI4665"/>
  <c r="BH4665"/>
  <c r="BG4665"/>
  <c r="BF4665"/>
  <c r="T4665"/>
  <c r="R4665"/>
  <c r="P4665"/>
  <c r="BI4570"/>
  <c r="BH4570"/>
  <c r="BG4570"/>
  <c r="BF4570"/>
  <c r="T4570"/>
  <c r="R4570"/>
  <c r="P4570"/>
  <c r="BI4499"/>
  <c r="BH4499"/>
  <c r="BG4499"/>
  <c r="BF4499"/>
  <c r="T4499"/>
  <c r="R4499"/>
  <c r="P4499"/>
  <c r="BI4428"/>
  <c r="BH4428"/>
  <c r="BG4428"/>
  <c r="BF4428"/>
  <c r="T4428"/>
  <c r="R4428"/>
  <c r="P4428"/>
  <c r="BI4325"/>
  <c r="BH4325"/>
  <c r="BG4325"/>
  <c r="BF4325"/>
  <c r="T4325"/>
  <c r="R4325"/>
  <c r="P4325"/>
  <c r="BI4222"/>
  <c r="BH4222"/>
  <c r="BG4222"/>
  <c r="BF4222"/>
  <c r="T4222"/>
  <c r="R4222"/>
  <c r="P4222"/>
  <c r="BI4092"/>
  <c r="BH4092"/>
  <c r="BG4092"/>
  <c r="BF4092"/>
  <c r="T4092"/>
  <c r="R4092"/>
  <c r="P4092"/>
  <c r="BI3962"/>
  <c r="BH3962"/>
  <c r="BG3962"/>
  <c r="BF3962"/>
  <c r="T3962"/>
  <c r="R3962"/>
  <c r="P3962"/>
  <c r="BI3959"/>
  <c r="BH3959"/>
  <c r="BG3959"/>
  <c r="BF3959"/>
  <c r="T3959"/>
  <c r="R3959"/>
  <c r="P3959"/>
  <c r="BI3954"/>
  <c r="BH3954"/>
  <c r="BG3954"/>
  <c r="BF3954"/>
  <c r="T3954"/>
  <c r="R3954"/>
  <c r="P3954"/>
  <c r="BI3923"/>
  <c r="BH3923"/>
  <c r="BG3923"/>
  <c r="BF3923"/>
  <c r="T3923"/>
  <c r="R3923"/>
  <c r="P3923"/>
  <c r="BI3892"/>
  <c r="BH3892"/>
  <c r="BG3892"/>
  <c r="BF3892"/>
  <c r="T3892"/>
  <c r="R3892"/>
  <c r="P3892"/>
  <c r="BI3887"/>
  <c r="BH3887"/>
  <c r="BG3887"/>
  <c r="BF3887"/>
  <c r="T3887"/>
  <c r="R3887"/>
  <c r="P3887"/>
  <c r="BI3882"/>
  <c r="BH3882"/>
  <c r="BG3882"/>
  <c r="BF3882"/>
  <c r="T3882"/>
  <c r="R3882"/>
  <c r="P3882"/>
  <c r="BI3877"/>
  <c r="BH3877"/>
  <c r="BG3877"/>
  <c r="BF3877"/>
  <c r="T3877"/>
  <c r="R3877"/>
  <c r="P3877"/>
  <c r="BI3872"/>
  <c r="BH3872"/>
  <c r="BG3872"/>
  <c r="BF3872"/>
  <c r="T3872"/>
  <c r="R3872"/>
  <c r="P3872"/>
  <c r="BI3867"/>
  <c r="BH3867"/>
  <c r="BG3867"/>
  <c r="BF3867"/>
  <c r="T3867"/>
  <c r="R3867"/>
  <c r="P3867"/>
  <c r="BI3862"/>
  <c r="BH3862"/>
  <c r="BG3862"/>
  <c r="BF3862"/>
  <c r="T3862"/>
  <c r="R3862"/>
  <c r="P3862"/>
  <c r="BI3859"/>
  <c r="BH3859"/>
  <c r="BG3859"/>
  <c r="BF3859"/>
  <c r="T3859"/>
  <c r="R3859"/>
  <c r="P3859"/>
  <c r="BI3744"/>
  <c r="BH3744"/>
  <c r="BG3744"/>
  <c r="BF3744"/>
  <c r="T3744"/>
  <c r="R3744"/>
  <c r="P3744"/>
  <c r="BI3708"/>
  <c r="BH3708"/>
  <c r="BG3708"/>
  <c r="BF3708"/>
  <c r="T3708"/>
  <c r="R3708"/>
  <c r="P3708"/>
  <c r="BI3641"/>
  <c r="BH3641"/>
  <c r="BG3641"/>
  <c r="BF3641"/>
  <c r="T3641"/>
  <c r="R3641"/>
  <c r="P3641"/>
  <c r="BI3634"/>
  <c r="BH3634"/>
  <c r="BG3634"/>
  <c r="BF3634"/>
  <c r="T3634"/>
  <c r="R3634"/>
  <c r="P3634"/>
  <c r="BI3627"/>
  <c r="BH3627"/>
  <c r="BG3627"/>
  <c r="BF3627"/>
  <c r="T3627"/>
  <c r="R3627"/>
  <c r="P3627"/>
  <c r="BI3620"/>
  <c r="BH3620"/>
  <c r="BG3620"/>
  <c r="BF3620"/>
  <c r="T3620"/>
  <c r="R3620"/>
  <c r="P3620"/>
  <c r="BI3548"/>
  <c r="BH3548"/>
  <c r="BG3548"/>
  <c r="BF3548"/>
  <c r="T3548"/>
  <c r="R3548"/>
  <c r="P3548"/>
  <c r="BI3476"/>
  <c r="BH3476"/>
  <c r="BG3476"/>
  <c r="BF3476"/>
  <c r="T3476"/>
  <c r="R3476"/>
  <c r="P3476"/>
  <c r="BI3469"/>
  <c r="BH3469"/>
  <c r="BG3469"/>
  <c r="BF3469"/>
  <c r="T3469"/>
  <c r="R3469"/>
  <c r="P3469"/>
  <c r="BI3462"/>
  <c r="BH3462"/>
  <c r="BG3462"/>
  <c r="BF3462"/>
  <c r="T3462"/>
  <c r="R3462"/>
  <c r="P3462"/>
  <c r="BI3455"/>
  <c r="BH3455"/>
  <c r="BG3455"/>
  <c r="BF3455"/>
  <c r="T3455"/>
  <c r="R3455"/>
  <c r="P3455"/>
  <c r="BI3452"/>
  <c r="BH3452"/>
  <c r="BG3452"/>
  <c r="BF3452"/>
  <c r="T3452"/>
  <c r="R3452"/>
  <c r="P3452"/>
  <c r="BI3446"/>
  <c r="BH3446"/>
  <c r="BG3446"/>
  <c r="BF3446"/>
  <c r="T3446"/>
  <c r="R3446"/>
  <c r="P3446"/>
  <c r="BI3438"/>
  <c r="BH3438"/>
  <c r="BG3438"/>
  <c r="BF3438"/>
  <c r="T3438"/>
  <c r="R3438"/>
  <c r="P3438"/>
  <c r="BI3425"/>
  <c r="BH3425"/>
  <c r="BG3425"/>
  <c r="BF3425"/>
  <c r="T3425"/>
  <c r="R3425"/>
  <c r="P3425"/>
  <c r="BI3420"/>
  <c r="BH3420"/>
  <c r="BG3420"/>
  <c r="BF3420"/>
  <c r="T3420"/>
  <c r="R3420"/>
  <c r="P3420"/>
  <c r="BI3414"/>
  <c r="BH3414"/>
  <c r="BG3414"/>
  <c r="BF3414"/>
  <c r="T3414"/>
  <c r="R3414"/>
  <c r="P3414"/>
  <c r="BI3409"/>
  <c r="BH3409"/>
  <c r="BG3409"/>
  <c r="BF3409"/>
  <c r="T3409"/>
  <c r="R3409"/>
  <c r="P3409"/>
  <c r="BI3404"/>
  <c r="BH3404"/>
  <c r="BG3404"/>
  <c r="BF3404"/>
  <c r="T3404"/>
  <c r="R3404"/>
  <c r="P3404"/>
  <c r="BI3399"/>
  <c r="BH3399"/>
  <c r="BG3399"/>
  <c r="BF3399"/>
  <c r="T3399"/>
  <c r="R3399"/>
  <c r="P3399"/>
  <c r="BI3389"/>
  <c r="BH3389"/>
  <c r="BG3389"/>
  <c r="BF3389"/>
  <c r="T3389"/>
  <c r="R3389"/>
  <c r="P3389"/>
  <c r="BI3384"/>
  <c r="BH3384"/>
  <c r="BG3384"/>
  <c r="BF3384"/>
  <c r="T3384"/>
  <c r="R3384"/>
  <c r="P3384"/>
  <c r="BI3378"/>
  <c r="BH3378"/>
  <c r="BG3378"/>
  <c r="BF3378"/>
  <c r="T3378"/>
  <c r="R3378"/>
  <c r="P3378"/>
  <c r="BI3360"/>
  <c r="BH3360"/>
  <c r="BG3360"/>
  <c r="BF3360"/>
  <c r="T3360"/>
  <c r="R3360"/>
  <c r="P3360"/>
  <c r="BI3341"/>
  <c r="BH3341"/>
  <c r="BG3341"/>
  <c r="BF3341"/>
  <c r="T3341"/>
  <c r="R3341"/>
  <c r="P3341"/>
  <c r="BI3320"/>
  <c r="BH3320"/>
  <c r="BG3320"/>
  <c r="BF3320"/>
  <c r="T3320"/>
  <c r="R3320"/>
  <c r="P3320"/>
  <c r="BI3298"/>
  <c r="BH3298"/>
  <c r="BG3298"/>
  <c r="BF3298"/>
  <c r="T3298"/>
  <c r="R3298"/>
  <c r="P3298"/>
  <c r="BI3289"/>
  <c r="BH3289"/>
  <c r="BG3289"/>
  <c r="BF3289"/>
  <c r="T3289"/>
  <c r="R3289"/>
  <c r="P3289"/>
  <c r="BI3279"/>
  <c r="BH3279"/>
  <c r="BG3279"/>
  <c r="BF3279"/>
  <c r="T3279"/>
  <c r="R3279"/>
  <c r="P3279"/>
  <c r="BI3274"/>
  <c r="BH3274"/>
  <c r="BG3274"/>
  <c r="BF3274"/>
  <c r="T3274"/>
  <c r="R3274"/>
  <c r="P3274"/>
  <c r="BI3268"/>
  <c r="BH3268"/>
  <c r="BG3268"/>
  <c r="BF3268"/>
  <c r="T3268"/>
  <c r="R3268"/>
  <c r="P3268"/>
  <c r="BI3263"/>
  <c r="BH3263"/>
  <c r="BG3263"/>
  <c r="BF3263"/>
  <c r="T3263"/>
  <c r="R3263"/>
  <c r="P3263"/>
  <c r="BI3257"/>
  <c r="BH3257"/>
  <c r="BG3257"/>
  <c r="BF3257"/>
  <c r="T3257"/>
  <c r="R3257"/>
  <c r="P3257"/>
  <c r="BI3249"/>
  <c r="BH3249"/>
  <c r="BG3249"/>
  <c r="BF3249"/>
  <c r="T3249"/>
  <c r="R3249"/>
  <c r="P3249"/>
  <c r="BI3239"/>
  <c r="BH3239"/>
  <c r="BG3239"/>
  <c r="BF3239"/>
  <c r="T3239"/>
  <c r="R3239"/>
  <c r="P3239"/>
  <c r="BI3231"/>
  <c r="BH3231"/>
  <c r="BG3231"/>
  <c r="BF3231"/>
  <c r="T3231"/>
  <c r="R3231"/>
  <c r="P3231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187"/>
  <c r="BH3187"/>
  <c r="BG3187"/>
  <c r="BF3187"/>
  <c r="T3187"/>
  <c r="R3187"/>
  <c r="P3187"/>
  <c r="BI3164"/>
  <c r="BH3164"/>
  <c r="BG3164"/>
  <c r="BF3164"/>
  <c r="T3164"/>
  <c r="R3164"/>
  <c r="P3164"/>
  <c r="BI3141"/>
  <c r="BH3141"/>
  <c r="BG3141"/>
  <c r="BF3141"/>
  <c r="T3141"/>
  <c r="R3141"/>
  <c r="P3141"/>
  <c r="BI3124"/>
  <c r="BH3124"/>
  <c r="BG3124"/>
  <c r="BF3124"/>
  <c r="T3124"/>
  <c r="R3124"/>
  <c r="P3124"/>
  <c r="BI3116"/>
  <c r="BH3116"/>
  <c r="BG3116"/>
  <c r="BF3116"/>
  <c r="T3116"/>
  <c r="R3116"/>
  <c r="P3116"/>
  <c r="BI3104"/>
  <c r="BH3104"/>
  <c r="BG3104"/>
  <c r="BF3104"/>
  <c r="T3104"/>
  <c r="R3104"/>
  <c r="P3104"/>
  <c r="BI3099"/>
  <c r="BH3099"/>
  <c r="BG3099"/>
  <c r="BF3099"/>
  <c r="T3099"/>
  <c r="R3099"/>
  <c r="P3099"/>
  <c r="BI3093"/>
  <c r="BH3093"/>
  <c r="BG3093"/>
  <c r="BF3093"/>
  <c r="T3093"/>
  <c r="R3093"/>
  <c r="P3093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5"/>
  <c r="BH3065"/>
  <c r="BG3065"/>
  <c r="BF3065"/>
  <c r="T3065"/>
  <c r="R3065"/>
  <c r="P3065"/>
  <c r="BI3058"/>
  <c r="BH3058"/>
  <c r="BG3058"/>
  <c r="BF3058"/>
  <c r="T3058"/>
  <c r="R3058"/>
  <c r="P3058"/>
  <c r="BI3049"/>
  <c r="BH3049"/>
  <c r="BG3049"/>
  <c r="BF3049"/>
  <c r="T3049"/>
  <c r="R3049"/>
  <c r="P3049"/>
  <c r="BI3039"/>
  <c r="BH3039"/>
  <c r="BG3039"/>
  <c r="BF3039"/>
  <c r="T3039"/>
  <c r="R3039"/>
  <c r="P3039"/>
  <c r="BI3029"/>
  <c r="BH3029"/>
  <c r="BG3029"/>
  <c r="BF3029"/>
  <c r="T3029"/>
  <c r="R3029"/>
  <c r="P3029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2998"/>
  <c r="BH2998"/>
  <c r="BG2998"/>
  <c r="BF2998"/>
  <c r="T2998"/>
  <c r="R2998"/>
  <c r="P2998"/>
  <c r="BI2990"/>
  <c r="BH2990"/>
  <c r="BG2990"/>
  <c r="BF2990"/>
  <c r="T2990"/>
  <c r="R2990"/>
  <c r="P2990"/>
  <c r="BI2979"/>
  <c r="BH2979"/>
  <c r="BG2979"/>
  <c r="BF2979"/>
  <c r="T2979"/>
  <c r="R2979"/>
  <c r="P2979"/>
  <c r="BI2968"/>
  <c r="BH2968"/>
  <c r="BG2968"/>
  <c r="BF2968"/>
  <c r="T2968"/>
  <c r="R2968"/>
  <c r="P2968"/>
  <c r="BI2955"/>
  <c r="BH2955"/>
  <c r="BG2955"/>
  <c r="BF2955"/>
  <c r="T2955"/>
  <c r="R2955"/>
  <c r="P2955"/>
  <c r="BI2942"/>
  <c r="BH2942"/>
  <c r="BG2942"/>
  <c r="BF2942"/>
  <c r="T2942"/>
  <c r="R2942"/>
  <c r="P2942"/>
  <c r="BI2911"/>
  <c r="BH2911"/>
  <c r="BG2911"/>
  <c r="BF2911"/>
  <c r="T2911"/>
  <c r="R2911"/>
  <c r="P2911"/>
  <c r="BI2880"/>
  <c r="BH2880"/>
  <c r="BG2880"/>
  <c r="BF2880"/>
  <c r="T2880"/>
  <c r="R2880"/>
  <c r="P2880"/>
  <c r="BI2863"/>
  <c r="BH2863"/>
  <c r="BG2863"/>
  <c r="BF2863"/>
  <c r="T2863"/>
  <c r="R2863"/>
  <c r="P2863"/>
  <c r="BI2846"/>
  <c r="BH2846"/>
  <c r="BG2846"/>
  <c r="BF2846"/>
  <c r="T2846"/>
  <c r="R2846"/>
  <c r="P2846"/>
  <c r="BI2840"/>
  <c r="BH2840"/>
  <c r="BG2840"/>
  <c r="BF2840"/>
  <c r="T2840"/>
  <c r="R2840"/>
  <c r="P2840"/>
  <c r="BI2834"/>
  <c r="BH2834"/>
  <c r="BG2834"/>
  <c r="BF2834"/>
  <c r="T2834"/>
  <c r="R2834"/>
  <c r="P2834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3"/>
  <c r="BH2813"/>
  <c r="BG2813"/>
  <c r="BF2813"/>
  <c r="T2813"/>
  <c r="R2813"/>
  <c r="P2813"/>
  <c r="BI2796"/>
  <c r="BH2796"/>
  <c r="BG2796"/>
  <c r="BF2796"/>
  <c r="T2796"/>
  <c r="R2796"/>
  <c r="P2796"/>
  <c r="BI2779"/>
  <c r="BH2779"/>
  <c r="BG2779"/>
  <c r="BF2779"/>
  <c r="T2779"/>
  <c r="R2779"/>
  <c r="P2779"/>
  <c r="BI2761"/>
  <c r="BH2761"/>
  <c r="BG2761"/>
  <c r="BF2761"/>
  <c r="T2761"/>
  <c r="R2761"/>
  <c r="P2761"/>
  <c r="BI2756"/>
  <c r="BH2756"/>
  <c r="BG2756"/>
  <c r="BF2756"/>
  <c r="T2756"/>
  <c r="R2756"/>
  <c r="P2756"/>
  <c r="BI2750"/>
  <c r="BH2750"/>
  <c r="BG2750"/>
  <c r="BF2750"/>
  <c r="T2750"/>
  <c r="R2750"/>
  <c r="P2750"/>
  <c r="BI2740"/>
  <c r="BH2740"/>
  <c r="BG2740"/>
  <c r="BF2740"/>
  <c r="T2740"/>
  <c r="R2740"/>
  <c r="P2740"/>
  <c r="BI2729"/>
  <c r="BH2729"/>
  <c r="BG2729"/>
  <c r="BF2729"/>
  <c r="T2729"/>
  <c r="R2729"/>
  <c r="P2729"/>
  <c r="BI2706"/>
  <c r="BH2706"/>
  <c r="BG2706"/>
  <c r="BF2706"/>
  <c r="T2706"/>
  <c r="R2706"/>
  <c r="P2706"/>
  <c r="BI2683"/>
  <c r="BH2683"/>
  <c r="BG2683"/>
  <c r="BF2683"/>
  <c r="T2683"/>
  <c r="R2683"/>
  <c r="P2683"/>
  <c r="BI2659"/>
  <c r="BH2659"/>
  <c r="BG2659"/>
  <c r="BF2659"/>
  <c r="T2659"/>
  <c r="R2659"/>
  <c r="P2659"/>
  <c r="BI2654"/>
  <c r="BH2654"/>
  <c r="BG2654"/>
  <c r="BF2654"/>
  <c r="T2654"/>
  <c r="R2654"/>
  <c r="P2654"/>
  <c r="BI2649"/>
  <c r="BH2649"/>
  <c r="BG2649"/>
  <c r="BF2649"/>
  <c r="T2649"/>
  <c r="R2649"/>
  <c r="P2649"/>
  <c r="BI2644"/>
  <c r="BH2644"/>
  <c r="BG2644"/>
  <c r="BF2644"/>
  <c r="T2644"/>
  <c r="R2644"/>
  <c r="P2644"/>
  <c r="BI2638"/>
  <c r="BH2638"/>
  <c r="BG2638"/>
  <c r="BF2638"/>
  <c r="T2638"/>
  <c r="R2638"/>
  <c r="P2638"/>
  <c r="BI2633"/>
  <c r="BH2633"/>
  <c r="BG2633"/>
  <c r="BF2633"/>
  <c r="T2633"/>
  <c r="R2633"/>
  <c r="P2633"/>
  <c r="BI2628"/>
  <c r="BH2628"/>
  <c r="BG2628"/>
  <c r="BF2628"/>
  <c r="T2628"/>
  <c r="R2628"/>
  <c r="P2628"/>
  <c r="BI2622"/>
  <c r="BH2622"/>
  <c r="BG2622"/>
  <c r="BF2622"/>
  <c r="T2622"/>
  <c r="R2622"/>
  <c r="P2622"/>
  <c r="BI2617"/>
  <c r="BH2617"/>
  <c r="BG2617"/>
  <c r="BF2617"/>
  <c r="T2617"/>
  <c r="R2617"/>
  <c r="P2617"/>
  <c r="BI2612"/>
  <c r="BH2612"/>
  <c r="BG2612"/>
  <c r="BF2612"/>
  <c r="T2612"/>
  <c r="R2612"/>
  <c r="P2612"/>
  <c r="BI2606"/>
  <c r="BH2606"/>
  <c r="BG2606"/>
  <c r="BF2606"/>
  <c r="T2606"/>
  <c r="R2606"/>
  <c r="P2606"/>
  <c r="BI2601"/>
  <c r="BH2601"/>
  <c r="BG2601"/>
  <c r="BF2601"/>
  <c r="T2601"/>
  <c r="R2601"/>
  <c r="P2601"/>
  <c r="BI2595"/>
  <c r="BH2595"/>
  <c r="BG2595"/>
  <c r="BF2595"/>
  <c r="T2595"/>
  <c r="R2595"/>
  <c r="P2595"/>
  <c r="BI2590"/>
  <c r="BH2590"/>
  <c r="BG2590"/>
  <c r="BF2590"/>
  <c r="T2590"/>
  <c r="R2590"/>
  <c r="P2590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2"/>
  <c r="BH2552"/>
  <c r="BG2552"/>
  <c r="BF2552"/>
  <c r="T2552"/>
  <c r="R2552"/>
  <c r="P2552"/>
  <c r="BI2546"/>
  <c r="BH2546"/>
  <c r="BG2546"/>
  <c r="BF2546"/>
  <c r="T2546"/>
  <c r="R2546"/>
  <c r="P2546"/>
  <c r="BI2540"/>
  <c r="BH2540"/>
  <c r="BG2540"/>
  <c r="BF2540"/>
  <c r="T2540"/>
  <c r="R2540"/>
  <c r="P2540"/>
  <c r="BI2537"/>
  <c r="BH2537"/>
  <c r="BG2537"/>
  <c r="BF2537"/>
  <c r="T2537"/>
  <c r="R2537"/>
  <c r="P2537"/>
  <c r="BI2531"/>
  <c r="BH2531"/>
  <c r="BG2531"/>
  <c r="BF2531"/>
  <c r="T2531"/>
  <c r="R2531"/>
  <c r="P2531"/>
  <c r="BI2526"/>
  <c r="BH2526"/>
  <c r="BG2526"/>
  <c r="BF2526"/>
  <c r="T2526"/>
  <c r="R2526"/>
  <c r="P2526"/>
  <c r="BI2516"/>
  <c r="BH2516"/>
  <c r="BG2516"/>
  <c r="BF2516"/>
  <c r="T2516"/>
  <c r="R2516"/>
  <c r="P2516"/>
  <c r="BI2512"/>
  <c r="BH2512"/>
  <c r="BG2512"/>
  <c r="BF2512"/>
  <c r="T2512"/>
  <c r="R2512"/>
  <c r="P2512"/>
  <c r="BI2498"/>
  <c r="BH2498"/>
  <c r="BG2498"/>
  <c r="BF2498"/>
  <c r="T2498"/>
  <c r="R2498"/>
  <c r="P2498"/>
  <c r="BI2494"/>
  <c r="BH2494"/>
  <c r="BG2494"/>
  <c r="BF2494"/>
  <c r="T2494"/>
  <c r="R2494"/>
  <c r="P2494"/>
  <c r="BI2488"/>
  <c r="BH2488"/>
  <c r="BG2488"/>
  <c r="BF2488"/>
  <c r="T2488"/>
  <c r="R2488"/>
  <c r="P2488"/>
  <c r="BI2485"/>
  <c r="BH2485"/>
  <c r="BG2485"/>
  <c r="BF2485"/>
  <c r="T2485"/>
  <c r="R2485"/>
  <c r="P2485"/>
  <c r="BI2472"/>
  <c r="BH2472"/>
  <c r="BG2472"/>
  <c r="BF2472"/>
  <c r="T2472"/>
  <c r="R2472"/>
  <c r="P2472"/>
  <c r="BI2465"/>
  <c r="BH2465"/>
  <c r="BG2465"/>
  <c r="BF2465"/>
  <c r="T2465"/>
  <c r="R2465"/>
  <c r="P2465"/>
  <c r="BI2459"/>
  <c r="BH2459"/>
  <c r="BG2459"/>
  <c r="BF2459"/>
  <c r="T2459"/>
  <c r="R2459"/>
  <c r="P2459"/>
  <c r="BI2446"/>
  <c r="BH2446"/>
  <c r="BG2446"/>
  <c r="BF2446"/>
  <c r="T2446"/>
  <c r="R2446"/>
  <c r="P2446"/>
  <c r="BI2438"/>
  <c r="BH2438"/>
  <c r="BG2438"/>
  <c r="BF2438"/>
  <c r="T2438"/>
  <c r="R2438"/>
  <c r="P2438"/>
  <c r="BI2430"/>
  <c r="BH2430"/>
  <c r="BG2430"/>
  <c r="BF2430"/>
  <c r="T2430"/>
  <c r="R2430"/>
  <c r="P2430"/>
  <c r="BI2422"/>
  <c r="BH2422"/>
  <c r="BG2422"/>
  <c r="BF2422"/>
  <c r="T2422"/>
  <c r="R2422"/>
  <c r="P2422"/>
  <c r="BI2414"/>
  <c r="BH2414"/>
  <c r="BG2414"/>
  <c r="BF2414"/>
  <c r="T2414"/>
  <c r="R2414"/>
  <c r="P2414"/>
  <c r="BI2411"/>
  <c r="BH2411"/>
  <c r="BG2411"/>
  <c r="BF2411"/>
  <c r="T2411"/>
  <c r="R2411"/>
  <c r="P2411"/>
  <c r="BI2402"/>
  <c r="BH2402"/>
  <c r="BG2402"/>
  <c r="BF2402"/>
  <c r="T2402"/>
  <c r="R2402"/>
  <c r="P2402"/>
  <c r="BI2393"/>
  <c r="BH2393"/>
  <c r="BG2393"/>
  <c r="BF2393"/>
  <c r="T2393"/>
  <c r="R2393"/>
  <c r="P2393"/>
  <c r="BI2384"/>
  <c r="BH2384"/>
  <c r="BG2384"/>
  <c r="BF2384"/>
  <c r="T2384"/>
  <c r="R2384"/>
  <c r="P2384"/>
  <c r="BI2376"/>
  <c r="BH2376"/>
  <c r="BG2376"/>
  <c r="BF2376"/>
  <c r="T2376"/>
  <c r="R2376"/>
  <c r="P2376"/>
  <c r="BI2368"/>
  <c r="BH2368"/>
  <c r="BG2368"/>
  <c r="BF2368"/>
  <c r="T2368"/>
  <c r="R2368"/>
  <c r="P2368"/>
  <c r="BI2360"/>
  <c r="BH2360"/>
  <c r="BG2360"/>
  <c r="BF2360"/>
  <c r="T2360"/>
  <c r="R2360"/>
  <c r="P2360"/>
  <c r="BI2351"/>
  <c r="BH2351"/>
  <c r="BG2351"/>
  <c r="BF2351"/>
  <c r="T2351"/>
  <c r="R2351"/>
  <c r="P2351"/>
  <c r="BI2342"/>
  <c r="BH2342"/>
  <c r="BG2342"/>
  <c r="BF2342"/>
  <c r="T2342"/>
  <c r="R2342"/>
  <c r="P2342"/>
  <c r="BI2339"/>
  <c r="BH2339"/>
  <c r="BG2339"/>
  <c r="BF2339"/>
  <c r="T2339"/>
  <c r="R2339"/>
  <c r="P2339"/>
  <c r="BI2334"/>
  <c r="BH2334"/>
  <c r="BG2334"/>
  <c r="BF2334"/>
  <c r="T2334"/>
  <c r="R2334"/>
  <c r="P2334"/>
  <c r="BI2329"/>
  <c r="BH2329"/>
  <c r="BG2329"/>
  <c r="BF2329"/>
  <c r="T2329"/>
  <c r="R2329"/>
  <c r="P2329"/>
  <c r="BI2326"/>
  <c r="BH2326"/>
  <c r="BG2326"/>
  <c r="BF2326"/>
  <c r="T2326"/>
  <c r="R2326"/>
  <c r="P2326"/>
  <c r="BI2308"/>
  <c r="BH2308"/>
  <c r="BG2308"/>
  <c r="BF2308"/>
  <c r="T2308"/>
  <c r="R2308"/>
  <c r="P2308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51"/>
  <c r="BH2251"/>
  <c r="BG2251"/>
  <c r="BF2251"/>
  <c r="T2251"/>
  <c r="R2251"/>
  <c r="P2251"/>
  <c r="BI2244"/>
  <c r="BH2244"/>
  <c r="BG2244"/>
  <c r="BF2244"/>
  <c r="T2244"/>
  <c r="R2244"/>
  <c r="P2244"/>
  <c r="BI2238"/>
  <c r="BH2238"/>
  <c r="BG2238"/>
  <c r="BF2238"/>
  <c r="T2238"/>
  <c r="R2238"/>
  <c r="P2238"/>
  <c r="BI2220"/>
  <c r="BH2220"/>
  <c r="BG2220"/>
  <c r="BF2220"/>
  <c r="T2220"/>
  <c r="R2220"/>
  <c r="P2220"/>
  <c r="BI2202"/>
  <c r="BH2202"/>
  <c r="BG2202"/>
  <c r="BF2202"/>
  <c r="T2202"/>
  <c r="R2202"/>
  <c r="P2202"/>
  <c r="BI2184"/>
  <c r="BH2184"/>
  <c r="BG2184"/>
  <c r="BF2184"/>
  <c r="T2184"/>
  <c r="R2184"/>
  <c r="P2184"/>
  <c r="BI2177"/>
  <c r="BH2177"/>
  <c r="BG2177"/>
  <c r="BF2177"/>
  <c r="T2177"/>
  <c r="R2177"/>
  <c r="P2177"/>
  <c r="BI2171"/>
  <c r="BH2171"/>
  <c r="BG2171"/>
  <c r="BF2171"/>
  <c r="T2171"/>
  <c r="R2171"/>
  <c r="P2171"/>
  <c r="BI2159"/>
  <c r="BH2159"/>
  <c r="BG2159"/>
  <c r="BF2159"/>
  <c r="T2159"/>
  <c r="R2159"/>
  <c r="P2159"/>
  <c r="BI2142"/>
  <c r="BH2142"/>
  <c r="BG2142"/>
  <c r="BF2142"/>
  <c r="T2142"/>
  <c r="R2142"/>
  <c r="P2142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0"/>
  <c r="BH2110"/>
  <c r="BG2110"/>
  <c r="BF2110"/>
  <c r="T2110"/>
  <c r="R2110"/>
  <c r="P2110"/>
  <c r="BI2102"/>
  <c r="BH2102"/>
  <c r="BG2102"/>
  <c r="BF2102"/>
  <c r="T2102"/>
  <c r="R2102"/>
  <c r="P2102"/>
  <c r="BI2089"/>
  <c r="BH2089"/>
  <c r="BG2089"/>
  <c r="BF2089"/>
  <c r="T2089"/>
  <c r="R2089"/>
  <c r="P2089"/>
  <c r="BI2071"/>
  <c r="BH2071"/>
  <c r="BG2071"/>
  <c r="BF2071"/>
  <c r="T2071"/>
  <c r="R2071"/>
  <c r="P2071"/>
  <c r="BI2044"/>
  <c r="BH2044"/>
  <c r="BG2044"/>
  <c r="BF2044"/>
  <c r="T2044"/>
  <c r="R2044"/>
  <c r="P2044"/>
  <c r="BI2041"/>
  <c r="BH2041"/>
  <c r="BG2041"/>
  <c r="BF2041"/>
  <c r="T2041"/>
  <c r="R2041"/>
  <c r="P2041"/>
  <c r="BI2011"/>
  <c r="BH2011"/>
  <c r="BG2011"/>
  <c r="BF2011"/>
  <c r="T2011"/>
  <c r="R2011"/>
  <c r="P2011"/>
  <c r="BI1981"/>
  <c r="BH1981"/>
  <c r="BG1981"/>
  <c r="BF1981"/>
  <c r="T1981"/>
  <c r="R1981"/>
  <c r="P1981"/>
  <c r="BI1955"/>
  <c r="BH1955"/>
  <c r="BG1955"/>
  <c r="BF1955"/>
  <c r="T1955"/>
  <c r="R1955"/>
  <c r="P1955"/>
  <c r="BI1929"/>
  <c r="BH1929"/>
  <c r="BG1929"/>
  <c r="BF1929"/>
  <c r="T1929"/>
  <c r="R1929"/>
  <c r="P1929"/>
  <c r="BI1924"/>
  <c r="BH1924"/>
  <c r="BG1924"/>
  <c r="BF1924"/>
  <c r="T1924"/>
  <c r="R1924"/>
  <c r="P1924"/>
  <c r="BI1919"/>
  <c r="BH1919"/>
  <c r="BG1919"/>
  <c r="BF1919"/>
  <c r="T1919"/>
  <c r="R1919"/>
  <c r="P1919"/>
  <c r="BI1914"/>
  <c r="BH1914"/>
  <c r="BG1914"/>
  <c r="BF1914"/>
  <c r="T1914"/>
  <c r="R1914"/>
  <c r="P1914"/>
  <c r="BI1891"/>
  <c r="BH1891"/>
  <c r="BG1891"/>
  <c r="BF1891"/>
  <c r="T1891"/>
  <c r="R1891"/>
  <c r="P1891"/>
  <c r="BI1868"/>
  <c r="BH1868"/>
  <c r="BG1868"/>
  <c r="BF1868"/>
  <c r="T1868"/>
  <c r="R1868"/>
  <c r="P1868"/>
  <c r="BI1863"/>
  <c r="BH1863"/>
  <c r="BG1863"/>
  <c r="BF1863"/>
  <c r="T1863"/>
  <c r="R1863"/>
  <c r="P1863"/>
  <c r="BI1840"/>
  <c r="BH1840"/>
  <c r="BG1840"/>
  <c r="BF1840"/>
  <c r="T1840"/>
  <c r="R1840"/>
  <c r="P1840"/>
  <c r="BI1814"/>
  <c r="BH1814"/>
  <c r="BG1814"/>
  <c r="BF1814"/>
  <c r="T1814"/>
  <c r="R1814"/>
  <c r="P1814"/>
  <c r="BI1811"/>
  <c r="BH1811"/>
  <c r="BG1811"/>
  <c r="BF1811"/>
  <c r="T1811"/>
  <c r="R1811"/>
  <c r="P1811"/>
  <c r="BI1794"/>
  <c r="BH1794"/>
  <c r="BG1794"/>
  <c r="BF1794"/>
  <c r="T1794"/>
  <c r="R1794"/>
  <c r="P1794"/>
  <c r="BI1777"/>
  <c r="BH1777"/>
  <c r="BG1777"/>
  <c r="BF1777"/>
  <c r="T1777"/>
  <c r="R1777"/>
  <c r="P1777"/>
  <c r="BI1771"/>
  <c r="BH1771"/>
  <c r="BG1771"/>
  <c r="BF1771"/>
  <c r="T1771"/>
  <c r="R1771"/>
  <c r="P1771"/>
  <c r="BI1765"/>
  <c r="BH1765"/>
  <c r="BG1765"/>
  <c r="BF1765"/>
  <c r="T1765"/>
  <c r="R1765"/>
  <c r="P1765"/>
  <c r="BI1759"/>
  <c r="BH1759"/>
  <c r="BG1759"/>
  <c r="BF1759"/>
  <c r="T1759"/>
  <c r="R1759"/>
  <c r="P1759"/>
  <c r="BI1753"/>
  <c r="BH1753"/>
  <c r="BG1753"/>
  <c r="BF1753"/>
  <c r="T1753"/>
  <c r="R1753"/>
  <c r="P1753"/>
  <c r="BI1749"/>
  <c r="BH1749"/>
  <c r="BG1749"/>
  <c r="BF1749"/>
  <c r="T1749"/>
  <c r="T1748"/>
  <c r="R1749"/>
  <c r="R1748"/>
  <c r="P1749"/>
  <c r="P1748"/>
  <c r="BI1742"/>
  <c r="BH1742"/>
  <c r="BG1742"/>
  <c r="BF1742"/>
  <c r="T1742"/>
  <c r="R1742"/>
  <c r="P1742"/>
  <c r="BI1737"/>
  <c r="BH1737"/>
  <c r="BG1737"/>
  <c r="BF1737"/>
  <c r="T1737"/>
  <c r="R1737"/>
  <c r="P1737"/>
  <c r="BI1732"/>
  <c r="BH1732"/>
  <c r="BG1732"/>
  <c r="BF1732"/>
  <c r="T1732"/>
  <c r="R1732"/>
  <c r="P1732"/>
  <c r="BI1726"/>
  <c r="BH1726"/>
  <c r="BG1726"/>
  <c r="BF1726"/>
  <c r="T1726"/>
  <c r="R1726"/>
  <c r="P1726"/>
  <c r="BI1720"/>
  <c r="BH1720"/>
  <c r="BG1720"/>
  <c r="BF1720"/>
  <c r="T1720"/>
  <c r="R1720"/>
  <c r="P1720"/>
  <c r="BI1716"/>
  <c r="BH1716"/>
  <c r="BG1716"/>
  <c r="BF1716"/>
  <c r="T1716"/>
  <c r="R1716"/>
  <c r="P1716"/>
  <c r="BI1711"/>
  <c r="BH1711"/>
  <c r="BG1711"/>
  <c r="BF1711"/>
  <c r="T1711"/>
  <c r="R1711"/>
  <c r="P1711"/>
  <c r="BI1703"/>
  <c r="BH1703"/>
  <c r="BG1703"/>
  <c r="BF1703"/>
  <c r="T1703"/>
  <c r="R1703"/>
  <c r="P1703"/>
  <c r="BI1697"/>
  <c r="BH1697"/>
  <c r="BG1697"/>
  <c r="BF1697"/>
  <c r="T1697"/>
  <c r="R1697"/>
  <c r="P1697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6"/>
  <c r="BH1676"/>
  <c r="BG1676"/>
  <c r="BF1676"/>
  <c r="T1676"/>
  <c r="R1676"/>
  <c r="P1676"/>
  <c r="BI1656"/>
  <c r="BH1656"/>
  <c r="BG1656"/>
  <c r="BF1656"/>
  <c r="T1656"/>
  <c r="R1656"/>
  <c r="P1656"/>
  <c r="BI1650"/>
  <c r="BH1650"/>
  <c r="BG1650"/>
  <c r="BF1650"/>
  <c r="T1650"/>
  <c r="R1650"/>
  <c r="P1650"/>
  <c r="BI1645"/>
  <c r="BH1645"/>
  <c r="BG1645"/>
  <c r="BF1645"/>
  <c r="T1645"/>
  <c r="R1645"/>
  <c r="P1645"/>
  <c r="BI1638"/>
  <c r="BH1638"/>
  <c r="BG1638"/>
  <c r="BF1638"/>
  <c r="T1638"/>
  <c r="R1638"/>
  <c r="P1638"/>
  <c r="BI1633"/>
  <c r="BH1633"/>
  <c r="BG1633"/>
  <c r="BF1633"/>
  <c r="T1633"/>
  <c r="R1633"/>
  <c r="P1633"/>
  <c r="BI1618"/>
  <c r="BH1618"/>
  <c r="BG1618"/>
  <c r="BF1618"/>
  <c r="T1618"/>
  <c r="R1618"/>
  <c r="P1618"/>
  <c r="BI1613"/>
  <c r="BH1613"/>
  <c r="BG1613"/>
  <c r="BF1613"/>
  <c r="T1613"/>
  <c r="R1613"/>
  <c r="P1613"/>
  <c r="BI1460"/>
  <c r="BH1460"/>
  <c r="BG1460"/>
  <c r="BF1460"/>
  <c r="T1460"/>
  <c r="R1460"/>
  <c r="P1460"/>
  <c r="BI1435"/>
  <c r="BH1435"/>
  <c r="BG1435"/>
  <c r="BF1435"/>
  <c r="T1435"/>
  <c r="R1435"/>
  <c r="P1435"/>
  <c r="BI1422"/>
  <c r="BH1422"/>
  <c r="BG1422"/>
  <c r="BF1422"/>
  <c r="T1422"/>
  <c r="R1422"/>
  <c r="P1422"/>
  <c r="BI1409"/>
  <c r="BH1409"/>
  <c r="BG1409"/>
  <c r="BF1409"/>
  <c r="T1409"/>
  <c r="R1409"/>
  <c r="P1409"/>
  <c r="BI1396"/>
  <c r="BH1396"/>
  <c r="BG1396"/>
  <c r="BF1396"/>
  <c r="T1396"/>
  <c r="R1396"/>
  <c r="P1396"/>
  <c r="BI1371"/>
  <c r="BH1371"/>
  <c r="BG1371"/>
  <c r="BF1371"/>
  <c r="T1371"/>
  <c r="R1371"/>
  <c r="P1371"/>
  <c r="BI1358"/>
  <c r="BH1358"/>
  <c r="BG1358"/>
  <c r="BF1358"/>
  <c r="T1358"/>
  <c r="R1358"/>
  <c r="P1358"/>
  <c r="BI1343"/>
  <c r="BH1343"/>
  <c r="BG1343"/>
  <c r="BF1343"/>
  <c r="T1343"/>
  <c r="R1343"/>
  <c r="P1343"/>
  <c r="BI1312"/>
  <c r="BH1312"/>
  <c r="BG1312"/>
  <c r="BF1312"/>
  <c r="T1312"/>
  <c r="R1312"/>
  <c r="P1312"/>
  <c r="BI1281"/>
  <c r="BH1281"/>
  <c r="BG1281"/>
  <c r="BF1281"/>
  <c r="T1281"/>
  <c r="R1281"/>
  <c r="P1281"/>
  <c r="BI1250"/>
  <c r="BH1250"/>
  <c r="BG1250"/>
  <c r="BF1250"/>
  <c r="T1250"/>
  <c r="R1250"/>
  <c r="P1250"/>
  <c r="BI1219"/>
  <c r="BH1219"/>
  <c r="BG1219"/>
  <c r="BF1219"/>
  <c r="T1219"/>
  <c r="R1219"/>
  <c r="P1219"/>
  <c r="BI1188"/>
  <c r="BH1188"/>
  <c r="BG1188"/>
  <c r="BF1188"/>
  <c r="T1188"/>
  <c r="R1188"/>
  <c r="P1188"/>
  <c r="BI1157"/>
  <c r="BH1157"/>
  <c r="BG1157"/>
  <c r="BF1157"/>
  <c r="T1157"/>
  <c r="R1157"/>
  <c r="P1157"/>
  <c r="BI1126"/>
  <c r="BH1126"/>
  <c r="BG1126"/>
  <c r="BF1126"/>
  <c r="T1126"/>
  <c r="R1126"/>
  <c r="P1126"/>
  <c r="BI1089"/>
  <c r="BH1089"/>
  <c r="BG1089"/>
  <c r="BF1089"/>
  <c r="T1089"/>
  <c r="R1089"/>
  <c r="P1089"/>
  <c r="BI1052"/>
  <c r="BH1052"/>
  <c r="BG1052"/>
  <c r="BF1052"/>
  <c r="T1052"/>
  <c r="R1052"/>
  <c r="P1052"/>
  <c r="BI1039"/>
  <c r="BH1039"/>
  <c r="BG1039"/>
  <c r="BF1039"/>
  <c r="T1039"/>
  <c r="R1039"/>
  <c r="P1039"/>
  <c r="BI1026"/>
  <c r="BH1026"/>
  <c r="BG1026"/>
  <c r="BF1026"/>
  <c r="T1026"/>
  <c r="R1026"/>
  <c r="P1026"/>
  <c r="BI801"/>
  <c r="BH801"/>
  <c r="BG801"/>
  <c r="BF801"/>
  <c r="T801"/>
  <c r="R801"/>
  <c r="P801"/>
  <c r="BI579"/>
  <c r="BH579"/>
  <c r="BG579"/>
  <c r="BF579"/>
  <c r="T579"/>
  <c r="R579"/>
  <c r="P579"/>
  <c r="BI357"/>
  <c r="BH357"/>
  <c r="BG357"/>
  <c r="BF357"/>
  <c r="T357"/>
  <c r="R357"/>
  <c r="P357"/>
  <c r="BI341"/>
  <c r="BH341"/>
  <c r="BG341"/>
  <c r="BF341"/>
  <c r="T341"/>
  <c r="R341"/>
  <c r="P341"/>
  <c r="BI325"/>
  <c r="BH325"/>
  <c r="BG325"/>
  <c r="BF325"/>
  <c r="T325"/>
  <c r="R325"/>
  <c r="P325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42"/>
  <c r="BH242"/>
  <c r="BG242"/>
  <c r="BF242"/>
  <c r="T242"/>
  <c r="R242"/>
  <c r="P242"/>
  <c r="BI232"/>
  <c r="BH232"/>
  <c r="BG232"/>
  <c r="BF232"/>
  <c r="T232"/>
  <c r="R232"/>
  <c r="P23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J105"/>
  <c r="F105"/>
  <c r="F103"/>
  <c r="E101"/>
  <c r="J58"/>
  <c r="F58"/>
  <c r="F56"/>
  <c r="E54"/>
  <c r="J26"/>
  <c r="E26"/>
  <c r="J106"/>
  <c r="J25"/>
  <c r="J20"/>
  <c r="E20"/>
  <c r="F59"/>
  <c r="J19"/>
  <c r="J14"/>
  <c r="J103"/>
  <c r="E7"/>
  <c r="E97"/>
  <c i="3" r="J39"/>
  <c r="J38"/>
  <c i="1" r="AY57"/>
  <c i="3" r="J37"/>
  <c i="1" r="AX57"/>
  <c i="3" r="BI1709"/>
  <c r="BH1709"/>
  <c r="BG1709"/>
  <c r="BF1709"/>
  <c r="T1709"/>
  <c r="R1709"/>
  <c r="P1709"/>
  <c r="BI1679"/>
  <c r="BH1679"/>
  <c r="BG1679"/>
  <c r="BF1679"/>
  <c r="T1679"/>
  <c r="R1679"/>
  <c r="P1679"/>
  <c r="BI1649"/>
  <c r="BH1649"/>
  <c r="BG1649"/>
  <c r="BF1649"/>
  <c r="T1649"/>
  <c r="R1649"/>
  <c r="P1649"/>
  <c r="BI1619"/>
  <c r="BH1619"/>
  <c r="BG1619"/>
  <c r="BF1619"/>
  <c r="T1619"/>
  <c r="R1619"/>
  <c r="P1619"/>
  <c r="BI1589"/>
  <c r="BH1589"/>
  <c r="BG1589"/>
  <c r="BF1589"/>
  <c r="T1589"/>
  <c r="R1589"/>
  <c r="P1589"/>
  <c r="BI1565"/>
  <c r="BH1565"/>
  <c r="BG1565"/>
  <c r="BF1565"/>
  <c r="T1565"/>
  <c r="R1565"/>
  <c r="P1565"/>
  <c r="BI1541"/>
  <c r="BH1541"/>
  <c r="BG1541"/>
  <c r="BF1541"/>
  <c r="T1541"/>
  <c r="R1541"/>
  <c r="P1541"/>
  <c r="BI1517"/>
  <c r="BH1517"/>
  <c r="BG1517"/>
  <c r="BF1517"/>
  <c r="T1517"/>
  <c r="R1517"/>
  <c r="P1517"/>
  <c r="BI1493"/>
  <c r="BH1493"/>
  <c r="BG1493"/>
  <c r="BF1493"/>
  <c r="T1493"/>
  <c r="R1493"/>
  <c r="P1493"/>
  <c r="BI1490"/>
  <c r="BH1490"/>
  <c r="BG1490"/>
  <c r="BF1490"/>
  <c r="T1490"/>
  <c r="R1490"/>
  <c r="P1490"/>
  <c r="BI1476"/>
  <c r="BH1476"/>
  <c r="BG1476"/>
  <c r="BF1476"/>
  <c r="T1476"/>
  <c r="R1476"/>
  <c r="P1476"/>
  <c r="BI1462"/>
  <c r="BH1462"/>
  <c r="BG1462"/>
  <c r="BF1462"/>
  <c r="T1462"/>
  <c r="R1462"/>
  <c r="P1462"/>
  <c r="BI1452"/>
  <c r="BH1452"/>
  <c r="BG1452"/>
  <c r="BF1452"/>
  <c r="T1452"/>
  <c r="R1452"/>
  <c r="P1452"/>
  <c r="BI1442"/>
  <c r="BH1442"/>
  <c r="BG1442"/>
  <c r="BF1442"/>
  <c r="T1442"/>
  <c r="R1442"/>
  <c r="P1442"/>
  <c r="BI1428"/>
  <c r="BH1428"/>
  <c r="BG1428"/>
  <c r="BF1428"/>
  <c r="T1428"/>
  <c r="R1428"/>
  <c r="P1428"/>
  <c r="BI1414"/>
  <c r="BH1414"/>
  <c r="BG1414"/>
  <c r="BF1414"/>
  <c r="T1414"/>
  <c r="R1414"/>
  <c r="P1414"/>
  <c r="BI1410"/>
  <c r="BH1410"/>
  <c r="BG1410"/>
  <c r="BF1410"/>
  <c r="T1410"/>
  <c r="T1409"/>
  <c r="R1410"/>
  <c r="R1409"/>
  <c r="P1410"/>
  <c r="P1409"/>
  <c r="BI1401"/>
  <c r="BH1401"/>
  <c r="BG1401"/>
  <c r="BF1401"/>
  <c r="T1401"/>
  <c r="R1401"/>
  <c r="P1401"/>
  <c r="BI1393"/>
  <c r="BH1393"/>
  <c r="BG1393"/>
  <c r="BF1393"/>
  <c r="T1393"/>
  <c r="R1393"/>
  <c r="P1393"/>
  <c r="BI1385"/>
  <c r="BH1385"/>
  <c r="BG1385"/>
  <c r="BF1385"/>
  <c r="T1385"/>
  <c r="R1385"/>
  <c r="P1385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3"/>
  <c r="BH1363"/>
  <c r="BG1363"/>
  <c r="BF1363"/>
  <c r="T1363"/>
  <c r="R1363"/>
  <c r="P1363"/>
  <c r="BI1359"/>
  <c r="BH1359"/>
  <c r="BG1359"/>
  <c r="BF1359"/>
  <c r="T1359"/>
  <c r="R1359"/>
  <c r="P1359"/>
  <c r="BI1355"/>
  <c r="BH1355"/>
  <c r="BG1355"/>
  <c r="BF1355"/>
  <c r="T1355"/>
  <c r="R1355"/>
  <c r="P1355"/>
  <c r="BI1349"/>
  <c r="BH1349"/>
  <c r="BG1349"/>
  <c r="BF1349"/>
  <c r="T1349"/>
  <c r="R1349"/>
  <c r="P1349"/>
  <c r="BI1342"/>
  <c r="BH1342"/>
  <c r="BG1342"/>
  <c r="BF1342"/>
  <c r="T1342"/>
  <c r="T1341"/>
  <c r="R1342"/>
  <c r="R1341"/>
  <c r="P1342"/>
  <c r="P1341"/>
  <c r="BI1337"/>
  <c r="BH1337"/>
  <c r="BG1337"/>
  <c r="BF1337"/>
  <c r="T1337"/>
  <c r="R1337"/>
  <c r="P1337"/>
  <c r="BI1311"/>
  <c r="BH1311"/>
  <c r="BG1311"/>
  <c r="BF1311"/>
  <c r="T1311"/>
  <c r="R1311"/>
  <c r="P1311"/>
  <c r="BI1285"/>
  <c r="BH1285"/>
  <c r="BG1285"/>
  <c r="BF1285"/>
  <c r="T1285"/>
  <c r="R1285"/>
  <c r="P1285"/>
  <c r="BI1261"/>
  <c r="BH1261"/>
  <c r="BG1261"/>
  <c r="BF1261"/>
  <c r="T1261"/>
  <c r="R1261"/>
  <c r="P1261"/>
  <c r="BI1249"/>
  <c r="BH1249"/>
  <c r="BG1249"/>
  <c r="BF1249"/>
  <c r="T1249"/>
  <c r="R1249"/>
  <c r="P1249"/>
  <c r="BI1237"/>
  <c r="BH1237"/>
  <c r="BG1237"/>
  <c r="BF1237"/>
  <c r="T1237"/>
  <c r="R1237"/>
  <c r="P1237"/>
  <c r="BI1222"/>
  <c r="BH1222"/>
  <c r="BG1222"/>
  <c r="BF1222"/>
  <c r="T1222"/>
  <c r="R1222"/>
  <c r="P1222"/>
  <c r="BI1216"/>
  <c r="BH1216"/>
  <c r="BG1216"/>
  <c r="BF1216"/>
  <c r="T1216"/>
  <c r="R1216"/>
  <c r="P1216"/>
  <c r="BI1210"/>
  <c r="BH1210"/>
  <c r="BG1210"/>
  <c r="BF1210"/>
  <c r="T1210"/>
  <c r="R1210"/>
  <c r="P1210"/>
  <c r="BI1194"/>
  <c r="BH1194"/>
  <c r="BG1194"/>
  <c r="BF1194"/>
  <c r="T1194"/>
  <c r="R1194"/>
  <c r="P1194"/>
  <c r="BI1178"/>
  <c r="BH1178"/>
  <c r="BG1178"/>
  <c r="BF1178"/>
  <c r="T1178"/>
  <c r="R1178"/>
  <c r="P1178"/>
  <c r="BI1171"/>
  <c r="BH1171"/>
  <c r="BG1171"/>
  <c r="BF1171"/>
  <c r="T1171"/>
  <c r="R1171"/>
  <c r="P1171"/>
  <c r="BI1164"/>
  <c r="BH1164"/>
  <c r="BG1164"/>
  <c r="BF1164"/>
  <c r="T1164"/>
  <c r="R1164"/>
  <c r="P1164"/>
  <c r="BI1145"/>
  <c r="BH1145"/>
  <c r="BG1145"/>
  <c r="BF1145"/>
  <c r="T1145"/>
  <c r="R1145"/>
  <c r="P1145"/>
  <c r="BI1126"/>
  <c r="BH1126"/>
  <c r="BG1126"/>
  <c r="BF1126"/>
  <c r="T1126"/>
  <c r="R1126"/>
  <c r="P1126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7"/>
  <c r="BH1097"/>
  <c r="BG1097"/>
  <c r="BF1097"/>
  <c r="T1097"/>
  <c r="R1097"/>
  <c r="P1097"/>
  <c r="BI1092"/>
  <c r="BH1092"/>
  <c r="BG1092"/>
  <c r="BF1092"/>
  <c r="T1092"/>
  <c r="R1092"/>
  <c r="P1092"/>
  <c r="BI1087"/>
  <c r="BH1087"/>
  <c r="BG1087"/>
  <c r="BF1087"/>
  <c r="T1087"/>
  <c r="R1087"/>
  <c r="P1087"/>
  <c r="BI1080"/>
  <c r="BH1080"/>
  <c r="BG1080"/>
  <c r="BF1080"/>
  <c r="T1080"/>
  <c r="R1080"/>
  <c r="P1080"/>
  <c r="BI1075"/>
  <c r="BH1075"/>
  <c r="BG1075"/>
  <c r="BF1075"/>
  <c r="T1075"/>
  <c r="R1075"/>
  <c r="P1075"/>
  <c r="BI1063"/>
  <c r="BH1063"/>
  <c r="BG1063"/>
  <c r="BF1063"/>
  <c r="T1063"/>
  <c r="R1063"/>
  <c r="P1063"/>
  <c r="BI1051"/>
  <c r="BH1051"/>
  <c r="BG1051"/>
  <c r="BF1051"/>
  <c r="T1051"/>
  <c r="R1051"/>
  <c r="P1051"/>
  <c r="BI1044"/>
  <c r="BH1044"/>
  <c r="BG1044"/>
  <c r="BF1044"/>
  <c r="T1044"/>
  <c r="R1044"/>
  <c r="P1044"/>
  <c r="BI1038"/>
  <c r="BH1038"/>
  <c r="BG1038"/>
  <c r="BF1038"/>
  <c r="T1038"/>
  <c r="R1038"/>
  <c r="P1038"/>
  <c r="BI1034"/>
  <c r="BH1034"/>
  <c r="BG1034"/>
  <c r="BF1034"/>
  <c r="T1034"/>
  <c r="R1034"/>
  <c r="P1034"/>
  <c r="BI1022"/>
  <c r="BH1022"/>
  <c r="BG1022"/>
  <c r="BF1022"/>
  <c r="T1022"/>
  <c r="R1022"/>
  <c r="P1022"/>
  <c r="BI1010"/>
  <c r="BH1010"/>
  <c r="BG1010"/>
  <c r="BF1010"/>
  <c r="T1010"/>
  <c r="R1010"/>
  <c r="P1010"/>
  <c r="BI998"/>
  <c r="BH998"/>
  <c r="BG998"/>
  <c r="BF998"/>
  <c r="T998"/>
  <c r="R998"/>
  <c r="P998"/>
  <c r="BI994"/>
  <c r="BH994"/>
  <c r="BG994"/>
  <c r="BF994"/>
  <c r="T994"/>
  <c r="R994"/>
  <c r="P994"/>
  <c r="BI961"/>
  <c r="BH961"/>
  <c r="BG961"/>
  <c r="BF961"/>
  <c r="T961"/>
  <c r="R961"/>
  <c r="P961"/>
  <c r="BI847"/>
  <c r="BH847"/>
  <c r="BG847"/>
  <c r="BF847"/>
  <c r="T847"/>
  <c r="R847"/>
  <c r="P847"/>
  <c r="BI733"/>
  <c r="BH733"/>
  <c r="BG733"/>
  <c r="BF733"/>
  <c r="T733"/>
  <c r="R733"/>
  <c r="P733"/>
  <c r="BI682"/>
  <c r="BH682"/>
  <c r="BG682"/>
  <c r="BF682"/>
  <c r="T682"/>
  <c r="R682"/>
  <c r="P682"/>
  <c r="BI672"/>
  <c r="BH672"/>
  <c r="BG672"/>
  <c r="BF672"/>
  <c r="T672"/>
  <c r="R672"/>
  <c r="P672"/>
  <c r="BI663"/>
  <c r="BH663"/>
  <c r="BG663"/>
  <c r="BF663"/>
  <c r="T663"/>
  <c r="R663"/>
  <c r="P663"/>
  <c r="BI653"/>
  <c r="BH653"/>
  <c r="BG653"/>
  <c r="BF653"/>
  <c r="T653"/>
  <c r="R653"/>
  <c r="P653"/>
  <c r="BI643"/>
  <c r="BH643"/>
  <c r="BG643"/>
  <c r="BF643"/>
  <c r="T643"/>
  <c r="R643"/>
  <c r="P643"/>
  <c r="BI632"/>
  <c r="BH632"/>
  <c r="BG632"/>
  <c r="BF632"/>
  <c r="T632"/>
  <c r="R632"/>
  <c r="P632"/>
  <c r="BI624"/>
  <c r="BH624"/>
  <c r="BG624"/>
  <c r="BF624"/>
  <c r="T624"/>
  <c r="R624"/>
  <c r="P624"/>
  <c r="BI601"/>
  <c r="BH601"/>
  <c r="BG601"/>
  <c r="BF601"/>
  <c r="T601"/>
  <c r="R601"/>
  <c r="P601"/>
  <c r="BI578"/>
  <c r="BH578"/>
  <c r="BG578"/>
  <c r="BF578"/>
  <c r="T578"/>
  <c r="R578"/>
  <c r="P578"/>
  <c r="BI530"/>
  <c r="BH530"/>
  <c r="BG530"/>
  <c r="BF530"/>
  <c r="T530"/>
  <c r="R530"/>
  <c r="P530"/>
  <c r="BI514"/>
  <c r="BH514"/>
  <c r="BG514"/>
  <c r="BF514"/>
  <c r="T514"/>
  <c r="R514"/>
  <c r="P514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56"/>
  <c r="BH456"/>
  <c r="BG456"/>
  <c r="BF456"/>
  <c r="T456"/>
  <c r="R456"/>
  <c r="P456"/>
  <c r="BI443"/>
  <c r="BH443"/>
  <c r="BG443"/>
  <c r="BF443"/>
  <c r="T443"/>
  <c r="R443"/>
  <c r="P443"/>
  <c r="BI420"/>
  <c r="BH420"/>
  <c r="BG420"/>
  <c r="BF420"/>
  <c r="T420"/>
  <c r="R420"/>
  <c r="P420"/>
  <c r="BI372"/>
  <c r="BH372"/>
  <c r="BG372"/>
  <c r="BF372"/>
  <c r="T372"/>
  <c r="R372"/>
  <c r="P372"/>
  <c r="BI366"/>
  <c r="BH366"/>
  <c r="BG366"/>
  <c r="BF366"/>
  <c r="T366"/>
  <c r="R366"/>
  <c r="P366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2"/>
  <c r="BH332"/>
  <c r="BG332"/>
  <c r="BF332"/>
  <c r="T332"/>
  <c r="R332"/>
  <c r="P332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4"/>
  <c r="BH294"/>
  <c r="BG294"/>
  <c r="BF294"/>
  <c r="T294"/>
  <c r="R294"/>
  <c r="P294"/>
  <c r="BI273"/>
  <c r="BH273"/>
  <c r="BG273"/>
  <c r="BF273"/>
  <c r="T273"/>
  <c r="R273"/>
  <c r="P273"/>
  <c r="BI231"/>
  <c r="BH231"/>
  <c r="BG231"/>
  <c r="BF231"/>
  <c r="T231"/>
  <c r="R231"/>
  <c r="P231"/>
  <c r="BI188"/>
  <c r="BH188"/>
  <c r="BG188"/>
  <c r="BF188"/>
  <c r="T188"/>
  <c r="R188"/>
  <c r="P188"/>
  <c r="BI184"/>
  <c r="BH184"/>
  <c r="BG184"/>
  <c r="BF184"/>
  <c r="T184"/>
  <c r="R184"/>
  <c r="P184"/>
  <c r="BI142"/>
  <c r="BH142"/>
  <c r="BG142"/>
  <c r="BF142"/>
  <c r="T142"/>
  <c r="R142"/>
  <c r="P142"/>
  <c r="BI118"/>
  <c r="BH118"/>
  <c r="BG118"/>
  <c r="BF118"/>
  <c r="T118"/>
  <c r="R118"/>
  <c r="P118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56"/>
  <c r="E7"/>
  <c r="E84"/>
  <c i="2" r="J37"/>
  <c r="J36"/>
  <c i="1" r="AY55"/>
  <c i="2" r="J35"/>
  <c i="1" r="AX55"/>
  <c i="2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T198"/>
  <c r="R205"/>
  <c r="R198"/>
  <c r="P205"/>
  <c r="BI199"/>
  <c r="BH199"/>
  <c r="BG199"/>
  <c r="BF199"/>
  <c r="T199"/>
  <c r="R199"/>
  <c r="P199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T171"/>
  <c r="R179"/>
  <c r="R171"/>
  <c r="P179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5"/>
  <c r="BH135"/>
  <c r="BG135"/>
  <c r="BF135"/>
  <c r="T135"/>
  <c r="R135"/>
  <c r="P135"/>
  <c r="BI122"/>
  <c r="BH122"/>
  <c r="BG122"/>
  <c r="BF122"/>
  <c r="T122"/>
  <c r="R122"/>
  <c r="P122"/>
  <c r="BI109"/>
  <c r="BH109"/>
  <c r="BG109"/>
  <c r="BF109"/>
  <c r="T109"/>
  <c r="R109"/>
  <c r="P109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80"/>
  <c r="E7"/>
  <c r="E48"/>
  <c i="1" r="L50"/>
  <c r="AM50"/>
  <c r="AM49"/>
  <c r="L49"/>
  <c r="AM47"/>
  <c r="L47"/>
  <c r="L45"/>
  <c r="L44"/>
  <c i="3" r="J1476"/>
  <c r="BK1311"/>
  <c r="J1311"/>
  <c i="4" r="BK1742"/>
  <c r="BK1697"/>
  <c r="J2494"/>
  <c r="BK2430"/>
  <c r="J1681"/>
  <c i="5" r="J189"/>
  <c i="8" r="J129"/>
  <c i="9" r="J222"/>
  <c i="10" r="BK369"/>
  <c i="11" r="BK136"/>
  <c r="J122"/>
  <c i="12" r="BK123"/>
  <c i="17" r="BK87"/>
  <c i="21" r="J111"/>
  <c r="J93"/>
  <c i="22" r="J135"/>
  <c r="BK312"/>
  <c i="23" r="BK161"/>
  <c i="3" r="BK998"/>
  <c r="BK492"/>
  <c i="4" r="BK3065"/>
  <c r="J3216"/>
  <c r="BK3872"/>
  <c r="BK2110"/>
  <c r="J2110"/>
  <c i="5" r="BK194"/>
  <c i="6" r="BK187"/>
  <c i="8" r="BK183"/>
  <c i="9" r="BK193"/>
  <c r="BK106"/>
  <c r="BK110"/>
  <c i="10" r="BK362"/>
  <c r="J369"/>
  <c r="BK209"/>
  <c r="BK215"/>
  <c i="19" r="J95"/>
  <c i="22" r="J307"/>
  <c r="BK318"/>
  <c r="BK319"/>
  <c r="J275"/>
  <c i="23" r="BK162"/>
  <c r="BK122"/>
  <c i="6" r="J138"/>
  <c i="9" r="BK257"/>
  <c i="10" r="BK184"/>
  <c i="11" r="J123"/>
  <c i="13" r="BK89"/>
  <c i="20" r="BK186"/>
  <c i="22" r="J219"/>
  <c i="23" r="J92"/>
  <c i="3" r="J1359"/>
  <c i="4" r="J3341"/>
  <c r="J1737"/>
  <c r="BK1726"/>
  <c i="5" r="J380"/>
  <c i="7" r="BK126"/>
  <c i="8" r="J369"/>
  <c i="10" r="BK130"/>
  <c r="J341"/>
  <c i="11" r="BK119"/>
  <c i="13" r="J128"/>
  <c i="17" r="BK85"/>
  <c i="19" r="BK98"/>
  <c i="22" r="BK170"/>
  <c r="BK252"/>
  <c r="J297"/>
  <c r="BK329"/>
  <c r="J225"/>
  <c r="BK141"/>
  <c i="23" r="BK136"/>
  <c r="BK132"/>
  <c i="1" r="AS58"/>
  <c i="4" r="BK1089"/>
  <c r="BK3548"/>
  <c r="J2911"/>
  <c r="J2115"/>
  <c i="5" r="BK256"/>
  <c i="6" r="BK330"/>
  <c i="7" r="J268"/>
  <c i="8" r="BK162"/>
  <c i="9" r="BK263"/>
  <c r="BK138"/>
  <c i="10" r="J126"/>
  <c r="J217"/>
  <c r="J215"/>
  <c r="BK165"/>
  <c i="11" r="BK190"/>
  <c r="BK211"/>
  <c i="12" r="BK164"/>
  <c i="14" r="BK157"/>
  <c r="BK143"/>
  <c r="J118"/>
  <c i="15" r="J84"/>
  <c i="16" r="J159"/>
  <c i="17" r="BK98"/>
  <c i="20" r="J224"/>
  <c i="22" r="J249"/>
  <c r="BK297"/>
  <c r="BK274"/>
  <c i="23" r="BK97"/>
  <c i="3" r="J188"/>
  <c i="4" r="BK3892"/>
  <c r="J3124"/>
  <c r="J4092"/>
  <c r="BK1638"/>
  <c r="BK3279"/>
  <c i="5" r="BK182"/>
  <c i="6" r="BK270"/>
  <c r="J172"/>
  <c i="8" r="J307"/>
  <c i="9" r="J216"/>
  <c r="J286"/>
  <c r="J173"/>
  <c i="10" r="J313"/>
  <c r="BK240"/>
  <c i="11" r="J208"/>
  <c r="BK212"/>
  <c i="12" r="BK153"/>
  <c i="16" r="BK147"/>
  <c i="19" r="J104"/>
  <c i="21" r="BK115"/>
  <c i="22" r="BK258"/>
  <c r="BK293"/>
  <c r="J281"/>
  <c r="BK111"/>
  <c i="23" r="J98"/>
  <c r="J171"/>
  <c i="24" r="BK104"/>
  <c i="3" r="J1349"/>
  <c i="4" r="J1618"/>
  <c r="BK579"/>
  <c r="J5558"/>
  <c r="J1396"/>
  <c r="J5654"/>
  <c i="5" r="J116"/>
  <c i="9" r="J98"/>
  <c i="10" r="BK354"/>
  <c r="J278"/>
  <c i="11" r="J125"/>
  <c r="J91"/>
  <c r="J196"/>
  <c i="13" r="J144"/>
  <c i="18" r="J190"/>
  <c i="20" r="BK147"/>
  <c i="21" r="BK100"/>
  <c i="22" r="BK208"/>
  <c r="J265"/>
  <c i="23" r="BK140"/>
  <c r="J138"/>
  <c i="3" r="J492"/>
  <c r="J733"/>
  <c i="4" r="J1460"/>
  <c r="J3455"/>
  <c r="J3962"/>
  <c r="J2465"/>
  <c r="J1422"/>
  <c i="8" r="J329"/>
  <c i="9" r="BK165"/>
  <c r="J161"/>
  <c i="10" r="BK276"/>
  <c r="BK246"/>
  <c i="2" r="BK172"/>
  <c i="4" r="J3289"/>
  <c r="BK2612"/>
  <c r="BK325"/>
  <c r="J1929"/>
  <c r="BK1250"/>
  <c r="BK4499"/>
  <c r="J2488"/>
  <c i="3" r="BK682"/>
  <c r="J1178"/>
  <c i="4" r="J3072"/>
  <c r="BK2488"/>
  <c r="J2756"/>
  <c i="5" r="J194"/>
  <c i="6" r="BK108"/>
  <c i="9" r="BK214"/>
  <c i="10" r="J248"/>
  <c r="BK318"/>
  <c r="BK248"/>
  <c i="11" r="BK160"/>
  <c i="13" r="BK121"/>
  <c i="19" r="BK96"/>
  <c i="22" r="J181"/>
  <c r="J273"/>
  <c i="23" r="BK148"/>
  <c r="J135"/>
  <c i="3" r="BK1063"/>
  <c i="4" r="J3399"/>
  <c r="BK2840"/>
  <c r="BK1618"/>
  <c i="5" r="BK267"/>
  <c r="BK212"/>
  <c i="8" r="BK363"/>
  <c i="9" r="J104"/>
  <c i="10" r="J242"/>
  <c i="11" r="J205"/>
  <c r="BK113"/>
  <c i="12" r="J132"/>
  <c i="13" r="BK93"/>
  <c i="14" r="BK150"/>
  <c r="BK118"/>
  <c r="J181"/>
  <c r="BK107"/>
  <c r="BK167"/>
  <c i="15" r="J94"/>
  <c i="16" r="BK162"/>
  <c r="J89"/>
  <c i="18" r="J107"/>
  <c i="19" r="J84"/>
  <c i="21" r="BK91"/>
  <c r="J132"/>
  <c i="22" r="BK132"/>
  <c r="J309"/>
  <c r="BK193"/>
  <c r="BK224"/>
  <c r="BK237"/>
  <c i="23" r="J152"/>
  <c i="24" r="BK84"/>
  <c i="19" r="BK93"/>
  <c i="23" r="BK152"/>
  <c i="3" r="J1393"/>
  <c i="4" r="BK2393"/>
  <c r="J2654"/>
  <c i="5" r="J246"/>
  <c i="9" r="J202"/>
  <c i="10" r="J234"/>
  <c r="J121"/>
  <c i="11" r="J236"/>
  <c i="12" r="J147"/>
  <c i="17" r="J86"/>
  <c i="20" r="BK243"/>
  <c i="22" r="J145"/>
  <c i="23" r="J122"/>
  <c i="2" r="J122"/>
  <c i="3" r="J1063"/>
  <c i="4" r="J2683"/>
  <c r="BK801"/>
  <c r="BK1312"/>
  <c r="BK1126"/>
  <c i="5" r="BK206"/>
  <c i="7" r="J172"/>
  <c i="9" r="J152"/>
  <c i="10" r="BK198"/>
  <c r="BK217"/>
  <c r="J227"/>
  <c i="12" r="BK125"/>
  <c i="16" r="J174"/>
  <c i="2" r="J179"/>
  <c i="3" r="J1589"/>
  <c r="BK1349"/>
  <c r="BK1342"/>
  <c r="BK309"/>
  <c i="4" r="J5525"/>
  <c r="J341"/>
  <c r="BK156"/>
  <c r="BK2384"/>
  <c r="J3446"/>
  <c r="J2120"/>
  <c r="BK269"/>
  <c i="5" r="BK189"/>
  <c i="8" r="BK202"/>
  <c r="J250"/>
  <c r="BK218"/>
  <c i="9" r="J100"/>
  <c r="BK238"/>
  <c r="J169"/>
  <c i="10" r="J276"/>
  <c i="11" r="J102"/>
  <c r="BK110"/>
  <c i="12" r="J107"/>
  <c i="16" r="BK164"/>
  <c i="20" r="BK192"/>
  <c i="21" r="BK134"/>
  <c i="22" r="BK219"/>
  <c r="BK183"/>
  <c r="BK311"/>
  <c r="J130"/>
  <c i="23" r="J107"/>
  <c r="BK155"/>
  <c i="2" r="BK154"/>
  <c i="3" r="J332"/>
  <c r="BK1565"/>
  <c i="4" r="BK2516"/>
  <c r="J2750"/>
  <c r="BK3116"/>
  <c r="BK3231"/>
  <c r="J3378"/>
  <c r="J1026"/>
  <c r="J1645"/>
  <c r="BK1711"/>
  <c i="6" r="J228"/>
  <c i="7" r="J228"/>
  <c i="8" r="BK269"/>
  <c i="9" r="J142"/>
  <c r="BK181"/>
  <c i="10" r="BK343"/>
  <c r="J288"/>
  <c r="BK315"/>
  <c i="11" r="J220"/>
  <c r="J101"/>
  <c r="BK127"/>
  <c i="13" r="BK110"/>
  <c i="16" r="BK149"/>
  <c i="18" r="BK129"/>
  <c i="20" r="BK158"/>
  <c r="BK171"/>
  <c i="21" r="J120"/>
  <c i="22" r="BK313"/>
  <c r="J266"/>
  <c r="J294"/>
  <c r="J118"/>
  <c r="BK131"/>
  <c r="J183"/>
  <c i="23" r="J158"/>
  <c r="J124"/>
  <c i="2" r="J172"/>
  <c i="3" r="J1342"/>
  <c r="J1565"/>
  <c r="BK420"/>
  <c i="4" r="BK112"/>
  <c r="BK1955"/>
  <c r="BK2552"/>
  <c r="J3104"/>
  <c r="BK258"/>
  <c i="5" r="J368"/>
  <c i="7" r="BK167"/>
  <c i="8" r="BK301"/>
  <c i="9" r="BK281"/>
  <c r="BK121"/>
  <c i="10" r="BK137"/>
  <c r="BK181"/>
  <c r="J335"/>
  <c r="J165"/>
  <c i="11" r="J175"/>
  <c r="J96"/>
  <c i="12" r="BK114"/>
  <c i="22" r="J310"/>
  <c r="BK270"/>
  <c i="23" r="J100"/>
  <c i="3" r="J366"/>
  <c r="BK1679"/>
  <c r="BK1222"/>
  <c r="J1044"/>
  <c i="4" r="J258"/>
  <c r="J3257"/>
  <c i="6" r="BK158"/>
  <c i="8" r="BK382"/>
  <c i="9" r="BK286"/>
  <c r="J189"/>
  <c i="10" r="BK254"/>
  <c r="BK236"/>
  <c i="11" r="J227"/>
  <c r="J160"/>
  <c r="BK179"/>
  <c i="13" r="BK136"/>
  <c i="16" r="BK132"/>
  <c i="17" r="BK90"/>
  <c i="18" r="BK159"/>
  <c i="19" r="BK99"/>
  <c i="21" r="J99"/>
  <c i="22" r="J170"/>
  <c r="BK310"/>
  <c r="J227"/>
  <c r="BK185"/>
  <c r="BK241"/>
  <c r="BK214"/>
  <c r="BK145"/>
  <c r="J187"/>
  <c i="23" r="J157"/>
  <c r="BK115"/>
  <c r="BK114"/>
  <c i="3" r="BK514"/>
  <c r="BK1051"/>
  <c r="J624"/>
  <c i="4" r="BK5607"/>
  <c r="J3231"/>
  <c r="BK1681"/>
  <c r="J284"/>
  <c r="BK4957"/>
  <c r="BK1687"/>
  <c r="BK1650"/>
  <c i="5" r="J218"/>
  <c r="J392"/>
  <c i="6" r="J162"/>
  <c r="BK294"/>
  <c i="8" r="BK228"/>
  <c r="BK120"/>
  <c i="10" r="BK256"/>
  <c r="J359"/>
  <c r="J221"/>
  <c i="11" r="J105"/>
  <c r="J186"/>
  <c i="12" r="BK161"/>
  <c i="14" r="J96"/>
  <c r="BK129"/>
  <c r="BK152"/>
  <c r="J109"/>
  <c i="15" r="BK91"/>
  <c i="16" r="J103"/>
  <c i="18" r="BK177"/>
  <c i="20" r="BK131"/>
  <c i="22" r="J205"/>
  <c r="J111"/>
  <c r="BK249"/>
  <c i="23" r="BK109"/>
  <c r="BK174"/>
  <c i="3" r="J1442"/>
  <c r="J998"/>
  <c i="4" r="BK2633"/>
  <c r="J1692"/>
  <c r="J2729"/>
  <c r="BK289"/>
  <c r="BK2465"/>
  <c r="BK284"/>
  <c r="J1742"/>
  <c i="5" r="BK329"/>
  <c r="BK218"/>
  <c i="6" r="BK208"/>
  <c i="9" r="J273"/>
  <c i="10" r="J163"/>
  <c r="BK167"/>
  <c i="11" r="J158"/>
  <c r="J181"/>
  <c r="BK199"/>
  <c r="J182"/>
  <c r="BK104"/>
  <c i="12" r="J114"/>
  <c i="16" r="J145"/>
  <c r="J101"/>
  <c i="19" r="BK90"/>
  <c i="20" r="BK237"/>
  <c i="21" r="BK97"/>
  <c i="22" r="J248"/>
  <c r="J285"/>
  <c r="J201"/>
  <c i="23" r="J93"/>
  <c r="J125"/>
  <c i="2" r="BK179"/>
  <c i="3" r="J309"/>
  <c i="4" r="J2834"/>
  <c r="J2628"/>
  <c i="5" r="BK386"/>
  <c i="7" r="J110"/>
  <c i="9" r="J241"/>
  <c r="BK206"/>
  <c i="10" r="J270"/>
  <c r="J236"/>
  <c r="BK278"/>
  <c i="21" r="BK111"/>
  <c i="22" r="BK148"/>
  <c r="BK213"/>
  <c r="J328"/>
  <c i="23" r="BK107"/>
  <c r="BK139"/>
  <c r="BK104"/>
  <c i="2" r="J89"/>
  <c i="3" r="J231"/>
  <c r="J1355"/>
  <c r="BK1285"/>
  <c i="4" r="BK4896"/>
  <c r="BK2184"/>
  <c r="J300"/>
  <c r="BK2659"/>
  <c r="J1814"/>
  <c i="5" r="BK109"/>
  <c i="8" r="J243"/>
  <c r="BK263"/>
  <c i="9" r="J218"/>
  <c r="BK134"/>
  <c r="BK142"/>
  <c i="10" r="J349"/>
  <c r="BK383"/>
  <c i="11" r="J172"/>
  <c i="2" r="J135"/>
  <c i="4" r="J3006"/>
  <c r="J3476"/>
  <c r="BK2102"/>
  <c r="J195"/>
  <c r="BK2706"/>
  <c r="J264"/>
  <c i="3" r="J1679"/>
  <c r="BK1194"/>
  <c i="4" r="BK318"/>
  <c r="BK3962"/>
  <c r="BK3384"/>
  <c r="BK2238"/>
  <c r="BK2071"/>
  <c i="6" r="BK114"/>
  <c i="8" r="BK307"/>
  <c i="9" r="BK123"/>
  <c r="J144"/>
  <c i="10" r="BK190"/>
  <c r="J229"/>
  <c i="11" r="BK231"/>
  <c r="J246"/>
  <c i="12" r="BK155"/>
  <c i="16" r="J149"/>
  <c i="18" r="J159"/>
  <c i="21" r="J103"/>
  <c i="22" r="BK125"/>
  <c r="J271"/>
  <c r="BK182"/>
  <c i="23" r="BK91"/>
  <c i="3" r="BK1649"/>
  <c i="4" r="J3093"/>
  <c r="J4665"/>
  <c r="J2546"/>
  <c r="J1409"/>
  <c r="BK4989"/>
  <c i="5" r="J275"/>
  <c i="6" r="J208"/>
  <c i="8" r="BK91"/>
  <c i="9" r="J263"/>
  <c i="10" r="J240"/>
  <c r="J143"/>
  <c r="J157"/>
  <c i="11" r="J168"/>
  <c r="BK208"/>
  <c i="12" r="J125"/>
  <c i="13" r="J89"/>
  <c r="J125"/>
  <c i="14" r="J180"/>
  <c r="J167"/>
  <c r="BK156"/>
  <c r="BK165"/>
  <c r="J98"/>
  <c r="J122"/>
  <c i="15" r="BK85"/>
  <c r="J92"/>
  <c r="J97"/>
  <c i="16" r="BK155"/>
  <c r="BK134"/>
  <c r="BK152"/>
  <c i="17" r="BK89"/>
  <c r="J98"/>
  <c i="18" r="J100"/>
  <c i="19" r="J98"/>
  <c i="20" r="J192"/>
  <c r="BK212"/>
  <c i="21" r="J122"/>
  <c r="J134"/>
  <c r="J92"/>
  <c r="BK122"/>
  <c i="22" r="J303"/>
  <c r="BK256"/>
  <c r="BK201"/>
  <c r="BK197"/>
  <c r="J289"/>
  <c r="BK228"/>
  <c r="BK277"/>
  <c r="BK328"/>
  <c r="J292"/>
  <c r="J174"/>
  <c r="BK188"/>
  <c r="J203"/>
  <c r="BK212"/>
  <c i="23" r="J110"/>
  <c r="J91"/>
  <c r="J166"/>
  <c i="2" r="J160"/>
  <c i="3" r="J1369"/>
  <c r="BK1375"/>
  <c r="BK484"/>
  <c i="4" r="J3084"/>
  <c r="J2485"/>
  <c r="BK2796"/>
  <c r="J2601"/>
  <c r="J2846"/>
  <c r="J127"/>
  <c i="5" r="J241"/>
  <c r="J411"/>
  <c i="8" r="J254"/>
  <c r="BK400"/>
  <c i="9" r="J108"/>
  <c i="10" r="BK179"/>
  <c i="11" r="BK209"/>
  <c r="BK218"/>
  <c i="13" r="BK103"/>
  <c i="16" r="J165"/>
  <c i="21" r="BK112"/>
  <c i="22" r="J277"/>
  <c r="BK134"/>
  <c r="BK220"/>
  <c r="J151"/>
  <c i="23" r="BK121"/>
  <c i="3" r="BK1178"/>
  <c r="BK1010"/>
  <c i="4" r="J2840"/>
  <c r="J2269"/>
  <c r="BK2446"/>
  <c r="J162"/>
  <c r="J5607"/>
  <c i="5" r="BK116"/>
  <c i="6" r="J118"/>
  <c i="7" r="J114"/>
  <c i="9" r="J200"/>
  <c r="J281"/>
  <c i="10" r="BK186"/>
  <c r="J376"/>
  <c r="BK288"/>
  <c i="15" r="BK102"/>
  <c i="21" r="BK124"/>
  <c i="22" r="J195"/>
  <c r="BK227"/>
  <c r="BK226"/>
  <c r="J245"/>
  <c i="23" r="J142"/>
  <c r="J173"/>
  <c i="3" r="BK1359"/>
  <c i="4" r="J3078"/>
  <c i="1" r="AS64"/>
  <c i="4" r="J3320"/>
  <c r="J3404"/>
  <c r="BK3867"/>
  <c r="J2761"/>
  <c r="J1676"/>
  <c i="5" r="BK398"/>
  <c i="8" r="J388"/>
  <c r="BK514"/>
  <c r="BK241"/>
  <c i="9" r="BK171"/>
  <c i="10" r="J331"/>
  <c i="11" r="J212"/>
  <c r="J235"/>
  <c i="12" r="BK118"/>
  <c i="15" r="J95"/>
  <c i="17" r="J89"/>
  <c i="21" r="J95"/>
  <c i="22" r="J263"/>
  <c r="J197"/>
  <c r="J270"/>
  <c r="J261"/>
  <c r="J246"/>
  <c r="J238"/>
  <c i="23" r="J164"/>
  <c i="2" r="J186"/>
  <c i="3" r="J1087"/>
  <c r="J1216"/>
  <c i="4" r="J5549"/>
  <c r="BK3298"/>
  <c r="BK4325"/>
  <c r="BK2990"/>
  <c r="J4922"/>
  <c r="BK3093"/>
  <c r="J3462"/>
  <c r="BK1771"/>
  <c r="J1052"/>
  <c i="6" r="BK154"/>
  <c i="7" r="J222"/>
  <c i="8" r="BK345"/>
  <c i="9" r="BK253"/>
  <c r="J121"/>
  <c i="10" r="BK207"/>
  <c r="J225"/>
  <c r="J146"/>
  <c r="BK185"/>
  <c i="11" r="BK204"/>
  <c r="J97"/>
  <c r="BK173"/>
  <c r="J179"/>
  <c r="J163"/>
  <c i="16" r="J119"/>
  <c i="17" r="BK100"/>
  <c i="19" r="BK105"/>
  <c i="20" r="BK227"/>
  <c i="21" r="BK132"/>
  <c i="22" r="BK186"/>
  <c r="BK164"/>
  <c r="J113"/>
  <c r="BK308"/>
  <c r="J267"/>
  <c r="J190"/>
  <c r="J202"/>
  <c r="BK118"/>
  <c i="23" r="BK130"/>
  <c r="J131"/>
  <c i="2" r="BK199"/>
  <c i="3" r="BK350"/>
  <c r="J1379"/>
  <c r="J1210"/>
  <c i="4" r="BK2376"/>
  <c r="BK3627"/>
  <c r="J3409"/>
  <c r="J1435"/>
  <c r="BK2827"/>
  <c r="J273"/>
  <c i="6" r="J125"/>
  <c i="7" r="BK172"/>
  <c i="9" r="J129"/>
  <c r="J249"/>
  <c r="J247"/>
  <c i="10" r="BK345"/>
  <c r="J196"/>
  <c i="11" r="J229"/>
  <c r="J100"/>
  <c i="21" r="J133"/>
  <c i="22" r="BK140"/>
  <c r="BK294"/>
  <c i="3" r="BK1476"/>
  <c i="4" r="BK1281"/>
  <c r="J3425"/>
  <c r="J2740"/>
  <c r="BK2159"/>
  <c r="BK242"/>
  <c i="5" r="BK362"/>
  <c i="6" r="BK396"/>
  <c i="2" r="J216"/>
  <c i="3" r="BK341"/>
  <c r="J304"/>
  <c r="J672"/>
  <c r="BK994"/>
  <c r="J1120"/>
  <c r="BK443"/>
  <c r="J118"/>
  <c i="4" r="J4570"/>
  <c r="BK2601"/>
  <c r="BK341"/>
  <c r="J4925"/>
  <c r="BK2880"/>
  <c r="J4989"/>
  <c r="BK2276"/>
  <c r="J2990"/>
  <c r="BK2120"/>
  <c r="BK3263"/>
  <c r="BK3078"/>
  <c r="BK117"/>
  <c r="J801"/>
  <c r="J2612"/>
  <c i="5" r="BK241"/>
  <c r="BK228"/>
  <c i="6" r="J294"/>
  <c r="J246"/>
  <c r="J270"/>
  <c r="BK138"/>
  <c r="J282"/>
  <c r="BK228"/>
  <c r="BK172"/>
  <c i="7" r="BK177"/>
  <c r="BK240"/>
  <c r="BK192"/>
  <c r="BK99"/>
  <c i="8" r="J193"/>
  <c r="J274"/>
  <c r="J241"/>
  <c r="BK143"/>
  <c r="BK351"/>
  <c r="J403"/>
  <c r="J351"/>
  <c i="9" r="BK195"/>
  <c r="J255"/>
  <c r="BK150"/>
  <c r="BK144"/>
  <c r="J253"/>
  <c i="11" r="BK108"/>
  <c r="J183"/>
  <c r="BK99"/>
  <c r="J98"/>
  <c r="J188"/>
  <c i="12" r="J91"/>
  <c i="13" r="BK125"/>
  <c i="16" r="BK119"/>
  <c r="J117"/>
  <c i="20" r="J207"/>
  <c r="J158"/>
  <c i="21" r="J106"/>
  <c i="22" r="BK130"/>
  <c r="J314"/>
  <c r="J157"/>
  <c r="J115"/>
  <c r="BK127"/>
  <c r="BK234"/>
  <c r="J217"/>
  <c i="23" r="BK98"/>
  <c r="J154"/>
  <c i="24" r="J101"/>
  <c i="3" r="BK324"/>
  <c r="BK1541"/>
  <c r="BK632"/>
  <c r="J1410"/>
  <c i="4" r="J3744"/>
  <c r="BK2628"/>
  <c r="J1863"/>
  <c r="J3452"/>
  <c r="J2498"/>
  <c r="J2649"/>
  <c r="J185"/>
  <c r="J2606"/>
  <c r="J1188"/>
  <c r="BK2638"/>
  <c r="BK2568"/>
  <c r="J2276"/>
  <c r="J325"/>
  <c r="BK2326"/>
  <c i="5" r="J158"/>
  <c r="J262"/>
  <c i="6" r="BK182"/>
  <c i="7" r="BK268"/>
  <c i="9" r="J127"/>
  <c i="10" r="BK280"/>
  <c r="BK183"/>
  <c r="J356"/>
  <c r="BK323"/>
  <c r="J309"/>
  <c r="BK359"/>
  <c r="J351"/>
  <c i="11" r="BK202"/>
  <c i="12" r="J153"/>
  <c i="16" r="BK93"/>
  <c i="18" r="BK107"/>
  <c i="20" r="J212"/>
  <c i="21" r="BK108"/>
  <c r="J100"/>
  <c i="22" r="J301"/>
  <c r="J242"/>
  <c r="BK271"/>
  <c r="J286"/>
  <c r="J162"/>
  <c i="23" r="BK119"/>
  <c i="3" r="J341"/>
  <c i="4" r="J1613"/>
  <c r="BK3012"/>
  <c r="BK3882"/>
  <c r="J168"/>
  <c r="BK2308"/>
  <c r="BK3378"/>
  <c i="6" r="J108"/>
  <c r="BK118"/>
  <c i="8" r="BK388"/>
  <c i="9" r="J102"/>
  <c r="J257"/>
  <c i="10" r="BK126"/>
  <c i="11" r="J138"/>
  <c i="16" r="J164"/>
  <c i="18" r="J184"/>
  <c i="19" r="BK87"/>
  <c i="22" r="BK321"/>
  <c i="3" r="BK358"/>
  <c i="4" r="J2438"/>
  <c r="BK2573"/>
  <c i="5" r="BK236"/>
  <c i="6" r="J288"/>
  <c i="7" r="BK184"/>
  <c i="8" r="J228"/>
  <c i="9" r="BK265"/>
  <c r="J214"/>
  <c i="10" r="J192"/>
  <c r="J198"/>
  <c r="J156"/>
  <c i="11" r="BK194"/>
  <c r="J248"/>
  <c i="12" r="BK143"/>
  <c i="16" r="J134"/>
  <c r="J161"/>
  <c i="18" r="J141"/>
  <c i="21" r="J109"/>
  <c i="22" r="BK262"/>
  <c r="BK119"/>
  <c r="BK260"/>
  <c r="J299"/>
  <c r="J260"/>
  <c r="BK178"/>
  <c i="23" r="BK149"/>
  <c r="J113"/>
  <c r="J162"/>
  <c i="3" r="BK304"/>
  <c r="J1490"/>
  <c r="BK1120"/>
  <c i="4" r="BK150"/>
  <c r="J312"/>
  <c r="BK3420"/>
  <c r="BK1737"/>
  <c i="5" r="BK313"/>
  <c i="6" r="J158"/>
  <c i="7" r="J99"/>
  <c i="9" r="BK116"/>
  <c r="BK183"/>
  <c r="BK261"/>
  <c i="10" r="BK305"/>
  <c r="BK234"/>
  <c r="BK390"/>
  <c r="J219"/>
  <c r="BK294"/>
  <c i="11" r="BK105"/>
  <c r="J204"/>
  <c i="13" r="J99"/>
  <c i="14" r="J131"/>
  <c r="J184"/>
  <c r="BK193"/>
  <c i="15" r="J102"/>
  <c r="BK101"/>
  <c i="16" r="J157"/>
  <c i="19" r="J93"/>
  <c i="22" r="BK112"/>
  <c r="BK223"/>
  <c r="BK190"/>
  <c i="4" r="J2171"/>
  <c r="BK4428"/>
  <c r="J2813"/>
  <c r="BK2011"/>
  <c r="J2644"/>
  <c i="5" r="BK262"/>
  <c i="6" r="BK282"/>
  <c i="7" r="BK228"/>
  <c i="8" r="J295"/>
  <c i="9" r="BK284"/>
  <c r="BK179"/>
  <c i="10" r="BK172"/>
  <c r="BK107"/>
  <c i="11" r="J113"/>
  <c r="BK172"/>
  <c r="J99"/>
  <c i="12" r="BK101"/>
  <c i="13" r="BK133"/>
  <c i="17" r="BK99"/>
  <c i="20" r="BK182"/>
  <c i="21" r="BK120"/>
  <c i="22" r="BK276"/>
  <c r="BK254"/>
  <c r="BK243"/>
  <c r="BK229"/>
  <c r="J220"/>
  <c r="BK196"/>
  <c r="J324"/>
  <c r="BK332"/>
  <c r="BK285"/>
  <c r="J235"/>
  <c r="BK215"/>
  <c r="J302"/>
  <c r="BK209"/>
  <c r="J141"/>
  <c r="BK221"/>
  <c r="J134"/>
  <c r="BK253"/>
  <c r="BK138"/>
  <c i="23" r="J136"/>
  <c r="J119"/>
  <c r="J103"/>
  <c r="BK95"/>
  <c r="J104"/>
  <c r="BK160"/>
  <c r="J115"/>
  <c i="24" r="J98"/>
  <c i="3" r="BK1385"/>
  <c r="J1709"/>
  <c r="BK1369"/>
  <c r="J1010"/>
  <c i="4" r="BK300"/>
  <c r="BK4870"/>
  <c r="BK2339"/>
  <c r="J2308"/>
  <c r="J280"/>
  <c r="J1811"/>
  <c r="J5561"/>
  <c r="J1371"/>
  <c r="BK3084"/>
  <c r="J2422"/>
  <c r="BK4092"/>
  <c r="BK2351"/>
  <c i="5" r="J228"/>
  <c r="BK463"/>
  <c r="J170"/>
  <c i="6" r="J200"/>
  <c r="J239"/>
  <c i="7" r="J192"/>
  <c r="J234"/>
  <c i="8" r="J301"/>
  <c r="BK440"/>
  <c i="9" r="J228"/>
  <c r="J288"/>
  <c r="BK200"/>
  <c r="J167"/>
  <c r="BK191"/>
  <c i="10" r="BK252"/>
  <c r="J256"/>
  <c r="J246"/>
  <c r="BK156"/>
  <c r="BK337"/>
  <c r="J362"/>
  <c r="BK329"/>
  <c i="11" r="BK207"/>
  <c r="BK103"/>
  <c r="BK168"/>
  <c r="BK189"/>
  <c r="J240"/>
  <c r="BK94"/>
  <c i="12" r="BK151"/>
  <c r="J157"/>
  <c r="J87"/>
  <c i="13" r="BK151"/>
  <c r="BK114"/>
  <c i="16" r="BK185"/>
  <c i="18" r="J172"/>
  <c i="19" r="BK86"/>
  <c i="20" r="J186"/>
  <c r="BK109"/>
  <c i="21" r="J118"/>
  <c i="22" r="J259"/>
  <c r="BK331"/>
  <c r="J189"/>
  <c r="J318"/>
  <c r="BK257"/>
  <c r="J320"/>
  <c r="BK206"/>
  <c r="J293"/>
  <c r="J127"/>
  <c i="23" r="BK157"/>
  <c r="J108"/>
  <c r="BK99"/>
  <c r="J106"/>
  <c r="J156"/>
  <c i="2" r="BK135"/>
  <c i="3" r="J108"/>
  <c r="J1428"/>
  <c r="BK1087"/>
  <c r="BK142"/>
  <c r="J1452"/>
  <c r="BK1075"/>
  <c r="BK99"/>
  <c i="4" r="BK122"/>
  <c r="BK357"/>
  <c r="BK294"/>
  <c r="J1840"/>
  <c r="J1343"/>
  <c r="J2177"/>
  <c r="J3877"/>
  <c r="J2516"/>
  <c r="BK2220"/>
  <c r="J357"/>
  <c r="J5584"/>
  <c r="BK2044"/>
  <c i="5" r="BK417"/>
  <c i="8" r="BK317"/>
  <c r="J183"/>
  <c r="J357"/>
  <c r="J440"/>
  <c r="J176"/>
  <c r="J133"/>
  <c i="9" r="J269"/>
  <c r="BK236"/>
  <c r="J265"/>
  <c r="J271"/>
  <c r="J191"/>
  <c i="10" r="BK262"/>
  <c r="J323"/>
  <c r="BK115"/>
  <c r="J294"/>
  <c r="BK282"/>
  <c r="J151"/>
  <c r="BK221"/>
  <c i="11" r="BK101"/>
  <c r="BK188"/>
  <c r="BK201"/>
  <c i="3" r="J1145"/>
  <c r="BK1097"/>
  <c r="BK332"/>
  <c i="4" r="BK1703"/>
  <c r="J5262"/>
  <c r="BK1794"/>
  <c r="BK3959"/>
  <c r="BK2740"/>
  <c r="J242"/>
  <c r="J3039"/>
  <c r="J1955"/>
  <c r="J1753"/>
  <c r="J1281"/>
  <c r="BK3222"/>
  <c r="BK3425"/>
  <c r="J1157"/>
  <c r="J2942"/>
  <c r="J2590"/>
  <c r="J2184"/>
  <c i="2" r="J148"/>
  <c r="BK148"/>
  <c i="3" r="J1171"/>
  <c r="BK366"/>
  <c r="J484"/>
  <c i="4" r="BK3887"/>
  <c r="BK3249"/>
  <c r="J3268"/>
  <c r="J2638"/>
  <c r="J2220"/>
  <c r="BK4665"/>
  <c r="J2617"/>
  <c r="BK5510"/>
  <c r="J3018"/>
  <c r="BK1460"/>
  <c r="BK2171"/>
  <c r="BK3257"/>
  <c i="5" r="BK288"/>
  <c r="BK368"/>
  <c i="6" r="BK200"/>
  <c r="BK363"/>
  <c i="7" r="BK88"/>
  <c i="8" r="J105"/>
  <c r="BK357"/>
  <c i="9" r="BK175"/>
  <c r="BK169"/>
  <c r="J155"/>
  <c i="10" r="BK200"/>
  <c r="J305"/>
  <c r="J254"/>
  <c r="J186"/>
  <c r="J339"/>
  <c i="11" r="J103"/>
  <c i="12" r="J123"/>
  <c r="BK141"/>
  <c i="13" r="BK148"/>
  <c i="15" r="BK99"/>
  <c i="16" r="J178"/>
  <c i="17" r="BK93"/>
  <c i="18" r="BK125"/>
  <c i="19" r="J89"/>
  <c i="20" r="BK201"/>
  <c r="J126"/>
  <c i="21" r="BK93"/>
  <c i="22" r="J308"/>
  <c r="BK317"/>
  <c r="BK203"/>
  <c r="J317"/>
  <c r="BK187"/>
  <c r="BK288"/>
  <c r="J140"/>
  <c i="23" r="J145"/>
  <c r="BK163"/>
  <c r="J133"/>
  <c i="3" r="J514"/>
  <c r="BK1103"/>
  <c r="J1363"/>
  <c i="4" r="BK2617"/>
  <c r="BK5630"/>
  <c r="BK1676"/>
  <c r="BK3141"/>
  <c r="J2779"/>
  <c r="BK207"/>
  <c r="J3141"/>
  <c r="J2342"/>
  <c r="BK5540"/>
  <c r="BK1840"/>
  <c r="BK2459"/>
  <c i="5" r="J103"/>
  <c r="BK275"/>
  <c r="J398"/>
  <c i="6" r="BK132"/>
  <c r="J144"/>
  <c i="7" r="J88"/>
  <c r="BK216"/>
  <c i="8" r="J218"/>
  <c i="9" r="BK204"/>
  <c r="J279"/>
  <c r="J116"/>
  <c i="10" r="BK352"/>
  <c r="J286"/>
  <c r="BK219"/>
  <c r="J194"/>
  <c r="BK229"/>
  <c r="J207"/>
  <c r="BK373"/>
  <c r="J154"/>
  <c i="11" r="BK217"/>
  <c r="J189"/>
  <c r="J242"/>
  <c r="BK117"/>
  <c r="BK120"/>
  <c i="12" r="J164"/>
  <c r="BK132"/>
  <c i="13" r="BK112"/>
  <c r="J133"/>
  <c r="BK108"/>
  <c r="BK119"/>
  <c i="14" r="J175"/>
  <c r="J179"/>
  <c r="J147"/>
  <c r="BK122"/>
  <c r="J124"/>
  <c r="BK160"/>
  <c r="BK138"/>
  <c r="J188"/>
  <c r="BK162"/>
  <c r="BK168"/>
  <c r="BK184"/>
  <c r="BK113"/>
  <c r="BK109"/>
  <c r="J159"/>
  <c r="J164"/>
  <c i="15" r="BK93"/>
  <c r="BK87"/>
  <c r="BK97"/>
  <c r="BK92"/>
  <c r="BK96"/>
  <c i="16" r="J138"/>
  <c r="J167"/>
  <c r="BK182"/>
  <c r="BK157"/>
  <c r="J113"/>
  <c i="17" r="J94"/>
  <c i="18" r="BK186"/>
  <c i="19" r="J97"/>
  <c r="J99"/>
  <c i="20" r="J171"/>
  <c r="J232"/>
  <c r="J152"/>
  <c i="21" r="BK103"/>
  <c r="BK127"/>
  <c r="J110"/>
  <c r="J97"/>
  <c i="22" r="J206"/>
  <c r="BK242"/>
  <c r="J268"/>
  <c r="J193"/>
  <c r="J159"/>
  <c r="BK121"/>
  <c r="BK300"/>
  <c r="J300"/>
  <c r="J236"/>
  <c r="J331"/>
  <c r="BK298"/>
  <c r="J274"/>
  <c r="BK202"/>
  <c r="J291"/>
  <c r="J116"/>
  <c r="BK150"/>
  <c r="J166"/>
  <c i="23" r="BK137"/>
  <c r="J109"/>
  <c r="BK90"/>
  <c r="BK103"/>
  <c i="16" r="BK171"/>
  <c i="23" r="BK113"/>
  <c i="2" r="BK220"/>
  <c i="3" r="BK1442"/>
  <c r="BK346"/>
  <c i="4" r="J2351"/>
  <c r="BK3744"/>
  <c r="J1656"/>
  <c i="6" r="J182"/>
  <c i="9" r="J114"/>
  <c i="10" r="J209"/>
  <c r="BK160"/>
  <c i="11" r="J117"/>
  <c i="13" r="J97"/>
  <c i="18" r="J114"/>
  <c i="22" r="BK153"/>
  <c i="23" r="BK108"/>
  <c i="9" r="J210"/>
  <c i="10" r="J315"/>
  <c i="11" r="BK153"/>
  <c i="16" r="BK97"/>
  <c i="19" r="BK88"/>
  <c i="22" r="BK244"/>
  <c r="J311"/>
  <c i="23" r="J159"/>
  <c i="24" r="BK98"/>
  <c i="3" r="BK1113"/>
  <c r="BK530"/>
  <c r="J1414"/>
  <c i="4" r="BK1868"/>
  <c r="BK2998"/>
  <c r="J2384"/>
  <c r="J3892"/>
  <c r="BK2342"/>
  <c r="J2376"/>
  <c i="5" r="BK294"/>
  <c i="6" r="J297"/>
  <c i="7" r="J162"/>
  <c i="9" r="J224"/>
  <c r="J171"/>
  <c i="10" r="BK158"/>
  <c r="J318"/>
  <c r="BK386"/>
  <c r="J268"/>
  <c i="11" r="BK114"/>
  <c r="J111"/>
  <c i="14" r="J138"/>
  <c r="J186"/>
  <c r="J94"/>
  <c i="15" r="J85"/>
  <c i="16" r="BK101"/>
  <c i="18" r="J193"/>
  <c i="20" r="J182"/>
  <c i="22" r="J129"/>
  <c r="J240"/>
  <c r="J298"/>
  <c r="J237"/>
  <c i="23" r="J165"/>
  <c i="3" r="J184"/>
  <c r="J1194"/>
  <c i="4" r="J2071"/>
  <c r="BK3634"/>
  <c r="BK3239"/>
  <c r="J2411"/>
  <c r="J150"/>
  <c i="5" r="BK145"/>
  <c r="J374"/>
  <c i="6" r="J191"/>
  <c i="7" r="J206"/>
  <c i="8" r="J477"/>
  <c i="9" r="J132"/>
  <c r="J165"/>
  <c r="BK102"/>
  <c i="10" r="J325"/>
  <c r="J238"/>
  <c i="11" r="J226"/>
  <c r="J93"/>
  <c r="J178"/>
  <c i="13" r="BK128"/>
  <c i="17" r="J88"/>
  <c i="20" r="BK115"/>
  <c i="22" r="BK222"/>
  <c r="BK123"/>
  <c r="BK179"/>
  <c r="BK207"/>
  <c r="J121"/>
  <c i="23" r="BK105"/>
  <c r="BK138"/>
  <c i="2" r="BK102"/>
  <c i="3" r="BK1709"/>
  <c i="4" r="J1794"/>
  <c r="J3859"/>
  <c r="BK2654"/>
  <c r="J2402"/>
  <c r="J3882"/>
  <c r="J2955"/>
  <c r="BK2846"/>
  <c i="5" r="J288"/>
  <c i="6" r="BK297"/>
  <c i="7" r="BK137"/>
  <c i="8" r="J514"/>
  <c i="9" r="J187"/>
  <c r="J259"/>
  <c r="BK157"/>
  <c r="BK228"/>
  <c i="10" r="BK341"/>
  <c r="BK132"/>
  <c r="BK299"/>
  <c i="11" r="BK191"/>
  <c r="J211"/>
  <c r="BK111"/>
  <c r="J120"/>
  <c r="BK98"/>
  <c i="12" r="J116"/>
  <c i="16" r="J147"/>
  <c i="20" r="J93"/>
  <c i="21" r="BK106"/>
  <c i="22" r="J122"/>
  <c r="BK176"/>
  <c r="BK290"/>
  <c r="J199"/>
  <c i="23" r="J143"/>
  <c r="BK118"/>
  <c r="J99"/>
  <c i="24" r="BK90"/>
  <c i="2" r="BK223"/>
  <c i="3" r="J1108"/>
  <c r="J1164"/>
  <c r="J643"/>
  <c i="4" r="BK2834"/>
  <c r="BK2756"/>
  <c r="BK2512"/>
  <c r="BK4815"/>
  <c r="BK1716"/>
  <c r="BK5656"/>
  <c r="J2360"/>
  <c r="J181"/>
  <c i="5" r="J329"/>
  <c i="8" r="BK133"/>
  <c r="BK129"/>
  <c r="BK394"/>
  <c i="9" r="J238"/>
  <c r="BK210"/>
  <c r="BK148"/>
  <c i="10" r="BK244"/>
  <c r="BK313"/>
  <c r="BK205"/>
  <c i="11" r="BK213"/>
  <c r="BK148"/>
  <c i="2" r="J220"/>
  <c i="3" r="BK1261"/>
  <c i="4" r="J2414"/>
  <c r="J189"/>
  <c r="J4957"/>
  <c r="BK2329"/>
  <c r="BK2177"/>
  <c r="BK1811"/>
  <c r="BK3641"/>
  <c r="J1868"/>
  <c r="BK2729"/>
  <c i="2" r="J109"/>
  <c i="3" r="J314"/>
  <c r="J1385"/>
  <c r="BK1589"/>
  <c i="4" r="BK2531"/>
  <c r="J2044"/>
  <c r="J2339"/>
  <c r="J2326"/>
  <c r="BK4222"/>
  <c r="BK2334"/>
  <c i="5" r="BK178"/>
  <c r="BK404"/>
  <c i="7" r="BK211"/>
  <c r="J211"/>
  <c i="9" r="BK96"/>
  <c r="BK108"/>
  <c r="BK208"/>
  <c i="10" r="BK351"/>
  <c r="BK163"/>
  <c r="J160"/>
  <c r="J128"/>
  <c r="J307"/>
  <c i="11" r="BK240"/>
  <c r="BK125"/>
  <c i="12" r="J143"/>
  <c i="16" r="BK126"/>
  <c i="19" r="J94"/>
  <c i="21" r="BK119"/>
  <c r="J131"/>
  <c i="22" r="BK330"/>
  <c r="BK281"/>
  <c i="4" r="BK1026"/>
  <c r="J4222"/>
  <c r="BK2579"/>
  <c r="J3620"/>
  <c r="BK280"/>
  <c r="BK312"/>
  <c i="5" r="J252"/>
  <c i="6" r="BK144"/>
  <c i="8" r="J162"/>
  <c i="9" r="BK177"/>
  <c r="BK185"/>
  <c i="10" r="BK371"/>
  <c r="BK146"/>
  <c i="12" r="J112"/>
  <c i="21" r="BK92"/>
  <c i="22" r="J147"/>
  <c r="BK305"/>
  <c i="23" r="J141"/>
  <c r="BK112"/>
  <c i="1" r="AS78"/>
  <c i="3" r="J1126"/>
  <c i="4" r="J1633"/>
  <c r="BK1343"/>
  <c i="5" r="J236"/>
  <c i="7" r="BK249"/>
  <c i="9" r="J138"/>
  <c i="10" r="J211"/>
  <c i="11" r="J214"/>
  <c i="12" r="J137"/>
  <c i="17" r="J91"/>
  <c i="21" r="BK105"/>
  <c i="22" r="J330"/>
  <c i="23" r="J123"/>
  <c i="3" r="BK643"/>
  <c r="BK1034"/>
  <c r="J319"/>
  <c i="4" r="J2393"/>
  <c r="J2290"/>
  <c r="BK162"/>
  <c i="11" r="J176"/>
  <c r="J94"/>
  <c i="12" r="J149"/>
  <c i="16" r="BK180"/>
  <c i="17" r="J90"/>
  <c i="20" r="BK175"/>
  <c r="BK179"/>
  <c i="21" r="J108"/>
  <c i="22" r="BK245"/>
  <c r="J153"/>
  <c r="BK323"/>
  <c r="BK326"/>
  <c r="J131"/>
  <c i="23" r="BK92"/>
  <c r="BK142"/>
  <c r="BK165"/>
  <c r="BK101"/>
  <c i="3" r="BK1493"/>
  <c r="J1493"/>
  <c i="4" r="BK3923"/>
  <c r="BK3954"/>
  <c r="BK232"/>
  <c r="BK5262"/>
  <c r="J2563"/>
  <c r="BK2584"/>
  <c i="5" r="J223"/>
  <c i="7" r="BK234"/>
  <c i="9" r="J275"/>
  <c i="10" r="J329"/>
  <c r="J262"/>
  <c r="J111"/>
  <c r="J383"/>
  <c i="11" r="BK197"/>
  <c r="BK123"/>
  <c r="BK236"/>
  <c i="16" r="J93"/>
  <c i="19" r="J106"/>
  <c i="21" r="BK90"/>
  <c i="22" r="BK302"/>
  <c r="BK280"/>
  <c r="BK124"/>
  <c i="2" r="BK89"/>
  <c i="3" r="BK1490"/>
  <c r="BK1401"/>
  <c r="J1080"/>
  <c i="4" r="BK3216"/>
  <c r="J2368"/>
  <c r="BK3862"/>
  <c r="BK2955"/>
  <c r="BK4922"/>
  <c r="J4760"/>
  <c i="6" r="BK162"/>
  <c i="8" r="J259"/>
  <c r="J91"/>
  <c i="9" r="BK279"/>
  <c r="J140"/>
  <c i="10" r="J282"/>
  <c i="11" r="BK135"/>
  <c r="J243"/>
  <c r="J190"/>
  <c i="16" r="J155"/>
  <c r="BK89"/>
  <c i="17" r="BK88"/>
  <c i="19" r="J91"/>
  <c i="20" r="BK232"/>
  <c i="21" r="BK128"/>
  <c i="22" r="J287"/>
  <c r="J290"/>
  <c r="J241"/>
  <c r="J231"/>
  <c r="BK162"/>
  <c r="BK110"/>
  <c r="J124"/>
  <c i="23" r="J160"/>
  <c r="BK120"/>
  <c r="BK110"/>
  <c i="3" r="J1375"/>
  <c r="BK1363"/>
  <c i="4" r="BK3104"/>
  <c r="J2238"/>
  <c r="J5540"/>
  <c r="J2595"/>
  <c r="BK1422"/>
  <c i="5" r="J386"/>
  <c r="J313"/>
  <c i="8" r="J143"/>
  <c i="9" r="BK140"/>
  <c r="BK125"/>
  <c r="BK197"/>
  <c i="10" r="J303"/>
  <c r="J388"/>
  <c r="J264"/>
  <c i="11" r="BK220"/>
  <c r="BK193"/>
  <c i="13" r="J112"/>
  <c i="17" r="J99"/>
  <c i="19" r="BK102"/>
  <c i="21" r="J124"/>
  <c i="22" r="J192"/>
  <c r="BK301"/>
  <c r="J332"/>
  <c i="23" r="J117"/>
  <c i="3" r="BK653"/>
  <c i="4" r="J1039"/>
  <c i="5" r="BK128"/>
  <c r="BK380"/>
  <c i="7" r="BK151"/>
  <c i="8" r="BK193"/>
  <c i="9" r="BK290"/>
  <c r="J245"/>
  <c r="BK251"/>
  <c i="10" r="BK388"/>
  <c i="11" r="J129"/>
  <c r="BK214"/>
  <c r="J238"/>
  <c i="13" r="J151"/>
  <c i="16" r="BK138"/>
  <c i="18" r="BK184"/>
  <c i="20" r="BK207"/>
  <c i="21" r="J105"/>
  <c i="22" r="J185"/>
  <c r="BK184"/>
  <c r="J150"/>
  <c r="BK115"/>
  <c i="4" r="BK3187"/>
  <c r="BK4925"/>
  <c r="BK2546"/>
  <c r="J1749"/>
  <c i="5" r="BK103"/>
  <c r="J109"/>
  <c i="7" r="BK258"/>
  <c i="8" r="J269"/>
  <c i="9" r="J118"/>
  <c r="BK167"/>
  <c i="10" r="BK196"/>
  <c r="J333"/>
  <c r="BK225"/>
  <c i="18" r="BK100"/>
  <c i="20" r="BK152"/>
  <c i="21" r="J130"/>
  <c i="22" r="BK152"/>
  <c r="BK233"/>
  <c r="J276"/>
  <c r="BK255"/>
  <c i="23" r="J127"/>
  <c r="BK100"/>
  <c r="J89"/>
  <c i="2" r="J154"/>
  <c i="3" r="BK1517"/>
  <c r="J1113"/>
  <c r="BK1108"/>
  <c i="4" r="J3469"/>
  <c r="BK3006"/>
  <c r="J1771"/>
  <c r="J1924"/>
  <c r="BK1039"/>
  <c r="J2568"/>
  <c i="8" r="J111"/>
  <c r="J323"/>
  <c r="J400"/>
  <c i="9" r="J251"/>
  <c r="J146"/>
  <c r="J204"/>
  <c i="10" r="J179"/>
  <c r="BK192"/>
  <c r="BK358"/>
  <c r="J299"/>
  <c i="11" r="BK91"/>
  <c i="3" r="J1092"/>
  <c i="4" r="BK3164"/>
  <c r="J2979"/>
  <c r="J3187"/>
  <c r="BK2244"/>
  <c r="BK1633"/>
  <c r="J3954"/>
  <c r="BK3452"/>
  <c r="J2459"/>
  <c i="3" r="J324"/>
  <c r="BK1393"/>
  <c i="4" r="J2796"/>
  <c r="BK201"/>
  <c r="BK1765"/>
  <c r="J2579"/>
  <c r="BK4570"/>
  <c i="5" r="J178"/>
  <c i="6" r="J167"/>
  <c i="7" r="BK162"/>
  <c i="9" r="BK222"/>
  <c r="J284"/>
  <c i="10" r="BK331"/>
  <c r="BK157"/>
  <c i="11" r="BK143"/>
  <c r="BK169"/>
  <c r="J231"/>
  <c i="12" r="BK129"/>
  <c i="16" r="J124"/>
  <c i="20" r="BK173"/>
  <c i="21" r="BK133"/>
  <c i="22" r="BK204"/>
  <c r="J168"/>
  <c r="BK143"/>
  <c r="BK327"/>
  <c i="23" r="BK164"/>
  <c i="3" r="BK1164"/>
  <c r="BK372"/>
  <c i="4" r="J1650"/>
  <c r="J3887"/>
  <c i="7" r="J126"/>
  <c i="9" r="BK232"/>
  <c r="BK269"/>
  <c i="10" r="J284"/>
  <c r="J311"/>
  <c r="J181"/>
  <c i="11" r="BK221"/>
  <c r="BK170"/>
  <c r="BK129"/>
  <c i="13" r="J121"/>
  <c r="J119"/>
  <c i="14" r="BK159"/>
  <c r="BK90"/>
  <c r="J173"/>
  <c r="BK98"/>
  <c r="J196"/>
  <c r="BK124"/>
  <c r="J150"/>
  <c r="BK173"/>
  <c r="BK147"/>
  <c i="15" r="BK90"/>
  <c r="BK88"/>
  <c i="16" r="BK170"/>
  <c i="17" r="BK84"/>
  <c i="18" r="J186"/>
  <c r="BK88"/>
  <c i="19" r="J90"/>
  <c i="20" r="J115"/>
  <c r="BK120"/>
  <c i="21" r="BK114"/>
  <c r="J113"/>
  <c i="22" r="J149"/>
  <c r="BK239"/>
  <c r="BK174"/>
  <c r="BK159"/>
  <c r="BK251"/>
  <c r="J253"/>
  <c r="J315"/>
  <c r="J282"/>
  <c r="J326"/>
  <c i="23" r="BK111"/>
  <c r="J148"/>
  <c i="3" r="J663"/>
  <c r="BK1216"/>
  <c r="BK961"/>
  <c i="4" r="BK181"/>
  <c r="J3414"/>
  <c r="BK1891"/>
  <c r="J2329"/>
  <c r="BK2368"/>
  <c i="7" r="J137"/>
  <c i="8" r="J197"/>
  <c i="9" r="BK259"/>
  <c r="BK216"/>
  <c r="J125"/>
  <c i="11" r="J218"/>
  <c r="BK246"/>
  <c i="16" r="BK103"/>
  <c i="18" r="F36"/>
  <c i="4" r="J3641"/>
  <c r="J294"/>
  <c r="J3627"/>
  <c r="BK2411"/>
  <c i="5" r="BK252"/>
  <c r="J256"/>
  <c i="7" r="BK206"/>
  <c i="8" r="BK279"/>
  <c i="9" r="BK288"/>
  <c r="J234"/>
  <c i="10" r="BK309"/>
  <c r="J292"/>
  <c r="BK376"/>
  <c i="17" r="J96"/>
  <c i="23" r="BK124"/>
  <c i="24" r="J104"/>
  <c i="3" r="J682"/>
  <c i="4" r="BK127"/>
  <c r="BK2942"/>
  <c r="BK1720"/>
  <c i="5" r="J322"/>
  <c i="8" r="J153"/>
  <c i="10" r="J296"/>
  <c i="11" r="BK107"/>
  <c r="BK205"/>
  <c i="16" r="BK176"/>
  <c i="19" r="BK85"/>
  <c i="22" r="BK278"/>
  <c i="23" r="J150"/>
  <c i="3" r="J142"/>
  <c r="J1401"/>
  <c i="4" r="BK168"/>
  <c r="J5656"/>
  <c i="5" r="J145"/>
  <c i="8" r="J394"/>
  <c i="10" r="BK286"/>
  <c i="11" r="J221"/>
  <c i="15" r="J90"/>
  <c i="17" r="BK94"/>
  <c i="22" r="J229"/>
  <c r="J132"/>
  <c i="4" r="J1312"/>
  <c r="J3029"/>
  <c r="J2827"/>
  <c r="BK1981"/>
  <c i="5" r="BK322"/>
  <c i="8" r="BK295"/>
  <c i="9" r="BK161"/>
  <c i="10" r="J327"/>
  <c i="11" r="J197"/>
  <c i="21" r="BK131"/>
  <c i="22" r="BK114"/>
  <c r="BK205"/>
  <c r="BK192"/>
  <c r="BK282"/>
  <c i="23" r="J111"/>
  <c i="2" r="BK122"/>
  <c i="8" r="J239"/>
  <c i="9" r="J230"/>
  <c i="10" r="BK290"/>
  <c i="11" r="BK235"/>
  <c i="16" r="J173"/>
  <c i="21" r="BK118"/>
  <c i="22" r="BK217"/>
  <c i="2" r="BK160"/>
  <c i="3" r="J1649"/>
  <c i="4" r="J2998"/>
  <c r="BK2089"/>
  <c i="5" r="BK419"/>
  <c i="8" r="J202"/>
  <c i="9" r="BK173"/>
  <c i="10" r="BK242"/>
  <c i="11" r="J213"/>
  <c i="12" r="BK137"/>
  <c i="16" r="BK168"/>
  <c i="21" r="BK113"/>
  <c i="22" r="J160"/>
  <c r="J329"/>
  <c r="J198"/>
  <c r="J123"/>
  <c i="23" r="J90"/>
  <c i="7" r="J177"/>
  <c i="9" r="BK277"/>
  <c i="10" r="J272"/>
  <c r="J130"/>
  <c r="J371"/>
  <c i="11" r="BK158"/>
  <c i="12" r="J159"/>
  <c i="14" r="BK175"/>
  <c r="BK196"/>
  <c i="3" r="J294"/>
  <c i="4" r="J1219"/>
  <c r="J2819"/>
  <c r="BK2414"/>
  <c r="BK1371"/>
  <c i="5" r="J422"/>
  <c i="7" r="J184"/>
  <c i="8" r="BK369"/>
  <c i="9" r="J134"/>
  <c i="10" r="BK270"/>
  <c i="11" r="J209"/>
  <c i="22" r="BK272"/>
  <c i="23" r="J101"/>
  <c r="BK125"/>
  <c i="3" r="BK847"/>
  <c r="J1075"/>
  <c i="4" r="BK3389"/>
  <c r="J1726"/>
  <c r="BK5022"/>
  <c r="J1358"/>
  <c i="5" r="BK336"/>
  <c i="6" r="BK167"/>
  <c i="8" r="J345"/>
  <c i="9" r="BK220"/>
  <c r="BK273"/>
  <c r="BK247"/>
  <c i="10" r="J290"/>
  <c r="BK327"/>
  <c r="BK325"/>
  <c i="11" r="J223"/>
  <c r="J116"/>
  <c r="BK185"/>
  <c i="12" r="J118"/>
  <c i="13" r="BK138"/>
  <c i="19" r="BK106"/>
  <c i="20" r="BK198"/>
  <c i="22" r="BK129"/>
  <c r="BK324"/>
  <c r="BK172"/>
  <c r="BK151"/>
  <c i="23" r="BK159"/>
  <c r="BK158"/>
  <c i="3" r="J358"/>
  <c r="J1462"/>
  <c i="4" r="BK3124"/>
  <c r="BK3268"/>
  <c r="BK2251"/>
  <c r="BK1188"/>
  <c r="BK3289"/>
  <c i="5" r="BK223"/>
  <c i="8" r="BK259"/>
  <c r="J263"/>
  <c r="BK403"/>
  <c i="9" r="BK187"/>
  <c r="BK245"/>
  <c i="10" r="J274"/>
  <c r="BK347"/>
  <c r="J367"/>
  <c i="11" r="J191"/>
  <c i="3" r="BK273"/>
  <c i="4" r="J1089"/>
  <c r="J1914"/>
  <c r="BK1814"/>
  <c r="BK306"/>
  <c r="BK3210"/>
  <c i="2" r="BK212"/>
  <c i="3" r="J500"/>
  <c r="BK1145"/>
  <c i="4" r="J1711"/>
  <c r="J1126"/>
  <c r="J3548"/>
  <c r="J1697"/>
  <c i="5" r="BK422"/>
  <c i="6" r="J253"/>
  <c i="8" r="J247"/>
  <c i="9" r="BK243"/>
  <c i="10" r="BK227"/>
  <c r="BK356"/>
  <c r="J190"/>
  <c i="11" r="J224"/>
  <c r="BK102"/>
  <c i="16" r="J185"/>
  <c i="19" r="BK84"/>
  <c i="21" r="BK95"/>
  <c i="22" r="J186"/>
  <c r="J230"/>
  <c i="23" r="BK93"/>
  <c i="24" r="J90"/>
  <c i="3" r="BK1355"/>
  <c i="4" r="J2573"/>
  <c r="J232"/>
  <c r="BK3018"/>
  <c r="BK2142"/>
  <c r="BK1396"/>
  <c i="5" r="BK158"/>
  <c i="6" r="BK246"/>
  <c i="7" r="BK145"/>
  <c i="9" r="BK129"/>
  <c i="10" r="BK303"/>
  <c r="BK143"/>
  <c r="J266"/>
  <c i="11" r="BK132"/>
  <c r="J108"/>
  <c i="12" r="J95"/>
  <c i="13" r="J114"/>
  <c r="J103"/>
  <c i="14" r="J145"/>
  <c r="BK145"/>
  <c r="BK131"/>
  <c r="J160"/>
  <c r="J168"/>
  <c i="15" r="BK103"/>
  <c i="17" r="J84"/>
  <c i="19" r="J100"/>
  <c r="J88"/>
  <c i="20" r="BK141"/>
  <c r="J237"/>
  <c r="J98"/>
  <c i="21" r="J94"/>
  <c r="J114"/>
  <c i="22" r="J233"/>
  <c r="BK320"/>
  <c r="BK246"/>
  <c r="J148"/>
  <c r="J128"/>
  <c r="BK314"/>
  <c r="J207"/>
  <c r="BK210"/>
  <c r="J258"/>
  <c r="J213"/>
  <c r="J251"/>
  <c r="BK189"/>
  <c r="BK133"/>
  <c i="23" r="BK168"/>
  <c r="J94"/>
  <c i="11" r="BK238"/>
  <c r="J193"/>
  <c i="12" r="J99"/>
  <c i="16" r="BK113"/>
  <c i="17" r="BK86"/>
  <c i="19" r="BK104"/>
  <c i="20" r="BK137"/>
  <c i="21" r="BK101"/>
  <c i="22" r="J119"/>
  <c r="BK316"/>
  <c r="J257"/>
  <c r="J172"/>
  <c r="J252"/>
  <c r="J146"/>
  <c i="23" r="BK123"/>
  <c r="BK173"/>
  <c i="2" r="J214"/>
  <c i="3" r="BK733"/>
  <c r="BK1237"/>
  <c i="4" r="J3298"/>
  <c r="BK2590"/>
  <c r="J2537"/>
  <c r="J3065"/>
  <c r="BK3438"/>
  <c r="BK2041"/>
  <c r="BK185"/>
  <c i="6" r="BK288"/>
  <c i="8" r="BK329"/>
  <c i="9" r="BK224"/>
  <c r="J159"/>
  <c i="10" r="J117"/>
  <c r="J280"/>
  <c r="J250"/>
  <c i="11" r="BK175"/>
  <c r="BK242"/>
  <c i="12" r="J155"/>
  <c i="16" r="J171"/>
  <c i="19" r="J102"/>
  <c i="21" r="BK109"/>
  <c i="22" r="BK166"/>
  <c r="J204"/>
  <c r="J164"/>
  <c i="2" r="J165"/>
  <c i="3" r="J1337"/>
  <c r="J994"/>
  <c r="BK456"/>
  <c i="4" r="J1777"/>
  <c r="BK2911"/>
  <c r="J2540"/>
  <c r="BK2979"/>
  <c r="J1716"/>
  <c i="6" r="J132"/>
  <c i="8" r="J212"/>
  <c r="J279"/>
  <c i="9" r="BK230"/>
  <c r="J150"/>
  <c i="10" r="J352"/>
  <c r="J386"/>
  <c i="11" r="BK138"/>
  <c r="BK200"/>
  <c r="J130"/>
  <c i="13" r="J138"/>
  <c i="16" r="J176"/>
  <c i="17" r="J87"/>
  <c i="19" r="J92"/>
  <c i="21" r="BK123"/>
  <c i="22" r="BK306"/>
  <c r="J152"/>
  <c r="BK309"/>
  <c r="J226"/>
  <c r="J191"/>
  <c r="BK142"/>
  <c r="J178"/>
  <c i="23" r="BK135"/>
  <c r="J126"/>
  <c i="24" r="J95"/>
  <c i="3" r="BK672"/>
  <c r="J601"/>
  <c i="4" r="J2863"/>
  <c r="BK2683"/>
  <c r="BK2537"/>
  <c r="J3116"/>
  <c r="J3438"/>
  <c r="BK132"/>
  <c r="BK1929"/>
  <c i="5" r="BK545"/>
  <c i="6" r="J178"/>
  <c i="7" r="J240"/>
  <c i="9" r="J197"/>
  <c r="J290"/>
  <c r="BK275"/>
  <c i="10" r="J132"/>
  <c r="J345"/>
  <c r="J158"/>
  <c r="BK175"/>
  <c i="11" r="J233"/>
  <c r="J114"/>
  <c i="12" r="BK157"/>
  <c i="14" r="J162"/>
  <c r="J103"/>
  <c r="BK180"/>
  <c i="15" r="J96"/>
  <c i="16" r="BK161"/>
  <c i="18" r="J94"/>
  <c i="20" r="BK218"/>
  <c i="22" r="BK291"/>
  <c r="BK168"/>
  <c r="J319"/>
  <c i="23" r="BK141"/>
  <c i="24" r="J84"/>
  <c i="3" r="J1285"/>
  <c i="4" r="BK2269"/>
  <c r="J2125"/>
  <c r="J2142"/>
  <c r="J2512"/>
  <c i="5" r="BK282"/>
  <c r="BK246"/>
  <c i="6" r="J363"/>
  <c i="7" r="BK156"/>
  <c i="8" r="BK254"/>
  <c i="9" r="BK234"/>
  <c r="J212"/>
  <c r="J193"/>
  <c i="10" r="BK232"/>
  <c i="11" r="BK96"/>
  <c r="J136"/>
  <c r="BK176"/>
  <c i="12" r="J103"/>
  <c i="15" r="J89"/>
  <c i="16" r="BK165"/>
  <c i="20" r="J131"/>
  <c i="22" r="BK236"/>
  <c r="BK198"/>
  <c r="J234"/>
  <c r="J313"/>
  <c i="23" r="J118"/>
  <c r="J139"/>
  <c i="3" r="BK319"/>
  <c r="J1034"/>
  <c i="4" r="J1759"/>
  <c r="J3012"/>
  <c r="J112"/>
  <c r="J1720"/>
  <c i="5" r="J282"/>
  <c i="6" r="BK239"/>
  <c i="8" r="J120"/>
  <c i="9" r="J96"/>
  <c r="J220"/>
  <c i="10" r="J107"/>
  <c r="BK364"/>
  <c r="BK250"/>
  <c i="11" r="BK224"/>
  <c r="BK97"/>
  <c r="J207"/>
  <c r="BK243"/>
  <c i="12" r="BK99"/>
  <c i="16" r="J180"/>
  <c i="20" r="J243"/>
  <c i="21" r="J128"/>
  <c i="22" r="J114"/>
  <c r="J312"/>
  <c r="J142"/>
  <c r="BK135"/>
  <c r="J239"/>
  <c i="23" r="BK126"/>
  <c r="BK131"/>
  <c i="2" r="J212"/>
  <c i="3" r="BK1619"/>
  <c r="J847"/>
  <c r="J530"/>
  <c i="4" r="BK2540"/>
  <c r="J1981"/>
  <c r="J2584"/>
  <c i="9" r="J185"/>
  <c i="10" r="BK121"/>
  <c r="J260"/>
  <c r="J232"/>
  <c i="11" r="BK165"/>
  <c i="3" r="BK1249"/>
  <c i="4" r="BK2649"/>
  <c r="J3263"/>
  <c r="BK1358"/>
  <c r="J2159"/>
  <c r="J1703"/>
  <c r="J5630"/>
  <c r="J5510"/>
  <c i="2" r="J199"/>
  <c i="3" r="J1103"/>
  <c r="J1038"/>
  <c i="4" r="J4428"/>
  <c r="BK273"/>
  <c r="BK3049"/>
  <c r="J3249"/>
  <c r="BK1435"/>
  <c i="5" r="BK392"/>
  <c i="10" r="BK292"/>
  <c i="11" r="BK166"/>
  <c r="BK196"/>
  <c i="13" r="BK142"/>
  <c i="18" r="BK141"/>
  <c i="20" r="J198"/>
  <c i="22" r="J223"/>
  <c r="J143"/>
  <c r="BK231"/>
  <c r="J200"/>
  <c i="23" r="BK106"/>
  <c i="3" r="BK231"/>
  <c r="J372"/>
  <c i="4" r="J3867"/>
  <c r="BK3446"/>
  <c r="BK1732"/>
  <c r="BK3462"/>
  <c r="J2622"/>
  <c r="J2283"/>
  <c r="BK3708"/>
  <c i="5" r="BK232"/>
  <c i="6" r="BK102"/>
  <c i="8" r="BK111"/>
  <c i="9" r="BK98"/>
  <c i="10" r="J347"/>
  <c r="BK379"/>
  <c r="J375"/>
  <c i="11" r="BK227"/>
  <c r="J202"/>
  <c r="J199"/>
  <c r="BK248"/>
  <c i="12" r="BK112"/>
  <c i="13" r="BK97"/>
  <c r="J110"/>
  <c i="14" r="J129"/>
  <c r="BK94"/>
  <c r="J156"/>
  <c r="J201"/>
  <c r="J107"/>
  <c r="BK135"/>
  <c r="J90"/>
  <c r="J171"/>
  <c r="BK186"/>
  <c i="15" r="J99"/>
  <c r="BK84"/>
  <c r="BK95"/>
  <c r="J87"/>
  <c r="BK94"/>
  <c i="16" r="J126"/>
  <c r="J132"/>
  <c r="BK117"/>
  <c r="J170"/>
  <c i="17" r="BK91"/>
  <c i="18" r="J177"/>
  <c r="J167"/>
  <c i="19" r="BK100"/>
  <c r="BK92"/>
  <c i="20" r="BK93"/>
  <c r="J179"/>
  <c r="BK98"/>
  <c i="21" r="J112"/>
  <c r="J119"/>
  <c r="J129"/>
  <c i="22" r="J232"/>
  <c r="J288"/>
  <c r="BK315"/>
  <c r="J264"/>
  <c r="BK136"/>
  <c r="BK200"/>
  <c r="J212"/>
  <c r="BK128"/>
  <c i="23" r="BK129"/>
  <c r="BK166"/>
  <c r="BK169"/>
  <c r="BK127"/>
  <c i="18" r="BK94"/>
  <c i="22" r="BK113"/>
  <c r="J221"/>
  <c r="J224"/>
  <c i="23" r="BK153"/>
  <c i="3" r="BK1080"/>
  <c i="4" r="BK3360"/>
  <c r="J306"/>
  <c i="10" r="BK111"/>
  <c r="BK335"/>
  <c i="11" r="BK162"/>
  <c i="12" r="BK159"/>
  <c i="17" r="J92"/>
  <c i="20" r="J141"/>
  <c i="22" r="J182"/>
  <c i="23" r="J144"/>
  <c i="2" r="BK216"/>
  <c i="3" r="BK184"/>
  <c r="BK1210"/>
  <c i="4" r="BK2595"/>
  <c r="BK5654"/>
  <c r="J2011"/>
  <c r="BK3320"/>
  <c i="6" r="J276"/>
  <c i="8" r="BK98"/>
  <c i="18" r="J125"/>
  <c i="20" r="J137"/>
  <c i="22" r="J296"/>
  <c r="BK240"/>
  <c r="BK287"/>
  <c r="BK289"/>
  <c r="J306"/>
  <c r="BK286"/>
  <c i="23" r="J121"/>
  <c r="J137"/>
  <c r="BK94"/>
  <c r="J130"/>
  <c i="3" r="J99"/>
  <c r="BK578"/>
  <c r="J1097"/>
  <c i="4" r="J3634"/>
  <c r="BK2125"/>
  <c r="BK4760"/>
  <c r="J3279"/>
  <c r="BK2761"/>
  <c r="BK2472"/>
  <c r="J176"/>
  <c i="5" r="BK374"/>
  <c i="6" r="J187"/>
  <c i="7" r="BK263"/>
  <c i="8" r="BK477"/>
  <c i="9" r="BK271"/>
  <c r="BK226"/>
  <c r="J181"/>
  <c i="10" r="BK274"/>
  <c r="BK296"/>
  <c r="BK311"/>
  <c r="J244"/>
  <c r="J183"/>
  <c r="J343"/>
  <c r="BK284"/>
  <c i="11" r="BK178"/>
  <c r="J216"/>
  <c i="12" r="J129"/>
  <c i="14" r="BK177"/>
  <c r="BK154"/>
  <c r="J120"/>
  <c r="J165"/>
  <c i="15" r="BK89"/>
  <c r="BK86"/>
  <c i="16" r="BK167"/>
  <c i="17" r="BK96"/>
  <c i="19" r="BK97"/>
  <c i="21" r="BK110"/>
  <c i="22" r="BK199"/>
  <c r="J228"/>
  <c r="BK248"/>
  <c r="BK283"/>
  <c r="BK117"/>
  <c i="23" r="J112"/>
  <c i="2" r="J102"/>
  <c i="3" r="BK1337"/>
  <c i="4" r="J3210"/>
  <c r="BK1914"/>
  <c r="BK1749"/>
  <c r="BK2526"/>
  <c r="J1732"/>
  <c r="J4870"/>
  <c r="J207"/>
  <c i="5" r="BK132"/>
  <c i="6" r="BK178"/>
  <c r="BK149"/>
  <c i="8" r="BK239"/>
  <c i="9" r="BK255"/>
  <c r="BK218"/>
  <c r="J243"/>
  <c r="BK118"/>
  <c i="10" r="BK268"/>
  <c r="J361"/>
  <c i="11" r="J201"/>
  <c r="J107"/>
  <c r="J110"/>
  <c r="BK116"/>
  <c i="12" r="BK95"/>
  <c i="13" r="J108"/>
  <c i="16" r="BK115"/>
  <c i="18" r="BK114"/>
  <c i="20" r="BK164"/>
  <c i="21" r="J98"/>
  <c i="22" r="J112"/>
  <c r="J269"/>
  <c r="J120"/>
  <c r="BK191"/>
  <c r="J214"/>
  <c i="23" r="J174"/>
  <c r="J149"/>
  <c r="J140"/>
  <c i="3" r="J350"/>
  <c r="J346"/>
  <c i="4" r="J3049"/>
  <c r="BK3455"/>
  <c r="BK1409"/>
  <c r="BK2622"/>
  <c r="J201"/>
  <c i="5" r="J417"/>
  <c i="3" r="J456"/>
  <c r="BK1092"/>
  <c r="BK1044"/>
  <c r="BK601"/>
  <c i="4" r="J3099"/>
  <c r="J4499"/>
  <c r="BK2606"/>
  <c i="5" r="J336"/>
  <c i="8" r="BK105"/>
  <c r="BK171"/>
  <c r="BK274"/>
  <c i="9" r="BK132"/>
  <c r="J232"/>
  <c i="11" r="BK181"/>
  <c r="J153"/>
  <c i="12" r="BK147"/>
  <c i="16" r="J115"/>
  <c i="20" r="J201"/>
  <c i="21" r="J90"/>
  <c r="J101"/>
  <c i="22" r="J255"/>
  <c r="J316"/>
  <c r="BK180"/>
  <c r="J196"/>
  <c i="23" r="BK102"/>
  <c i="3" r="BK294"/>
  <c r="BK1414"/>
  <c r="J1051"/>
  <c i="4" r="J3239"/>
  <c r="BK5558"/>
  <c r="BK1753"/>
  <c r="J2472"/>
  <c r="BK3469"/>
  <c r="BK1863"/>
  <c r="BK2863"/>
  <c r="J132"/>
  <c i="5" r="J128"/>
  <c i="6" r="J330"/>
  <c i="8" r="BK243"/>
  <c i="9" r="J183"/>
  <c r="BK163"/>
  <c r="J148"/>
  <c i="10" r="BK264"/>
  <c r="J200"/>
  <c r="J223"/>
  <c i="18" r="J88"/>
  <c i="22" r="BK146"/>
  <c r="BK273"/>
  <c r="BK238"/>
  <c r="J136"/>
  <c i="23" r="J155"/>
  <c i="3" r="J273"/>
  <c r="BK1379"/>
  <c i="4" r="BK2485"/>
  <c r="J4896"/>
  <c i="6" r="J154"/>
  <c i="9" r="BK241"/>
  <c i="10" r="BK266"/>
  <c i="11" r="BK186"/>
  <c r="BK183"/>
  <c i="16" r="BK178"/>
  <c i="20" r="J173"/>
  <c i="22" r="J272"/>
  <c i="7" r="J151"/>
  <c i="10" r="J205"/>
  <c r="J139"/>
  <c i="11" r="BK93"/>
  <c i="12" r="BK91"/>
  <c i="16" r="J162"/>
  <c i="20" r="BK224"/>
  <c i="22" r="J184"/>
  <c r="J211"/>
  <c i="23" r="J172"/>
  <c r="BK154"/>
  <c r="BK171"/>
  <c i="2" r="BK109"/>
  <c i="3" r="J1619"/>
  <c r="BK108"/>
  <c i="4" r="BK3399"/>
  <c r="BK2819"/>
  <c r="BK5561"/>
  <c r="J2041"/>
  <c r="BK2494"/>
  <c r="J1687"/>
  <c r="J318"/>
  <c i="5" r="J182"/>
  <c i="6" r="BK125"/>
  <c r="J396"/>
  <c i="7" r="BK222"/>
  <c i="8" r="BK153"/>
  <c i="9" r="J179"/>
  <c r="BK104"/>
  <c r="J195"/>
  <c i="10" r="J320"/>
  <c r="J172"/>
  <c r="J258"/>
  <c r="J379"/>
  <c i="11" r="J173"/>
  <c r="J185"/>
  <c r="J170"/>
  <c i="13" r="J93"/>
  <c i="14" r="J143"/>
  <c r="BK198"/>
  <c r="J177"/>
  <c r="J154"/>
  <c i="15" r="J91"/>
  <c i="16" r="BK145"/>
  <c i="18" r="BK190"/>
  <c i="20" r="J109"/>
  <c i="22" r="BK126"/>
  <c r="J138"/>
  <c r="J188"/>
  <c r="J208"/>
  <c i="23" r="BK145"/>
  <c i="2" r="J192"/>
  <c i="3" r="J1261"/>
  <c i="4" r="BK3409"/>
  <c r="BK1759"/>
  <c r="BK2438"/>
  <c r="BK2644"/>
  <c r="BK1656"/>
  <c r="J122"/>
  <c r="J156"/>
  <c i="5" r="J200"/>
  <c i="6" r="BK253"/>
  <c r="BK191"/>
  <c i="7" r="J263"/>
  <c i="8" r="BK176"/>
  <c i="9" r="J123"/>
  <c r="J236"/>
  <c r="J106"/>
  <c i="10" r="J137"/>
  <c r="J373"/>
  <c r="BK375"/>
  <c i="11" r="J162"/>
  <c r="J135"/>
  <c r="J169"/>
  <c r="BK195"/>
  <c i="12" r="J161"/>
  <c i="13" r="J152"/>
  <c i="16" r="BK174"/>
  <c i="18" r="J129"/>
  <c i="19" r="BK89"/>
  <c i="21" r="J125"/>
  <c r="J115"/>
  <c i="22" r="J256"/>
  <c r="BK264"/>
  <c i="23" r="J129"/>
  <c i="4" r="BK3072"/>
  <c r="BK2750"/>
  <c r="BK2498"/>
  <c i="5" r="J212"/>
  <c i="7" r="J145"/>
  <c i="8" r="J171"/>
  <c i="9" r="J110"/>
  <c i="10" r="BK333"/>
  <c r="J187"/>
  <c r="BK213"/>
  <c i="11" r="J165"/>
  <c r="J132"/>
  <c i="12" r="BK116"/>
  <c i="19" r="BK95"/>
  <c i="21" r="BK121"/>
  <c i="22" r="J133"/>
  <c r="BK225"/>
  <c i="23" r="BK147"/>
  <c r="J163"/>
  <c i="3" r="BK1410"/>
  <c i="4" r="BK2360"/>
  <c r="J1250"/>
  <c r="J3058"/>
  <c r="BK3404"/>
  <c i="5" r="J362"/>
  <c i="8" r="J98"/>
  <c r="J363"/>
  <c i="9" r="BK155"/>
  <c r="BK189"/>
  <c i="10" r="J167"/>
  <c r="BK139"/>
  <c i="11" r="BK126"/>
  <c i="4" r="J4815"/>
  <c r="J3384"/>
  <c r="J1891"/>
  <c r="J2633"/>
  <c r="BK2202"/>
  <c i="5" r="J267"/>
  <c i="8" r="BK323"/>
  <c i="9" r="BK202"/>
  <c i="10" r="BK339"/>
  <c r="J301"/>
  <c r="BK194"/>
  <c i="11" r="BK233"/>
  <c i="13" r="BK150"/>
  <c i="17" r="BK92"/>
  <c i="20" r="J175"/>
  <c i="22" r="BK259"/>
  <c r="BK299"/>
  <c r="J323"/>
  <c i="3" r="BK1462"/>
  <c r="J632"/>
  <c i="4" r="J3222"/>
  <c r="J2244"/>
  <c r="J3862"/>
  <c r="J117"/>
  <c i="5" r="J504"/>
  <c i="7" r="BK114"/>
  <c i="9" r="BK249"/>
  <c i="10" r="J115"/>
  <c r="BK238"/>
  <c i="11" r="J127"/>
  <c r="BK226"/>
  <c i="13" r="J146"/>
  <c r="J136"/>
  <c i="14" r="BK171"/>
  <c r="BK170"/>
  <c r="BK96"/>
  <c r="BK201"/>
  <c r="BK181"/>
  <c i="15" r="J101"/>
  <c r="J93"/>
  <c i="16" r="BK108"/>
  <c r="J108"/>
  <c i="18" r="J152"/>
  <c i="19" r="J86"/>
  <c i="20" r="BK126"/>
  <c i="21" r="BK102"/>
  <c r="J102"/>
  <c i="22" r="J327"/>
  <c r="J117"/>
  <c r="J144"/>
  <c r="BK268"/>
  <c r="BK275"/>
  <c r="BK261"/>
  <c i="23" r="J102"/>
  <c i="4" r="BK2422"/>
  <c i="8" r="J285"/>
  <c r="BK285"/>
  <c i="9" r="BK127"/>
  <c i="11" r="BK130"/>
  <c r="J166"/>
  <c r="J148"/>
  <c i="13" r="BK146"/>
  <c i="20" r="J147"/>
  <c i="21" r="BK99"/>
  <c r="BK94"/>
  <c i="22" r="BK116"/>
  <c r="BK265"/>
  <c r="J254"/>
  <c r="J280"/>
  <c i="23" r="J114"/>
  <c i="24" r="BK95"/>
  <c i="2" r="BK165"/>
  <c i="3" r="J653"/>
  <c i="4" r="BK3099"/>
  <c r="BK3341"/>
  <c r="BK2283"/>
  <c r="J5022"/>
  <c r="J2706"/>
  <c r="J3959"/>
  <c i="5" r="BK411"/>
  <c i="6" r="J102"/>
  <c i="7" r="J167"/>
  <c i="9" r="J226"/>
  <c r="J177"/>
  <c r="J163"/>
  <c i="10" r="BK349"/>
  <c r="BK151"/>
  <c r="BK154"/>
  <c r="BK187"/>
  <c i="20" r="J120"/>
  <c i="22" r="J109"/>
  <c r="BK211"/>
  <c r="J278"/>
  <c r="J222"/>
  <c i="23" r="J96"/>
  <c i="2" r="BK192"/>
  <c r="BK214"/>
  <c r="J223"/>
  <c i="3" r="J420"/>
  <c r="J1541"/>
  <c r="J1517"/>
  <c r="BK1126"/>
  <c r="BK1038"/>
  <c r="BK188"/>
  <c r="J1022"/>
  <c i="4" r="J3274"/>
  <c r="BK2813"/>
  <c r="BK264"/>
  <c r="J3872"/>
  <c r="J2526"/>
  <c r="J2446"/>
  <c r="J289"/>
  <c r="J3164"/>
  <c r="BK195"/>
  <c r="BK3476"/>
  <c r="BK5525"/>
  <c r="BK2115"/>
  <c r="J1765"/>
  <c r="BK3620"/>
  <c i="5" r="BK170"/>
  <c r="J545"/>
  <c r="J463"/>
  <c i="8" r="BK197"/>
  <c r="J317"/>
  <c i="9" r="BK159"/>
  <c r="BK114"/>
  <c i="10" r="BK260"/>
  <c i="11" r="BK122"/>
  <c i="12" r="J101"/>
  <c i="16" r="BK159"/>
  <c i="20" r="BK104"/>
  <c i="22" r="BK157"/>
  <c r="BK235"/>
  <c i="23" r="BK117"/>
  <c i="3" r="BK1452"/>
  <c r="J1249"/>
  <c i="4" r="J4325"/>
  <c r="BK1219"/>
  <c r="J2334"/>
  <c r="BK2402"/>
  <c r="J2552"/>
  <c i="5" r="BK504"/>
  <c i="9" r="BK146"/>
  <c i="11" r="BK216"/>
  <c r="J104"/>
  <c i="12" r="BK103"/>
  <c i="16" r="BK124"/>
  <c i="17" r="J100"/>
  <c i="19" r="J105"/>
  <c i="20" r="J227"/>
  <c i="21" r="BK129"/>
  <c i="22" r="J243"/>
  <c r="BK269"/>
  <c r="J250"/>
  <c r="J180"/>
  <c r="J215"/>
  <c r="J125"/>
  <c i="23" r="BK150"/>
  <c r="BK172"/>
  <c i="24" r="BK101"/>
  <c i="3" r="BK624"/>
  <c r="J578"/>
  <c r="BK500"/>
  <c i="4" r="BK2779"/>
  <c r="BK3274"/>
  <c r="J3420"/>
  <c r="J2089"/>
  <c r="BK1777"/>
  <c r="BK1924"/>
  <c i="5" r="J132"/>
  <c i="7" r="J258"/>
  <c i="9" r="BK212"/>
  <c r="J208"/>
  <c i="10" r="BK258"/>
  <c r="J175"/>
  <c r="BK272"/>
  <c i="11" r="BK163"/>
  <c r="J217"/>
  <c i="13" r="J150"/>
  <c i="18" r="BK172"/>
  <c i="19" r="J96"/>
  <c i="21" r="J127"/>
  <c i="22" r="BK267"/>
  <c r="J244"/>
  <c r="BK144"/>
  <c i="3" r="BK314"/>
  <c i="4" r="BK2824"/>
  <c r="BK2563"/>
  <c i="5" r="J294"/>
  <c i="7" r="BK110"/>
  <c i="9" r="J267"/>
  <c r="J157"/>
  <c i="10" r="BK307"/>
  <c r="BK367"/>
  <c r="J358"/>
  <c i="18" r="BK167"/>
  <c i="20" r="J164"/>
  <c i="21" r="J91"/>
  <c i="22" r="J126"/>
  <c r="J209"/>
  <c r="BK147"/>
  <c r="BK279"/>
  <c r="J279"/>
  <c r="J210"/>
  <c r="BK250"/>
  <c i="23" r="J120"/>
  <c r="BK156"/>
  <c r="BK96"/>
  <c i="2" r="BK205"/>
  <c i="3" r="J1237"/>
  <c r="BK1022"/>
  <c r="J1222"/>
  <c i="4" r="J3389"/>
  <c r="J2430"/>
  <c r="J579"/>
  <c r="BK1052"/>
  <c r="J2251"/>
  <c r="BK1645"/>
  <c i="5" r="BK200"/>
  <c i="7" r="J156"/>
  <c i="8" r="BK247"/>
  <c i="9" r="BK267"/>
  <c r="BK100"/>
  <c i="10" r="BK211"/>
  <c r="BK320"/>
  <c i="12" r="BK149"/>
  <c i="14" r="BK120"/>
  <c r="J193"/>
  <c r="J170"/>
  <c i="15" r="J103"/>
  <c i="16" r="J152"/>
  <c i="19" r="BK94"/>
  <c i="22" r="J262"/>
  <c r="BK122"/>
  <c r="BK195"/>
  <c r="BK292"/>
  <c i="23" r="J153"/>
  <c r="BK89"/>
  <c i="3" r="J443"/>
  <c i="4" r="BK189"/>
  <c r="BK3039"/>
  <c r="BK2290"/>
  <c r="J2102"/>
  <c i="9" r="BK136"/>
  <c r="BK152"/>
  <c i="10" r="BK361"/>
  <c r="J185"/>
  <c i="11" r="BK182"/>
  <c r="J200"/>
  <c i="12" r="BK87"/>
  <c i="13" r="BK99"/>
  <c i="17" r="J93"/>
  <c i="19" r="BK91"/>
  <c i="21" r="BK130"/>
  <c i="22" r="BK263"/>
  <c r="BK154"/>
  <c r="J110"/>
  <c r="BK160"/>
  <c i="23" r="BK133"/>
  <c r="BK143"/>
  <c r="J169"/>
  <c i="2" r="BK186"/>
  <c i="3" r="BK1171"/>
  <c i="4" r="J2659"/>
  <c r="BK5584"/>
  <c r="J1638"/>
  <c r="J3708"/>
  <c r="J2202"/>
  <c i="5" r="J206"/>
  <c i="6" r="J114"/>
  <c i="8" r="BK250"/>
  <c r="J382"/>
  <c i="9" r="J277"/>
  <c r="J136"/>
  <c r="J261"/>
  <c r="J112"/>
  <c i="10" r="J252"/>
  <c r="J354"/>
  <c r="BK117"/>
  <c r="J184"/>
  <c i="11" r="BK223"/>
  <c r="BK133"/>
  <c r="J194"/>
  <c r="J119"/>
  <c i="12" r="BK107"/>
  <c i="13" r="BK152"/>
  <c i="16" r="BK173"/>
  <c i="19" r="J85"/>
  <c i="20" r="J104"/>
  <c i="21" r="J123"/>
  <c i="22" r="J295"/>
  <c r="BK295"/>
  <c r="J283"/>
  <c r="BK266"/>
  <c r="J154"/>
  <c i="23" r="J95"/>
  <c r="J97"/>
  <c r="J105"/>
  <c r="J132"/>
  <c i="2" r="J205"/>
  <c i="3" r="BK1428"/>
  <c r="BK118"/>
  <c i="4" r="BK3859"/>
  <c r="BK3058"/>
  <c r="J3923"/>
  <c r="J1919"/>
  <c r="J2968"/>
  <c r="J2824"/>
  <c r="BK1613"/>
  <c i="5" r="J404"/>
  <c r="F40"/>
  <c i="1" r="BC60"/>
  <c i="4" r="BK3029"/>
  <c r="BK5549"/>
  <c r="BK3877"/>
  <c r="BK176"/>
  <c r="J269"/>
  <c i="5" r="J419"/>
  <c i="6" r="J149"/>
  <c i="7" r="J216"/>
  <c i="8" r="BK212"/>
  <c i="9" r="J206"/>
  <c i="10" r="BK128"/>
  <c r="BK223"/>
  <c r="J213"/>
  <c r="J364"/>
  <c i="11" r="J133"/>
  <c r="J195"/>
  <c r="BK100"/>
  <c i="12" r="J141"/>
  <c i="16" r="J97"/>
  <c i="18" r="BK193"/>
  <c i="21" r="BK98"/>
  <c i="22" r="BK307"/>
  <c r="BK296"/>
  <c r="BK149"/>
  <c r="BK230"/>
  <c i="23" r="J161"/>
  <c r="J147"/>
  <c i="3" r="J961"/>
  <c r="BK663"/>
  <c i="4" r="BK2968"/>
  <c r="J2880"/>
  <c r="J2531"/>
  <c r="BK1157"/>
  <c r="J3360"/>
  <c r="BK3414"/>
  <c r="BK1692"/>
  <c r="BK1919"/>
  <c i="5" r="J232"/>
  <c i="6" r="BK276"/>
  <c i="7" r="J249"/>
  <c i="9" r="BK112"/>
  <c r="J175"/>
  <c i="10" r="J337"/>
  <c r="J390"/>
  <c r="BK301"/>
  <c i="11" r="J143"/>
  <c r="J126"/>
  <c r="BK229"/>
  <c i="12" r="J151"/>
  <c i="13" r="J142"/>
  <c r="BK144"/>
  <c r="J148"/>
  <c i="14" r="J152"/>
  <c r="BK164"/>
  <c r="BK103"/>
  <c r="J113"/>
  <c r="J135"/>
  <c r="J198"/>
  <c r="BK179"/>
  <c r="BK188"/>
  <c r="J157"/>
  <c i="15" r="J86"/>
  <c r="J88"/>
  <c i="16" r="J182"/>
  <c r="J168"/>
  <c i="17" r="J85"/>
  <c i="18" r="BK152"/>
  <c i="19" r="J87"/>
  <c i="20" r="J218"/>
  <c i="21" r="J121"/>
  <c r="BK125"/>
  <c i="22" r="J305"/>
  <c r="BK303"/>
  <c r="J179"/>
  <c r="BK181"/>
  <c r="J321"/>
  <c r="BK109"/>
  <c r="BK232"/>
  <c r="BK120"/>
  <c r="J176"/>
  <c i="23" r="BK144"/>
  <c r="J168"/>
  <c i="2" l="1" r="P198"/>
  <c i="12" r="R86"/>
  <c i="2" r="P171"/>
  <c i="3" r="P98"/>
  <c r="BK1492"/>
  <c r="J1492"/>
  <c r="J74"/>
  <c i="18" r="P166"/>
  <c r="P183"/>
  <c i="19" r="R83"/>
  <c i="20" r="P114"/>
  <c r="T170"/>
  <c r="T185"/>
  <c i="21" r="T89"/>
  <c r="R104"/>
  <c r="P117"/>
  <c i="22" r="BK108"/>
  <c r="J108"/>
  <c r="J64"/>
  <c r="R158"/>
  <c r="R155"/>
  <c r="T218"/>
  <c r="P325"/>
  <c i="3" r="P303"/>
  <c r="P1492"/>
  <c i="4" r="P324"/>
  <c r="R1702"/>
  <c r="T1752"/>
  <c r="R2341"/>
  <c r="BK2487"/>
  <c r="J2487"/>
  <c r="J77"/>
  <c r="R3961"/>
  <c r="T5560"/>
  <c i="5" r="R102"/>
  <c r="BK193"/>
  <c r="J193"/>
  <c r="J71"/>
  <c i="6" r="BK148"/>
  <c r="J148"/>
  <c r="J71"/>
  <c i="8" r="BK253"/>
  <c r="J253"/>
  <c r="J67"/>
  <c i="9" r="R240"/>
  <c i="10" r="R231"/>
  <c r="T317"/>
  <c i="12" r="P136"/>
  <c r="P85"/>
  <c r="P84"/>
  <c i="1" r="AU68"/>
  <c i="13" r="T135"/>
  <c r="T87"/>
  <c i="16" r="T154"/>
  <c i="18" r="P87"/>
  <c r="P86"/>
  <c r="P85"/>
  <c i="1" r="AU74"/>
  <c i="4" r="BK111"/>
  <c r="T299"/>
  <c r="BK1813"/>
  <c r="J1813"/>
  <c r="J72"/>
  <c r="P2341"/>
  <c r="BK2539"/>
  <c r="J2539"/>
  <c r="J78"/>
  <c r="P5653"/>
  <c i="5" r="T102"/>
  <c r="T421"/>
  <c i="6" r="T101"/>
  <c r="T148"/>
  <c i="8" r="P90"/>
  <c r="T175"/>
  <c i="9" r="P199"/>
  <c i="10" r="R178"/>
  <c r="R317"/>
  <c i="11" r="BK245"/>
  <c r="J245"/>
  <c r="J66"/>
  <c i="14" r="R183"/>
  <c i="16" r="T144"/>
  <c r="T87"/>
  <c r="T86"/>
  <c i="17" r="T83"/>
  <c i="18" r="T87"/>
  <c i="19" r="T83"/>
  <c i="23" r="T151"/>
  <c i="2" r="R88"/>
  <c i="3" r="BK631"/>
  <c r="J631"/>
  <c r="J67"/>
  <c r="R1413"/>
  <c i="4" r="R324"/>
  <c r="P1813"/>
  <c r="BK2413"/>
  <c r="J2413"/>
  <c r="J76"/>
  <c r="P2539"/>
  <c r="BK5653"/>
  <c r="J5653"/>
  <c r="J87"/>
  <c i="5" r="BK157"/>
  <c r="J157"/>
  <c r="J70"/>
  <c r="BK222"/>
  <c r="J222"/>
  <c r="J72"/>
  <c i="6" r="R296"/>
  <c i="8" r="T253"/>
  <c i="9" r="P154"/>
  <c r="T283"/>
  <c i="10" r="T231"/>
  <c r="P366"/>
  <c i="11" r="T90"/>
  <c r="T89"/>
  <c i="12" r="T136"/>
  <c r="T85"/>
  <c r="T84"/>
  <c i="13" r="BK135"/>
  <c r="J135"/>
  <c r="J64"/>
  <c i="14" r="BK149"/>
  <c r="J149"/>
  <c r="J64"/>
  <c r="P195"/>
  <c i="15" r="P83"/>
  <c i="19" r="T103"/>
  <c i="20" r="T114"/>
  <c r="BK200"/>
  <c r="J200"/>
  <c r="J68"/>
  <c i="21" r="P89"/>
  <c r="BK117"/>
  <c r="J117"/>
  <c r="J66"/>
  <c i="22" r="T177"/>
  <c r="BK284"/>
  <c r="J284"/>
  <c r="J82"/>
  <c r="P322"/>
  <c i="23" r="BK88"/>
  <c r="P151"/>
  <c i="3" r="P1079"/>
  <c i="4" r="R1813"/>
  <c r="P2413"/>
  <c r="T2487"/>
  <c r="T5653"/>
  <c i="5" r="R421"/>
  <c i="6" r="R181"/>
  <c r="R180"/>
  <c i="7" r="P144"/>
  <c r="BK205"/>
  <c r="J205"/>
  <c r="J64"/>
  <c i="8" r="P253"/>
  <c i="9" r="P95"/>
  <c r="BK199"/>
  <c r="J199"/>
  <c r="J69"/>
  <c i="10" r="BK231"/>
  <c r="J231"/>
  <c r="J74"/>
  <c i="11" r="R90"/>
  <c r="R89"/>
  <c i="14" r="T149"/>
  <c i="17" r="P83"/>
  <c i="20" r="R92"/>
  <c r="T200"/>
  <c r="T184"/>
  <c i="21" r="P107"/>
  <c i="22" r="P177"/>
  <c r="R304"/>
  <c i="23" r="BK151"/>
  <c r="J151"/>
  <c r="J65"/>
  <c i="2" r="T88"/>
  <c r="R185"/>
  <c r="BK211"/>
  <c r="J211"/>
  <c r="J65"/>
  <c i="3" r="T631"/>
  <c r="P1348"/>
  <c i="4" r="BK2043"/>
  <c r="J2043"/>
  <c r="J73"/>
  <c r="T2328"/>
  <c r="BK2826"/>
  <c r="J2826"/>
  <c r="J79"/>
  <c r="P3454"/>
  <c r="T3861"/>
  <c r="R4924"/>
  <c r="P5509"/>
  <c i="5" r="BK102"/>
  <c r="J102"/>
  <c r="J69"/>
  <c r="R157"/>
  <c r="R193"/>
  <c r="T222"/>
  <c i="6" r="BK181"/>
  <c i="8" r="T90"/>
  <c r="R152"/>
  <c r="R238"/>
  <c i="9" r="BK154"/>
  <c r="J154"/>
  <c r="J68"/>
  <c r="BK283"/>
  <c r="J283"/>
  <c r="J71"/>
  <c i="10" r="BK189"/>
  <c r="P298"/>
  <c r="T366"/>
  <c r="BK385"/>
  <c r="J385"/>
  <c r="J82"/>
  <c i="11" r="BK90"/>
  <c r="J90"/>
  <c r="J65"/>
  <c i="13" r="T141"/>
  <c r="T140"/>
  <c i="14" r="P142"/>
  <c r="R195"/>
  <c i="18" r="BK166"/>
  <c r="J166"/>
  <c r="J62"/>
  <c i="20" r="BK92"/>
  <c r="R114"/>
  <c r="R170"/>
  <c r="P200"/>
  <c i="21" r="R89"/>
  <c r="T96"/>
  <c r="BK107"/>
  <c r="J107"/>
  <c r="J64"/>
  <c r="R117"/>
  <c i="22" r="BK158"/>
  <c r="J158"/>
  <c r="J68"/>
  <c r="BK247"/>
  <c r="J247"/>
  <c r="J81"/>
  <c r="BK322"/>
  <c r="J322"/>
  <c r="J84"/>
  <c i="23" r="P88"/>
  <c r="T128"/>
  <c r="P167"/>
  <c i="2" r="R211"/>
  <c i="3" r="R303"/>
  <c r="T1492"/>
  <c i="4" r="P299"/>
  <c r="T1702"/>
  <c r="T2826"/>
  <c r="R3861"/>
  <c r="BK5560"/>
  <c r="J5560"/>
  <c r="J86"/>
  <c i="5" r="P255"/>
  <c i="6" r="R101"/>
  <c r="R148"/>
  <c i="7" r="BK87"/>
  <c r="J87"/>
  <c r="J61"/>
  <c i="8" r="P175"/>
  <c i="9" r="T95"/>
  <c r="R154"/>
  <c r="P283"/>
  <c i="10" r="P231"/>
  <c r="P317"/>
  <c r="R385"/>
  <c i="13" r="P141"/>
  <c r="P140"/>
  <c i="17" r="BK97"/>
  <c r="J97"/>
  <c r="J62"/>
  <c r="P97"/>
  <c r="R97"/>
  <c i="18" r="R183"/>
  <c i="22" r="R108"/>
  <c r="P158"/>
  <c r="P155"/>
  <c r="BK177"/>
  <c r="J177"/>
  <c r="J77"/>
  <c r="P247"/>
  <c r="BK325"/>
  <c r="J325"/>
  <c r="J85"/>
  <c i="23" r="R116"/>
  <c r="T146"/>
  <c i="2" r="BK185"/>
  <c r="J185"/>
  <c r="J63"/>
  <c i="3" r="BK98"/>
  <c r="J98"/>
  <c r="J65"/>
  <c r="R1079"/>
  <c r="P1413"/>
  <c i="4" r="R299"/>
  <c r="BK1702"/>
  <c r="J1702"/>
  <c r="J68"/>
  <c r="BK1752"/>
  <c r="J1752"/>
  <c r="J71"/>
  <c r="R1752"/>
  <c r="T2341"/>
  <c r="P2487"/>
  <c r="P3961"/>
  <c r="R5560"/>
  <c i="5" r="R255"/>
  <c r="R254"/>
  <c i="6" r="BK296"/>
  <c r="J296"/>
  <c r="J75"/>
  <c i="7" r="P87"/>
  <c i="8" r="T402"/>
  <c i="9" r="R120"/>
  <c r="T199"/>
  <c i="10" r="T153"/>
  <c r="BK178"/>
  <c r="J178"/>
  <c r="J72"/>
  <c r="T298"/>
  <c r="P385"/>
  <c i="13" r="BK141"/>
  <c r="J141"/>
  <c r="J66"/>
  <c i="14" r="BK183"/>
  <c r="J183"/>
  <c r="J65"/>
  <c i="16" r="BK154"/>
  <c r="J154"/>
  <c r="J65"/>
  <c i="18" r="T166"/>
  <c i="22" r="P108"/>
  <c r="R218"/>
  <c i="23" r="T116"/>
  <c r="BK167"/>
  <c r="J167"/>
  <c r="J66"/>
  <c i="2" r="BK88"/>
  <c r="P185"/>
  <c i="3" r="P631"/>
  <c r="T1348"/>
  <c i="4" r="T324"/>
  <c r="T1813"/>
  <c r="BK2328"/>
  <c r="J2328"/>
  <c r="J74"/>
  <c r="R2826"/>
  <c r="BK3454"/>
  <c r="J3454"/>
  <c r="J80"/>
  <c r="BK3861"/>
  <c r="J3861"/>
  <c r="J81"/>
  <c r="BK4924"/>
  <c r="J4924"/>
  <c r="J83"/>
  <c r="T5509"/>
  <c i="5" r="P102"/>
  <c r="T157"/>
  <c r="T193"/>
  <c r="R222"/>
  <c i="6" r="T181"/>
  <c i="8" r="P402"/>
  <c i="9" r="BK95"/>
  <c r="T240"/>
  <c i="10" r="BK153"/>
  <c r="J153"/>
  <c r="J68"/>
  <c r="P162"/>
  <c r="R322"/>
  <c i="13" r="R141"/>
  <c r="R140"/>
  <c i="14" r="T142"/>
  <c i="15" r="BK83"/>
  <c r="J83"/>
  <c r="J60"/>
  <c i="16" r="R144"/>
  <c i="17" r="BK83"/>
  <c r="J83"/>
  <c r="J60"/>
  <c i="20" r="P92"/>
  <c r="P170"/>
  <c i="21" r="P96"/>
  <c r="R126"/>
  <c i="22" r="T137"/>
  <c r="R177"/>
  <c r="T304"/>
  <c i="23" r="T88"/>
  <c r="R128"/>
  <c r="R170"/>
  <c i="2" r="P88"/>
  <c r="P87"/>
  <c r="P86"/>
  <c i="1" r="AU55"/>
  <c i="2" r="P211"/>
  <c i="3" r="T98"/>
  <c r="R1492"/>
  <c r="R1412"/>
  <c i="6" r="P101"/>
  <c r="P131"/>
  <c i="8" r="BK152"/>
  <c r="J152"/>
  <c r="J62"/>
  <c r="T152"/>
  <c r="T238"/>
  <c i="9" r="BK131"/>
  <c r="J131"/>
  <c r="J67"/>
  <c i="10" r="P189"/>
  <c r="BK298"/>
  <c r="J298"/>
  <c r="J75"/>
  <c r="BK366"/>
  <c r="J366"/>
  <c r="J78"/>
  <c i="11" r="T245"/>
  <c i="14" r="R149"/>
  <c r="T195"/>
  <c i="15" r="BK100"/>
  <c r="J100"/>
  <c r="J62"/>
  <c r="T100"/>
  <c i="16" r="P154"/>
  <c i="19" r="P103"/>
  <c i="20" r="P136"/>
  <c r="BK185"/>
  <c i="21" r="P104"/>
  <c r="T117"/>
  <c i="22" r="T247"/>
  <c r="T325"/>
  <c i="23" r="BK116"/>
  <c r="J116"/>
  <c r="J61"/>
  <c r="P146"/>
  <c i="2" r="T185"/>
  <c r="T211"/>
  <c i="3" r="T303"/>
  <c r="BK1348"/>
  <c r="J1348"/>
  <c r="J70"/>
  <c i="4" r="P111"/>
  <c r="T2043"/>
  <c r="P2826"/>
  <c r="R3454"/>
  <c r="P3861"/>
  <c r="P4924"/>
  <c r="R5509"/>
  <c i="5" r="BK421"/>
  <c r="J421"/>
  <c r="J76"/>
  <c i="6" r="BK101"/>
  <c r="R131"/>
  <c i="7" r="T87"/>
  <c r="R144"/>
  <c r="T205"/>
  <c i="8" r="R90"/>
  <c r="BK175"/>
  <c r="J175"/>
  <c r="J63"/>
  <c r="BK238"/>
  <c r="J238"/>
  <c r="J64"/>
  <c i="9" r="T154"/>
  <c i="10" r="R189"/>
  <c r="R177"/>
  <c r="R298"/>
  <c r="R366"/>
  <c r="T385"/>
  <c i="11" r="R245"/>
  <c i="13" r="R135"/>
  <c r="R87"/>
  <c r="R86"/>
  <c i="16" r="P144"/>
  <c r="P87"/>
  <c r="P86"/>
  <c i="1" r="AU72"/>
  <c i="19" r="R103"/>
  <c i="20" r="R136"/>
  <c r="P185"/>
  <c r="P184"/>
  <c i="21" r="R107"/>
  <c i="22" r="T108"/>
  <c r="R194"/>
  <c r="P284"/>
  <c r="R322"/>
  <c i="23" r="R134"/>
  <c i="3" r="R631"/>
  <c r="R1348"/>
  <c i="6" r="P181"/>
  <c i="8" r="R402"/>
  <c i="9" r="R199"/>
  <c i="10" r="T189"/>
  <c r="BK317"/>
  <c r="J317"/>
  <c r="J76"/>
  <c i="14" r="R142"/>
  <c r="R88"/>
  <c r="R87"/>
  <c r="BK195"/>
  <c r="J195"/>
  <c r="J66"/>
  <c i="15" r="T83"/>
  <c r="T82"/>
  <c r="P100"/>
  <c r="R100"/>
  <c i="16" r="R154"/>
  <c i="18" r="R87"/>
  <c i="19" r="BK103"/>
  <c r="J103"/>
  <c r="J62"/>
  <c i="20" r="T136"/>
  <c i="21" r="R96"/>
  <c r="P126"/>
  <c i="22" r="R137"/>
  <c r="T158"/>
  <c r="T155"/>
  <c r="P194"/>
  <c r="P218"/>
  <c r="R284"/>
  <c r="T322"/>
  <c i="23" r="R88"/>
  <c r="P128"/>
  <c r="T170"/>
  <c i="4" r="R111"/>
  <c r="R110"/>
  <c r="R2043"/>
  <c r="P2328"/>
  <c r="T2413"/>
  <c r="T2539"/>
  <c i="5" r="BK255"/>
  <c r="J255"/>
  <c r="J75"/>
  <c i="6" r="P148"/>
  <c i="7" r="BK144"/>
  <c r="J144"/>
  <c r="J62"/>
  <c r="P205"/>
  <c i="8" r="BK90"/>
  <c r="R175"/>
  <c i="9" r="R95"/>
  <c r="BK240"/>
  <c r="J240"/>
  <c r="J70"/>
  <c i="10" r="R153"/>
  <c r="T162"/>
  <c r="T178"/>
  <c r="P322"/>
  <c i="13" r="P135"/>
  <c r="P87"/>
  <c r="P86"/>
  <c i="1" r="AU69"/>
  <c i="14" r="T183"/>
  <c i="18" r="R166"/>
  <c i="19" r="P83"/>
  <c r="P82"/>
  <c i="1" r="AU75"/>
  <c i="20" r="BK114"/>
  <c r="J114"/>
  <c r="J62"/>
  <c r="BK170"/>
  <c r="J170"/>
  <c r="J64"/>
  <c r="R185"/>
  <c i="21" r="BK96"/>
  <c r="J96"/>
  <c r="J62"/>
  <c r="T107"/>
  <c i="22" r="BK137"/>
  <c r="J137"/>
  <c r="J65"/>
  <c r="T194"/>
  <c r="P304"/>
  <c i="23" r="BK134"/>
  <c r="J134"/>
  <c r="J63"/>
  <c r="BK170"/>
  <c r="J170"/>
  <c r="J67"/>
  <c i="4" r="BK324"/>
  <c r="J324"/>
  <c r="J67"/>
  <c r="BK3961"/>
  <c r="J3961"/>
  <c r="J82"/>
  <c r="BK5509"/>
  <c r="J5509"/>
  <c r="J85"/>
  <c i="5" r="P157"/>
  <c r="P193"/>
  <c r="P222"/>
  <c i="6" r="P296"/>
  <c i="7" r="R87"/>
  <c r="T144"/>
  <c r="R205"/>
  <c i="8" r="BK402"/>
  <c r="J402"/>
  <c r="J68"/>
  <c i="9" r="P120"/>
  <c r="T120"/>
  <c r="P131"/>
  <c r="R131"/>
  <c r="P240"/>
  <c i="10" r="P153"/>
  <c r="P105"/>
  <c r="R162"/>
  <c r="BK322"/>
  <c r="J322"/>
  <c r="J77"/>
  <c i="11" r="P90"/>
  <c r="P89"/>
  <c r="P88"/>
  <c i="1" r="AU67"/>
  <c i="12" r="BK136"/>
  <c r="J136"/>
  <c r="J63"/>
  <c i="14" r="P149"/>
  <c i="17" r="T97"/>
  <c i="18" r="BK183"/>
  <c r="J183"/>
  <c r="J64"/>
  <c i="20" r="T92"/>
  <c r="T91"/>
  <c r="T90"/>
  <c r="R200"/>
  <c i="21" r="BK104"/>
  <c r="J104"/>
  <c r="J63"/>
  <c r="BK126"/>
  <c r="J126"/>
  <c r="J67"/>
  <c i="22" r="P137"/>
  <c r="BK218"/>
  <c r="J218"/>
  <c r="J80"/>
  <c r="T284"/>
  <c i="23" r="P134"/>
  <c r="R146"/>
  <c r="R167"/>
  <c i="3" r="BK303"/>
  <c r="J303"/>
  <c r="J66"/>
  <c r="T1079"/>
  <c r="BK1413"/>
  <c r="BK1412"/>
  <c r="J1412"/>
  <c r="J72"/>
  <c i="4" r="T111"/>
  <c r="T110"/>
  <c r="P2043"/>
  <c r="R2328"/>
  <c r="R2413"/>
  <c r="R2487"/>
  <c r="T3961"/>
  <c r="P5560"/>
  <c i="5" r="P421"/>
  <c i="6" r="BK131"/>
  <c r="J131"/>
  <c r="J70"/>
  <c r="T131"/>
  <c i="8" r="R253"/>
  <c r="R252"/>
  <c i="9" r="BK120"/>
  <c r="J120"/>
  <c r="J66"/>
  <c r="T131"/>
  <c r="R283"/>
  <c i="10" r="BK162"/>
  <c r="J162"/>
  <c r="J69"/>
  <c r="P178"/>
  <c r="T322"/>
  <c i="11" r="P245"/>
  <c i="12" r="R136"/>
  <c r="R85"/>
  <c r="R84"/>
  <c i="14" r="BK142"/>
  <c r="J142"/>
  <c r="J63"/>
  <c i="16" r="BK144"/>
  <c r="J144"/>
  <c r="J63"/>
  <c i="17" r="R83"/>
  <c r="R82"/>
  <c i="22" r="R247"/>
  <c r="R325"/>
  <c i="23" r="P116"/>
  <c r="T134"/>
  <c r="R151"/>
  <c r="P170"/>
  <c i="3" r="R98"/>
  <c r="R97"/>
  <c r="R96"/>
  <c r="BK1079"/>
  <c r="J1079"/>
  <c r="J68"/>
  <c r="T1413"/>
  <c r="T1412"/>
  <c i="4" r="BK299"/>
  <c r="J299"/>
  <c r="J66"/>
  <c r="P1702"/>
  <c r="P1752"/>
  <c r="BK2341"/>
  <c r="J2341"/>
  <c r="J75"/>
  <c r="R2539"/>
  <c r="T3454"/>
  <c r="T4924"/>
  <c r="R5653"/>
  <c i="5" r="T255"/>
  <c r="T254"/>
  <c i="6" r="T296"/>
  <c i="8" r="P152"/>
  <c r="P238"/>
  <c i="14" r="P183"/>
  <c i="15" r="R83"/>
  <c r="R82"/>
  <c i="18" r="BK87"/>
  <c r="T183"/>
  <c i="19" r="BK83"/>
  <c i="20" r="BK136"/>
  <c r="J136"/>
  <c r="J63"/>
  <c i="21" r="BK89"/>
  <c r="BK88"/>
  <c r="BK87"/>
  <c r="J87"/>
  <c r="J59"/>
  <c r="T104"/>
  <c r="T126"/>
  <c i="22" r="BK194"/>
  <c r="J194"/>
  <c r="J78"/>
  <c r="BK304"/>
  <c r="J304"/>
  <c r="J83"/>
  <c i="23" r="BK128"/>
  <c r="J128"/>
  <c r="J62"/>
  <c r="BK146"/>
  <c r="J146"/>
  <c r="J64"/>
  <c r="T167"/>
  <c i="24" r="BK83"/>
  <c r="J83"/>
  <c r="J61"/>
  <c r="P83"/>
  <c r="P82"/>
  <c r="P81"/>
  <c i="1" r="AU81"/>
  <c i="24" r="R83"/>
  <c r="R82"/>
  <c r="R81"/>
  <c r="T83"/>
  <c r="T82"/>
  <c r="T81"/>
  <c i="10" r="BK378"/>
  <c r="J378"/>
  <c r="J79"/>
  <c i="13" r="BK127"/>
  <c r="J127"/>
  <c r="J62"/>
  <c i="17" r="BK95"/>
  <c r="J95"/>
  <c r="J61"/>
  <c i="18" r="BK176"/>
  <c r="J176"/>
  <c r="J63"/>
  <c i="5" r="BK251"/>
  <c r="J251"/>
  <c r="J73"/>
  <c i="16" r="BK151"/>
  <c r="J151"/>
  <c r="J64"/>
  <c i="22" r="BK216"/>
  <c r="J216"/>
  <c r="J79"/>
  <c i="4" r="BK5021"/>
  <c r="J5021"/>
  <c r="J84"/>
  <c i="7" r="BK267"/>
  <c r="J267"/>
  <c r="J65"/>
  <c i="15" r="BK98"/>
  <c r="J98"/>
  <c r="J61"/>
  <c i="18" r="BK192"/>
  <c r="J192"/>
  <c r="J65"/>
  <c i="3" r="BK1409"/>
  <c r="J1409"/>
  <c r="J71"/>
  <c i="12" r="BK163"/>
  <c r="J163"/>
  <c r="J64"/>
  <c i="14" r="BK89"/>
  <c r="BK88"/>
  <c r="BK87"/>
  <c r="J87"/>
  <c r="J59"/>
  <c i="16" r="BK137"/>
  <c r="J137"/>
  <c r="J62"/>
  <c r="BK184"/>
  <c r="J184"/>
  <c r="J66"/>
  <c i="22" r="BK165"/>
  <c r="J165"/>
  <c r="J71"/>
  <c i="10" r="BK150"/>
  <c r="J150"/>
  <c r="J67"/>
  <c i="12" r="BK131"/>
  <c r="J131"/>
  <c r="J62"/>
  <c i="14" r="BK137"/>
  <c r="J137"/>
  <c r="J62"/>
  <c r="BK200"/>
  <c r="J200"/>
  <c r="J67"/>
  <c i="16" r="BK88"/>
  <c r="J88"/>
  <c r="J61"/>
  <c i="22" r="BK161"/>
  <c r="J161"/>
  <c r="J69"/>
  <c r="BK167"/>
  <c r="J167"/>
  <c r="J72"/>
  <c i="2" r="BK198"/>
  <c r="J198"/>
  <c r="J64"/>
  <c i="22" r="BK156"/>
  <c r="J156"/>
  <c r="J67"/>
  <c i="2" r="BK171"/>
  <c r="J171"/>
  <c r="J62"/>
  <c i="6" r="BK177"/>
  <c r="J177"/>
  <c r="J72"/>
  <c i="7" r="BK191"/>
  <c r="J191"/>
  <c r="J63"/>
  <c i="10" r="BK106"/>
  <c r="J106"/>
  <c r="J65"/>
  <c i="20" r="BK181"/>
  <c r="J181"/>
  <c r="J65"/>
  <c i="12" r="BK86"/>
  <c r="BK85"/>
  <c r="BK84"/>
  <c r="J84"/>
  <c r="J59"/>
  <c i="20" r="BK226"/>
  <c r="J226"/>
  <c r="J69"/>
  <c i="22" r="BK163"/>
  <c r="J163"/>
  <c r="J70"/>
  <c r="BK169"/>
  <c r="J169"/>
  <c r="J73"/>
  <c r="BK173"/>
  <c r="J173"/>
  <c r="J75"/>
  <c r="BK175"/>
  <c r="J175"/>
  <c r="J76"/>
  <c i="8" r="BK249"/>
  <c r="J249"/>
  <c r="J65"/>
  <c i="10" r="BK145"/>
  <c r="J145"/>
  <c r="J66"/>
  <c i="13" r="BK132"/>
  <c r="J132"/>
  <c r="J63"/>
  <c i="20" r="BK242"/>
  <c r="J242"/>
  <c r="J70"/>
  <c i="2" r="BK222"/>
  <c r="J222"/>
  <c r="J66"/>
  <c i="10" r="BK174"/>
  <c r="J174"/>
  <c r="J70"/>
  <c r="BK382"/>
  <c r="J382"/>
  <c r="J81"/>
  <c i="19" r="BK101"/>
  <c r="J101"/>
  <c r="J61"/>
  <c i="22" r="BK171"/>
  <c r="J171"/>
  <c r="J74"/>
  <c i="3" r="BK1341"/>
  <c r="J1341"/>
  <c r="J69"/>
  <c i="4" r="BK1748"/>
  <c r="J1748"/>
  <c r="J69"/>
  <c i="24" r="BE98"/>
  <c r="J52"/>
  <c r="BE90"/>
  <c i="23" r="J88"/>
  <c r="J60"/>
  <c i="24" r="J55"/>
  <c r="E71"/>
  <c r="BE95"/>
  <c r="F78"/>
  <c r="BE84"/>
  <c r="BE104"/>
  <c r="BE101"/>
  <c i="23" r="J52"/>
  <c r="BE95"/>
  <c r="BE105"/>
  <c r="BE112"/>
  <c r="BE119"/>
  <c r="BE123"/>
  <c r="BE125"/>
  <c r="BE137"/>
  <c r="BE143"/>
  <c r="BE168"/>
  <c i="22" r="BK155"/>
  <c r="J155"/>
  <c r="J66"/>
  <c i="23" r="BE90"/>
  <c r="BE96"/>
  <c r="BE98"/>
  <c r="BE106"/>
  <c r="BE110"/>
  <c r="BE122"/>
  <c r="BE129"/>
  <c r="BE145"/>
  <c r="BE156"/>
  <c r="BE169"/>
  <c r="E48"/>
  <c r="J84"/>
  <c r="BE101"/>
  <c r="BE118"/>
  <c r="BE120"/>
  <c r="BE126"/>
  <c r="BE140"/>
  <c r="BE144"/>
  <c r="BE152"/>
  <c r="F83"/>
  <c r="BE136"/>
  <c r="BE173"/>
  <c r="BE89"/>
  <c r="BE91"/>
  <c r="BE94"/>
  <c r="BE113"/>
  <c r="BE132"/>
  <c r="BE135"/>
  <c r="BE159"/>
  <c r="BE161"/>
  <c r="F55"/>
  <c r="BE92"/>
  <c r="BE97"/>
  <c r="BE157"/>
  <c r="BE174"/>
  <c r="BE141"/>
  <c r="BE155"/>
  <c r="BE162"/>
  <c r="BE165"/>
  <c r="BE103"/>
  <c r="BE154"/>
  <c r="BE164"/>
  <c r="BE166"/>
  <c r="BE171"/>
  <c r="J54"/>
  <c r="BE99"/>
  <c r="BE109"/>
  <c r="BE111"/>
  <c r="BE117"/>
  <c r="BE115"/>
  <c r="BE107"/>
  <c r="BE131"/>
  <c r="BE138"/>
  <c r="BE158"/>
  <c r="BE130"/>
  <c r="BE147"/>
  <c r="BE172"/>
  <c r="BE93"/>
  <c r="BE104"/>
  <c r="BE114"/>
  <c r="BE121"/>
  <c r="BE149"/>
  <c r="BE160"/>
  <c r="BE127"/>
  <c r="BE133"/>
  <c r="BE139"/>
  <c r="BE148"/>
  <c r="BE102"/>
  <c r="BE124"/>
  <c r="BE163"/>
  <c r="BE100"/>
  <c r="BE108"/>
  <c r="BE142"/>
  <c r="BE150"/>
  <c r="BE153"/>
  <c i="22" r="BE112"/>
  <c r="BE134"/>
  <c r="BE160"/>
  <c r="BE162"/>
  <c r="BE176"/>
  <c r="BE190"/>
  <c r="BE209"/>
  <c r="BE231"/>
  <c r="BE251"/>
  <c r="BE271"/>
  <c r="BE330"/>
  <c r="BE332"/>
  <c r="BE109"/>
  <c r="BE117"/>
  <c r="BE130"/>
  <c r="BE168"/>
  <c r="BE174"/>
  <c r="BE193"/>
  <c r="BE195"/>
  <c r="BE220"/>
  <c r="BE232"/>
  <c r="BE245"/>
  <c r="BE258"/>
  <c r="BE262"/>
  <c i="21" r="J88"/>
  <c r="J60"/>
  <c r="J89"/>
  <c r="J61"/>
  <c i="22" r="J58"/>
  <c r="J104"/>
  <c r="BE119"/>
  <c r="BE120"/>
  <c r="BE129"/>
  <c r="BE136"/>
  <c r="BE184"/>
  <c r="BE188"/>
  <c r="BE197"/>
  <c r="BE198"/>
  <c r="BE203"/>
  <c r="BE210"/>
  <c r="BE219"/>
  <c r="BE228"/>
  <c r="BE272"/>
  <c r="BE277"/>
  <c r="BE286"/>
  <c r="BE289"/>
  <c r="BE302"/>
  <c r="BE328"/>
  <c r="F58"/>
  <c r="F104"/>
  <c r="BE125"/>
  <c r="BE131"/>
  <c r="BE133"/>
  <c r="BE135"/>
  <c r="BE157"/>
  <c r="BE172"/>
  <c r="BE196"/>
  <c r="BE223"/>
  <c r="BE227"/>
  <c r="BE240"/>
  <c r="BE249"/>
  <c r="BE261"/>
  <c r="BE270"/>
  <c r="BE300"/>
  <c r="J56"/>
  <c r="E95"/>
  <c r="BE115"/>
  <c r="BE116"/>
  <c r="BE122"/>
  <c r="BE164"/>
  <c r="BE179"/>
  <c r="BE206"/>
  <c r="BE224"/>
  <c r="BE243"/>
  <c r="BE254"/>
  <c r="BE256"/>
  <c r="BE275"/>
  <c r="BE295"/>
  <c r="BE311"/>
  <c r="BE314"/>
  <c r="BE178"/>
  <c r="BE182"/>
  <c r="BE186"/>
  <c r="BE239"/>
  <c r="BE282"/>
  <c r="BE316"/>
  <c r="BE305"/>
  <c r="BE309"/>
  <c r="BE327"/>
  <c r="BE110"/>
  <c r="BE113"/>
  <c r="BE114"/>
  <c r="BE132"/>
  <c r="BE202"/>
  <c r="BE204"/>
  <c r="BE212"/>
  <c r="BE236"/>
  <c r="BE242"/>
  <c r="BE253"/>
  <c r="BE255"/>
  <c r="BE259"/>
  <c r="BE263"/>
  <c r="BE267"/>
  <c r="BE279"/>
  <c r="BE281"/>
  <c r="BE293"/>
  <c r="BE296"/>
  <c r="BE297"/>
  <c r="BE307"/>
  <c r="BE310"/>
  <c r="BE315"/>
  <c r="BE321"/>
  <c r="BE324"/>
  <c r="BE329"/>
  <c r="BE118"/>
  <c r="BE141"/>
  <c r="BE180"/>
  <c r="BE183"/>
  <c r="BE215"/>
  <c r="BE238"/>
  <c r="BE264"/>
  <c r="BE283"/>
  <c r="BE298"/>
  <c r="BE303"/>
  <c r="BE317"/>
  <c r="BE320"/>
  <c r="BE140"/>
  <c r="BE151"/>
  <c r="BE166"/>
  <c r="BE170"/>
  <c r="BE217"/>
  <c r="BE222"/>
  <c r="BE248"/>
  <c r="BE274"/>
  <c r="BE276"/>
  <c r="BE278"/>
  <c r="BE285"/>
  <c r="BE318"/>
  <c r="BE326"/>
  <c r="BE142"/>
  <c r="BE145"/>
  <c r="BE147"/>
  <c r="BE148"/>
  <c r="BE149"/>
  <c r="BE153"/>
  <c r="BE159"/>
  <c r="BE192"/>
  <c r="BE229"/>
  <c r="BE233"/>
  <c r="BE235"/>
  <c r="BE257"/>
  <c r="BE312"/>
  <c r="BE319"/>
  <c r="BE323"/>
  <c r="BE331"/>
  <c r="BE123"/>
  <c r="BE154"/>
  <c r="BE181"/>
  <c r="BE185"/>
  <c r="BE187"/>
  <c r="BE189"/>
  <c r="BE199"/>
  <c r="BE208"/>
  <c r="BE211"/>
  <c r="BE244"/>
  <c r="BE250"/>
  <c r="BE252"/>
  <c r="BE265"/>
  <c r="BE269"/>
  <c r="BE290"/>
  <c r="BE299"/>
  <c r="BE306"/>
  <c r="BE313"/>
  <c r="BE124"/>
  <c r="BE126"/>
  <c r="BE128"/>
  <c r="BE146"/>
  <c r="BE150"/>
  <c r="BE191"/>
  <c r="BE200"/>
  <c r="BE201"/>
  <c r="BE221"/>
  <c r="BE260"/>
  <c r="BE292"/>
  <c r="BE301"/>
  <c r="BE308"/>
  <c r="BE127"/>
  <c r="BE143"/>
  <c r="BE214"/>
  <c r="BE246"/>
  <c r="BE280"/>
  <c r="BE287"/>
  <c r="BE291"/>
  <c r="BE294"/>
  <c r="BE111"/>
  <c r="BE121"/>
  <c r="BE138"/>
  <c r="BE144"/>
  <c r="BE152"/>
  <c r="BE205"/>
  <c r="BE207"/>
  <c r="BE213"/>
  <c r="BE225"/>
  <c r="BE226"/>
  <c r="BE230"/>
  <c r="BE234"/>
  <c r="BE237"/>
  <c r="BE241"/>
  <c r="BE266"/>
  <c r="BE268"/>
  <c r="BE273"/>
  <c r="BE288"/>
  <c i="21" r="BE111"/>
  <c r="BE115"/>
  <c r="F55"/>
  <c r="J83"/>
  <c r="BE102"/>
  <c r="BE110"/>
  <c r="BE106"/>
  <c r="BE109"/>
  <c r="BE122"/>
  <c r="BE130"/>
  <c i="20" r="J185"/>
  <c r="J67"/>
  <c i="21" r="BE133"/>
  <c r="J84"/>
  <c r="BE95"/>
  <c r="BE105"/>
  <c r="BE120"/>
  <c r="BE123"/>
  <c i="20" r="J92"/>
  <c r="J61"/>
  <c i="21" r="BE90"/>
  <c r="BE99"/>
  <c r="BE119"/>
  <c r="BE94"/>
  <c r="BE134"/>
  <c r="BE92"/>
  <c r="BE108"/>
  <c r="BE129"/>
  <c r="BE100"/>
  <c r="BE121"/>
  <c r="BE124"/>
  <c r="BE103"/>
  <c r="BE128"/>
  <c r="E48"/>
  <c r="BE93"/>
  <c r="BE127"/>
  <c r="BE113"/>
  <c r="BE131"/>
  <c r="F83"/>
  <c r="BE91"/>
  <c r="BE98"/>
  <c r="J52"/>
  <c r="BE97"/>
  <c r="BE112"/>
  <c r="BE114"/>
  <c r="BE118"/>
  <c r="BE125"/>
  <c r="BE132"/>
  <c r="BE101"/>
  <c i="20" r="J87"/>
  <c r="BE120"/>
  <c r="BE131"/>
  <c r="BE147"/>
  <c r="BE158"/>
  <c r="F87"/>
  <c r="BE224"/>
  <c r="BE232"/>
  <c r="J52"/>
  <c r="BE93"/>
  <c r="BE218"/>
  <c r="BE237"/>
  <c r="BE192"/>
  <c r="BE201"/>
  <c r="BE207"/>
  <c r="BE227"/>
  <c r="BE243"/>
  <c r="BE182"/>
  <c i="19" r="J83"/>
  <c r="J60"/>
  <c i="20" r="BE179"/>
  <c r="BE173"/>
  <c r="BE175"/>
  <c r="BE212"/>
  <c r="BE109"/>
  <c r="E48"/>
  <c r="BE186"/>
  <c r="BE104"/>
  <c r="BE115"/>
  <c r="BE126"/>
  <c r="BE137"/>
  <c r="BE141"/>
  <c r="BE152"/>
  <c r="BE164"/>
  <c r="BE171"/>
  <c r="BE98"/>
  <c r="BE198"/>
  <c i="19" r="BE90"/>
  <c r="BE95"/>
  <c r="BE93"/>
  <c r="J79"/>
  <c r="BE85"/>
  <c r="BE97"/>
  <c r="E48"/>
  <c r="J76"/>
  <c r="BE98"/>
  <c r="BE99"/>
  <c r="BE88"/>
  <c r="BE84"/>
  <c r="BE89"/>
  <c i="18" r="J87"/>
  <c r="J61"/>
  <c i="19" r="BE104"/>
  <c r="F55"/>
  <c r="BE100"/>
  <c r="BE106"/>
  <c r="BE87"/>
  <c r="BE92"/>
  <c r="BE94"/>
  <c r="BE96"/>
  <c r="BE102"/>
  <c r="BE91"/>
  <c r="BE105"/>
  <c r="BE86"/>
  <c i="18" r="BE190"/>
  <c i="17" r="BK82"/>
  <c r="J82"/>
  <c i="18" r="BE125"/>
  <c r="BE193"/>
  <c r="J55"/>
  <c r="BE100"/>
  <c r="BE107"/>
  <c r="BE129"/>
  <c r="BE159"/>
  <c r="BE88"/>
  <c r="BE172"/>
  <c r="BE94"/>
  <c r="BE114"/>
  <c r="F82"/>
  <c r="BE152"/>
  <c r="J52"/>
  <c r="BE141"/>
  <c r="BE177"/>
  <c r="BE184"/>
  <c r="BE186"/>
  <c r="E48"/>
  <c r="BE167"/>
  <c i="1" r="BC74"/>
  <c i="17" r="BE86"/>
  <c r="BE99"/>
  <c r="F55"/>
  <c i="16" r="BK87"/>
  <c r="BK86"/>
  <c r="J86"/>
  <c r="J59"/>
  <c i="17" r="J79"/>
  <c r="BE90"/>
  <c r="BE100"/>
  <c r="E72"/>
  <c r="BE85"/>
  <c r="BE87"/>
  <c r="BE92"/>
  <c r="J52"/>
  <c r="BE84"/>
  <c r="BE88"/>
  <c r="BE89"/>
  <c r="BE91"/>
  <c r="BE93"/>
  <c r="BE94"/>
  <c r="BE98"/>
  <c r="BE96"/>
  <c i="16" r="BE113"/>
  <c r="BE149"/>
  <c r="BE97"/>
  <c r="BE147"/>
  <c r="BE101"/>
  <c r="BE132"/>
  <c r="BE155"/>
  <c r="BE108"/>
  <c r="BE157"/>
  <c r="BE165"/>
  <c i="15" r="BK82"/>
  <c r="J82"/>
  <c r="J59"/>
  <c i="16" r="BE119"/>
  <c r="BE168"/>
  <c r="BE159"/>
  <c r="BE167"/>
  <c r="BE93"/>
  <c r="F55"/>
  <c r="BE103"/>
  <c r="BE124"/>
  <c r="BE180"/>
  <c r="BE171"/>
  <c r="BE134"/>
  <c r="BE161"/>
  <c r="BE173"/>
  <c r="J52"/>
  <c r="E76"/>
  <c r="BE89"/>
  <c r="BE126"/>
  <c r="BE162"/>
  <c r="BE138"/>
  <c r="BE164"/>
  <c r="BE176"/>
  <c r="BE182"/>
  <c r="BE115"/>
  <c r="BE117"/>
  <c r="BE145"/>
  <c r="BE152"/>
  <c r="BE170"/>
  <c r="BE174"/>
  <c r="BE178"/>
  <c r="BE185"/>
  <c i="15" r="J55"/>
  <c r="J54"/>
  <c r="BE92"/>
  <c r="F54"/>
  <c r="BE93"/>
  <c r="F79"/>
  <c r="BE85"/>
  <c r="E72"/>
  <c r="BE84"/>
  <c r="BE86"/>
  <c r="J76"/>
  <c r="BE89"/>
  <c r="BE94"/>
  <c r="BE101"/>
  <c i="14" r="J89"/>
  <c r="J61"/>
  <c i="15" r="BE95"/>
  <c r="BE88"/>
  <c r="BE90"/>
  <c r="BE96"/>
  <c i="14" r="J88"/>
  <c r="J60"/>
  <c i="15" r="BE97"/>
  <c r="BE87"/>
  <c r="BE91"/>
  <c r="BE103"/>
  <c r="BE99"/>
  <c r="BE102"/>
  <c i="14" r="E77"/>
  <c r="BE98"/>
  <c r="BE138"/>
  <c r="BE184"/>
  <c r="BE193"/>
  <c r="BE96"/>
  <c r="BE109"/>
  <c r="BE118"/>
  <c r="BE162"/>
  <c r="BE94"/>
  <c r="BE135"/>
  <c r="BE150"/>
  <c r="BE173"/>
  <c r="BE198"/>
  <c r="BE143"/>
  <c r="BE156"/>
  <c r="BE122"/>
  <c r="BE129"/>
  <c r="BE186"/>
  <c r="BE188"/>
  <c r="BE201"/>
  <c i="13" r="BK88"/>
  <c r="BK87"/>
  <c r="BK86"/>
  <c r="J86"/>
  <c r="J59"/>
  <c r="BK140"/>
  <c r="J140"/>
  <c r="J65"/>
  <c i="14" r="F84"/>
  <c r="BE164"/>
  <c r="BE167"/>
  <c r="BE90"/>
  <c r="BE124"/>
  <c r="BE147"/>
  <c r="BE154"/>
  <c r="BE177"/>
  <c r="BE180"/>
  <c r="BE196"/>
  <c r="BE170"/>
  <c r="J52"/>
  <c r="BE152"/>
  <c r="BE159"/>
  <c r="BE165"/>
  <c r="BE171"/>
  <c r="BE181"/>
  <c r="BE168"/>
  <c r="BE113"/>
  <c r="BE131"/>
  <c r="BE120"/>
  <c r="BE157"/>
  <c r="BE160"/>
  <c r="BE175"/>
  <c r="BE103"/>
  <c r="BE145"/>
  <c r="BE107"/>
  <c r="BE179"/>
  <c i="13" r="J80"/>
  <c r="BE103"/>
  <c r="BE108"/>
  <c r="BE114"/>
  <c r="BE128"/>
  <c r="BE133"/>
  <c r="BE99"/>
  <c r="BE121"/>
  <c r="BE136"/>
  <c r="BE146"/>
  <c i="12" r="J85"/>
  <c r="J60"/>
  <c r="J86"/>
  <c r="J61"/>
  <c i="13" r="F55"/>
  <c r="BE93"/>
  <c r="BE110"/>
  <c r="BE125"/>
  <c r="BE148"/>
  <c r="BE97"/>
  <c r="BE138"/>
  <c r="BE144"/>
  <c r="BE150"/>
  <c r="BE89"/>
  <c r="BE142"/>
  <c r="BE151"/>
  <c r="E48"/>
  <c r="BE152"/>
  <c r="BE112"/>
  <c r="BE119"/>
  <c i="12" r="BE101"/>
  <c r="BE123"/>
  <c r="BE103"/>
  <c r="BE125"/>
  <c r="BE151"/>
  <c r="BE153"/>
  <c r="J78"/>
  <c r="BE107"/>
  <c r="E74"/>
  <c r="BE99"/>
  <c r="BE114"/>
  <c r="BE155"/>
  <c r="BE164"/>
  <c r="F81"/>
  <c r="BE118"/>
  <c r="BE159"/>
  <c r="BE137"/>
  <c r="BE91"/>
  <c r="BE112"/>
  <c r="BE116"/>
  <c r="BE132"/>
  <c r="BE149"/>
  <c r="BE129"/>
  <c r="BE141"/>
  <c r="BE147"/>
  <c r="BE161"/>
  <c r="BE87"/>
  <c r="BE143"/>
  <c r="BE157"/>
  <c i="11" r="BK89"/>
  <c r="BK88"/>
  <c r="J88"/>
  <c i="12" r="BE95"/>
  <c i="11" r="J56"/>
  <c r="F85"/>
  <c r="BE93"/>
  <c r="BE94"/>
  <c r="BE96"/>
  <c r="BE111"/>
  <c r="BE168"/>
  <c r="BE193"/>
  <c r="BE216"/>
  <c r="BE220"/>
  <c r="BE226"/>
  <c r="BE227"/>
  <c r="BE233"/>
  <c r="BE240"/>
  <c r="BE91"/>
  <c r="BE116"/>
  <c r="BE126"/>
  <c r="BE143"/>
  <c r="BE181"/>
  <c r="BE223"/>
  <c r="BE231"/>
  <c r="BE114"/>
  <c r="BE122"/>
  <c r="BE182"/>
  <c r="BE188"/>
  <c r="BE196"/>
  <c r="BE218"/>
  <c r="BE235"/>
  <c r="BE236"/>
  <c r="BE243"/>
  <c r="BE248"/>
  <c r="BE97"/>
  <c r="BE105"/>
  <c r="BE120"/>
  <c r="BE123"/>
  <c r="BE135"/>
  <c r="BE173"/>
  <c r="BE176"/>
  <c r="BE202"/>
  <c r="BE214"/>
  <c r="BE229"/>
  <c i="10" r="J189"/>
  <c r="J73"/>
  <c i="11" r="BE136"/>
  <c r="BE169"/>
  <c r="BE172"/>
  <c i="10" r="BK381"/>
  <c r="J381"/>
  <c r="J80"/>
  <c i="11" r="BE186"/>
  <c r="BE238"/>
  <c i="10" r="BK105"/>
  <c i="11" r="BE104"/>
  <c r="BE107"/>
  <c r="BE133"/>
  <c r="BE163"/>
  <c r="BE113"/>
  <c r="BE138"/>
  <c r="BE153"/>
  <c r="BE117"/>
  <c r="BE129"/>
  <c r="BE162"/>
  <c r="BE166"/>
  <c r="BE183"/>
  <c r="BE185"/>
  <c r="BE190"/>
  <c r="BE201"/>
  <c r="BE217"/>
  <c r="BE119"/>
  <c r="BE179"/>
  <c r="E76"/>
  <c r="BE98"/>
  <c r="BE100"/>
  <c r="BE102"/>
  <c r="BE165"/>
  <c r="BE175"/>
  <c r="BE191"/>
  <c r="BE209"/>
  <c r="BE242"/>
  <c r="BE127"/>
  <c r="BE170"/>
  <c r="BE194"/>
  <c r="BE208"/>
  <c r="BE99"/>
  <c r="BE103"/>
  <c r="BE125"/>
  <c r="BE132"/>
  <c r="BE148"/>
  <c r="BE189"/>
  <c r="BE199"/>
  <c r="BE200"/>
  <c r="BE205"/>
  <c r="BE211"/>
  <c r="BE212"/>
  <c r="BE246"/>
  <c r="BE178"/>
  <c r="BE197"/>
  <c r="BE204"/>
  <c r="BE207"/>
  <c r="BE213"/>
  <c r="BE224"/>
  <c r="BE110"/>
  <c r="BE130"/>
  <c r="BE160"/>
  <c r="BE101"/>
  <c r="BE108"/>
  <c r="BE158"/>
  <c r="BE195"/>
  <c r="BE221"/>
  <c i="10" r="BE111"/>
  <c r="BE156"/>
  <c r="BE207"/>
  <c r="BE331"/>
  <c r="J98"/>
  <c r="F101"/>
  <c r="BE126"/>
  <c r="BE128"/>
  <c r="BE157"/>
  <c r="BE172"/>
  <c r="BE187"/>
  <c r="BE200"/>
  <c r="BE217"/>
  <c r="BE223"/>
  <c r="BE229"/>
  <c r="BE232"/>
  <c r="BE246"/>
  <c r="BE256"/>
  <c r="BE299"/>
  <c r="BE311"/>
  <c r="BE315"/>
  <c r="BE345"/>
  <c r="BE351"/>
  <c r="BE358"/>
  <c r="BE361"/>
  <c r="BE367"/>
  <c r="BE376"/>
  <c r="BE386"/>
  <c r="BE185"/>
  <c r="BE219"/>
  <c r="BE335"/>
  <c r="BE354"/>
  <c r="BE362"/>
  <c i="9" r="J95"/>
  <c r="J65"/>
  <c i="10" r="BE137"/>
  <c r="BE146"/>
  <c r="BE186"/>
  <c r="BE194"/>
  <c r="BE198"/>
  <c r="BE213"/>
  <c r="BE234"/>
  <c r="BE282"/>
  <c r="BE294"/>
  <c r="BE305"/>
  <c r="BE364"/>
  <c r="BE371"/>
  <c r="BE373"/>
  <c r="BE130"/>
  <c r="BE225"/>
  <c r="BE244"/>
  <c r="BE266"/>
  <c r="BE274"/>
  <c r="BE280"/>
  <c r="BE284"/>
  <c r="BE390"/>
  <c r="BE163"/>
  <c r="BE179"/>
  <c r="BE181"/>
  <c r="BE183"/>
  <c r="BE236"/>
  <c r="BE278"/>
  <c r="BE356"/>
  <c r="BE369"/>
  <c r="BE375"/>
  <c r="BE115"/>
  <c r="BE132"/>
  <c r="BE143"/>
  <c r="BE190"/>
  <c r="BE252"/>
  <c r="BE258"/>
  <c r="BE288"/>
  <c r="BE292"/>
  <c r="BE352"/>
  <c r="BE379"/>
  <c r="BE383"/>
  <c r="BE117"/>
  <c r="BE151"/>
  <c r="BE165"/>
  <c r="BE205"/>
  <c r="BE211"/>
  <c r="BE215"/>
  <c r="BE242"/>
  <c r="BE248"/>
  <c r="BE341"/>
  <c r="BE349"/>
  <c r="BE359"/>
  <c r="BE388"/>
  <c r="BE329"/>
  <c r="BE343"/>
  <c r="BE121"/>
  <c r="BE240"/>
  <c r="BE260"/>
  <c r="BE286"/>
  <c r="BE296"/>
  <c r="BE303"/>
  <c r="BE337"/>
  <c r="E50"/>
  <c r="BE107"/>
  <c r="BE154"/>
  <c r="BE158"/>
  <c r="BE160"/>
  <c r="BE167"/>
  <c r="BE175"/>
  <c r="BE270"/>
  <c r="BE272"/>
  <c r="BE290"/>
  <c r="BE307"/>
  <c r="BE327"/>
  <c r="BE184"/>
  <c r="BE196"/>
  <c r="BE238"/>
  <c r="BE262"/>
  <c r="BE301"/>
  <c r="BE309"/>
  <c r="BE318"/>
  <c r="BE325"/>
  <c r="BE339"/>
  <c r="BE347"/>
  <c r="BE192"/>
  <c r="BE209"/>
  <c r="BE276"/>
  <c r="BE313"/>
  <c r="BE333"/>
  <c r="BE250"/>
  <c r="BE264"/>
  <c r="BE268"/>
  <c r="BE320"/>
  <c r="BE139"/>
  <c r="BE221"/>
  <c r="BE227"/>
  <c r="BE254"/>
  <c r="BE323"/>
  <c i="9" r="BE98"/>
  <c r="BE106"/>
  <c r="BE118"/>
  <c r="BE230"/>
  <c r="BE259"/>
  <c r="BE273"/>
  <c r="BE284"/>
  <c r="BE286"/>
  <c r="BE138"/>
  <c r="BE140"/>
  <c r="BE165"/>
  <c r="BE167"/>
  <c r="BE175"/>
  <c r="BE181"/>
  <c r="BE187"/>
  <c r="BE200"/>
  <c r="BE249"/>
  <c r="BE125"/>
  <c r="BE155"/>
  <c r="BE163"/>
  <c i="8" r="J90"/>
  <c r="J61"/>
  <c r="BK252"/>
  <c r="J252"/>
  <c r="J66"/>
  <c i="9" r="BE102"/>
  <c r="BE108"/>
  <c r="BE116"/>
  <c r="BE121"/>
  <c r="BE134"/>
  <c r="BE152"/>
  <c r="BE220"/>
  <c r="BE123"/>
  <c r="BE161"/>
  <c r="BE202"/>
  <c r="BE216"/>
  <c r="BE265"/>
  <c r="BE146"/>
  <c r="BE169"/>
  <c r="BE171"/>
  <c r="BE185"/>
  <c r="BE210"/>
  <c r="BE236"/>
  <c r="BE206"/>
  <c r="BE251"/>
  <c r="BE96"/>
  <c r="BE142"/>
  <c r="BE159"/>
  <c r="BE189"/>
  <c r="BE179"/>
  <c r="BE193"/>
  <c r="BE253"/>
  <c r="BE279"/>
  <c r="BE290"/>
  <c r="E50"/>
  <c r="F59"/>
  <c r="BE100"/>
  <c r="BE114"/>
  <c r="BE144"/>
  <c r="BE173"/>
  <c r="BE195"/>
  <c r="BE208"/>
  <c r="BE226"/>
  <c r="BE245"/>
  <c r="BE275"/>
  <c r="BE281"/>
  <c r="BE288"/>
  <c r="BE129"/>
  <c r="BE148"/>
  <c r="BE177"/>
  <c r="BE183"/>
  <c r="BE197"/>
  <c r="BE214"/>
  <c r="BE218"/>
  <c r="BE222"/>
  <c r="BE232"/>
  <c r="BE255"/>
  <c r="BE257"/>
  <c r="BE224"/>
  <c r="BE269"/>
  <c r="J56"/>
  <c r="BE112"/>
  <c r="BE228"/>
  <c r="BE110"/>
  <c r="BE132"/>
  <c r="BE150"/>
  <c r="BE204"/>
  <c r="BE212"/>
  <c r="BE241"/>
  <c r="BE267"/>
  <c r="BE271"/>
  <c r="BE277"/>
  <c r="BE104"/>
  <c r="BE127"/>
  <c r="BE157"/>
  <c r="BE191"/>
  <c r="BE234"/>
  <c r="BE238"/>
  <c r="BE261"/>
  <c r="BE136"/>
  <c r="BE243"/>
  <c r="BE247"/>
  <c r="BE263"/>
  <c i="8" r="BE176"/>
  <c r="BE228"/>
  <c r="BE382"/>
  <c r="BE403"/>
  <c r="BE295"/>
  <c r="BE514"/>
  <c i="7" r="BK86"/>
  <c r="J86"/>
  <c r="J60"/>
  <c i="8" r="F55"/>
  <c r="E78"/>
  <c r="BE143"/>
  <c r="BE183"/>
  <c r="BE254"/>
  <c r="BE400"/>
  <c r="J55"/>
  <c r="BE91"/>
  <c r="BE129"/>
  <c r="BE243"/>
  <c r="BE329"/>
  <c r="BE345"/>
  <c r="BE363"/>
  <c r="BE477"/>
  <c r="BE239"/>
  <c r="BE323"/>
  <c r="BE440"/>
  <c r="BE133"/>
  <c r="BE162"/>
  <c r="BE171"/>
  <c r="BE197"/>
  <c r="BE212"/>
  <c r="BE259"/>
  <c r="BE279"/>
  <c r="BE357"/>
  <c r="BE388"/>
  <c r="J52"/>
  <c r="BE105"/>
  <c r="BE202"/>
  <c r="BE250"/>
  <c r="BE285"/>
  <c r="BE317"/>
  <c r="BE153"/>
  <c r="BE218"/>
  <c r="BE274"/>
  <c r="BE301"/>
  <c r="BE241"/>
  <c r="BE247"/>
  <c r="BE351"/>
  <c r="BE369"/>
  <c r="BE394"/>
  <c r="BE111"/>
  <c r="BE263"/>
  <c r="BE120"/>
  <c r="BE193"/>
  <c r="BE269"/>
  <c r="BE98"/>
  <c r="BE307"/>
  <c i="7" r="BE110"/>
  <c r="BE126"/>
  <c r="BE206"/>
  <c r="BE99"/>
  <c r="BE137"/>
  <c r="BE151"/>
  <c r="BE222"/>
  <c r="J55"/>
  <c r="BE211"/>
  <c i="6" r="J101"/>
  <c r="J69"/>
  <c r="J181"/>
  <c r="J74"/>
  <c i="7" r="E75"/>
  <c r="BE172"/>
  <c r="BE216"/>
  <c r="BE258"/>
  <c r="J79"/>
  <c r="BE167"/>
  <c r="BE234"/>
  <c r="BE156"/>
  <c r="BE162"/>
  <c r="BE177"/>
  <c r="BE184"/>
  <c r="BE240"/>
  <c r="BE249"/>
  <c r="BE263"/>
  <c r="BE145"/>
  <c r="F55"/>
  <c r="BE88"/>
  <c r="BE114"/>
  <c r="BE228"/>
  <c r="BE192"/>
  <c r="BE268"/>
  <c i="6" r="BE102"/>
  <c r="BE114"/>
  <c r="BE132"/>
  <c r="BE138"/>
  <c r="BE246"/>
  <c r="BE288"/>
  <c r="BE363"/>
  <c r="BE158"/>
  <c r="BE297"/>
  <c r="BE167"/>
  <c r="BE144"/>
  <c r="BE154"/>
  <c r="BE187"/>
  <c r="BE200"/>
  <c r="BE294"/>
  <c r="E85"/>
  <c r="BE125"/>
  <c r="BE208"/>
  <c r="BE239"/>
  <c r="J63"/>
  <c r="BE162"/>
  <c r="BE172"/>
  <c r="BE228"/>
  <c r="BE191"/>
  <c r="BE282"/>
  <c r="F96"/>
  <c r="BE108"/>
  <c r="BE330"/>
  <c i="5" r="BK101"/>
  <c r="BK100"/>
  <c r="J100"/>
  <c r="J67"/>
  <c r="BK254"/>
  <c r="J254"/>
  <c r="J74"/>
  <c i="6" r="J60"/>
  <c r="BE118"/>
  <c r="BE149"/>
  <c r="BE178"/>
  <c r="BE270"/>
  <c r="BE253"/>
  <c r="BE396"/>
  <c r="BE276"/>
  <c r="BE182"/>
  <c i="5" r="J94"/>
  <c r="J97"/>
  <c r="BE282"/>
  <c r="BE288"/>
  <c r="BE294"/>
  <c r="BE313"/>
  <c r="BE404"/>
  <c r="BE411"/>
  <c r="BE419"/>
  <c r="BE422"/>
  <c r="BE145"/>
  <c r="BE386"/>
  <c r="BE398"/>
  <c i="4" r="J111"/>
  <c r="J65"/>
  <c i="5" r="E52"/>
  <c r="BE109"/>
  <c r="BE189"/>
  <c r="BE212"/>
  <c r="BE241"/>
  <c r="BE336"/>
  <c r="BE368"/>
  <c r="BE380"/>
  <c r="BE362"/>
  <c r="BE194"/>
  <c r="BE228"/>
  <c r="BE275"/>
  <c r="BE329"/>
  <c r="BE392"/>
  <c r="BE504"/>
  <c r="F63"/>
  <c r="BE218"/>
  <c i="4" r="BK1751"/>
  <c r="J1751"/>
  <c r="J70"/>
  <c i="5" r="BE132"/>
  <c r="BE178"/>
  <c r="BE236"/>
  <c r="BE417"/>
  <c r="BE252"/>
  <c r="BE256"/>
  <c r="BE322"/>
  <c r="BE374"/>
  <c r="BE158"/>
  <c r="BE182"/>
  <c r="BE200"/>
  <c r="BE463"/>
  <c r="BE545"/>
  <c r="BE128"/>
  <c r="BE246"/>
  <c r="BE267"/>
  <c r="BE116"/>
  <c r="BE206"/>
  <c r="BE223"/>
  <c r="BE232"/>
  <c r="BE262"/>
  <c r="BE103"/>
  <c r="BE170"/>
  <c i="4" r="E50"/>
  <c r="BE117"/>
  <c r="BE156"/>
  <c r="BE284"/>
  <c r="BE289"/>
  <c r="BE306"/>
  <c r="BE1687"/>
  <c r="BE1726"/>
  <c r="BE1891"/>
  <c r="BE1955"/>
  <c r="BE2238"/>
  <c r="BE2244"/>
  <c r="BE2251"/>
  <c r="BE2290"/>
  <c r="BE2308"/>
  <c r="BE2393"/>
  <c r="BE2540"/>
  <c r="BE2779"/>
  <c r="BE2827"/>
  <c r="BE2979"/>
  <c r="BE3039"/>
  <c r="BE3231"/>
  <c r="BE3384"/>
  <c r="BE3420"/>
  <c r="BE3469"/>
  <c r="BE3627"/>
  <c r="BE3859"/>
  <c r="BE3887"/>
  <c r="BE4922"/>
  <c r="BE4957"/>
  <c r="BE5525"/>
  <c r="BE5549"/>
  <c r="BE5561"/>
  <c r="J59"/>
  <c r="BE112"/>
  <c r="BE232"/>
  <c r="BE264"/>
  <c r="BE273"/>
  <c r="BE1188"/>
  <c r="BE1638"/>
  <c r="BE1645"/>
  <c r="BE1681"/>
  <c r="BE1716"/>
  <c r="BE2044"/>
  <c r="BE2102"/>
  <c r="BE2125"/>
  <c r="BE2159"/>
  <c r="BE2184"/>
  <c r="BE2339"/>
  <c r="BE2342"/>
  <c r="BE2376"/>
  <c r="BE2384"/>
  <c r="BE2430"/>
  <c r="BE2438"/>
  <c r="BE2485"/>
  <c r="BE2488"/>
  <c r="BE150"/>
  <c r="BE168"/>
  <c r="BE181"/>
  <c r="BE185"/>
  <c r="BE189"/>
  <c r="BE195"/>
  <c r="BE300"/>
  <c r="BE318"/>
  <c r="BE325"/>
  <c r="BE579"/>
  <c r="BE1052"/>
  <c r="BE1396"/>
  <c r="BE1650"/>
  <c r="BE1656"/>
  <c r="BE1692"/>
  <c r="BE1737"/>
  <c r="BE1981"/>
  <c r="BE2041"/>
  <c r="BE2120"/>
  <c r="BE2171"/>
  <c r="BE2220"/>
  <c r="BE2283"/>
  <c r="BE2617"/>
  <c r="BE2638"/>
  <c r="BE2649"/>
  <c r="BE2740"/>
  <c r="BE2756"/>
  <c r="BE2761"/>
  <c r="BE2796"/>
  <c r="BE2840"/>
  <c r="BE2968"/>
  <c r="BE2990"/>
  <c r="BE3029"/>
  <c r="BE3072"/>
  <c r="BE3093"/>
  <c r="BE3164"/>
  <c r="BE3216"/>
  <c r="BE3257"/>
  <c r="BE3263"/>
  <c r="BE3298"/>
  <c r="BE3360"/>
  <c r="BE3378"/>
  <c r="BE3548"/>
  <c r="BE3634"/>
  <c r="BE3882"/>
  <c r="BE3923"/>
  <c r="BE3959"/>
  <c r="BE5607"/>
  <c i="3" r="J1413"/>
  <c r="J73"/>
  <c i="4" r="J56"/>
  <c r="BE294"/>
  <c r="BE357"/>
  <c r="BE1250"/>
  <c r="BE1343"/>
  <c r="BE1703"/>
  <c r="BE1732"/>
  <c r="BE1811"/>
  <c r="BE2552"/>
  <c r="BE2573"/>
  <c r="BE2654"/>
  <c r="BE2750"/>
  <c r="BE2834"/>
  <c r="BE2846"/>
  <c r="BE2880"/>
  <c r="BE3012"/>
  <c r="BE3078"/>
  <c r="BE3187"/>
  <c r="BE3222"/>
  <c r="BE4815"/>
  <c r="BE4870"/>
  <c r="BE4989"/>
  <c r="BE5656"/>
  <c i="3" r="BK97"/>
  <c r="J97"/>
  <c r="J64"/>
  <c i="4" r="F106"/>
  <c r="BE127"/>
  <c r="BE280"/>
  <c r="BE312"/>
  <c r="BE341"/>
  <c r="BE801"/>
  <c r="BE1089"/>
  <c r="BE1720"/>
  <c r="BE1753"/>
  <c r="BE2110"/>
  <c r="BE2269"/>
  <c r="BE2351"/>
  <c r="BE2360"/>
  <c r="BE2368"/>
  <c r="BE2516"/>
  <c r="BE2537"/>
  <c r="BE2546"/>
  <c r="BE2563"/>
  <c r="BE2568"/>
  <c r="BE2595"/>
  <c r="BE2706"/>
  <c r="BE2911"/>
  <c r="BE2955"/>
  <c r="BE2998"/>
  <c r="BE3006"/>
  <c r="BE3274"/>
  <c r="BE3446"/>
  <c r="BE3476"/>
  <c r="BE4570"/>
  <c r="BE5022"/>
  <c r="BE5540"/>
  <c r="BE122"/>
  <c r="BE162"/>
  <c r="BE242"/>
  <c r="BE258"/>
  <c r="BE1312"/>
  <c r="BE1409"/>
  <c r="BE1435"/>
  <c r="BE1460"/>
  <c r="BE1618"/>
  <c r="BE1676"/>
  <c r="BE1697"/>
  <c r="BE1794"/>
  <c r="BE1840"/>
  <c r="BE1863"/>
  <c r="BE1868"/>
  <c r="BE1924"/>
  <c r="BE2177"/>
  <c r="BE2202"/>
  <c r="BE2414"/>
  <c r="BE2422"/>
  <c r="BE2459"/>
  <c r="BE2465"/>
  <c r="BE2498"/>
  <c r="BE2512"/>
  <c r="BE2526"/>
  <c r="BE2531"/>
  <c r="BE2622"/>
  <c r="BE2683"/>
  <c r="BE2813"/>
  <c r="BE3065"/>
  <c r="BE3084"/>
  <c r="BE3124"/>
  <c r="BE3249"/>
  <c r="BE3268"/>
  <c r="BE3289"/>
  <c r="BE3399"/>
  <c r="BE3414"/>
  <c r="BE3438"/>
  <c r="BE3462"/>
  <c r="BE3892"/>
  <c r="BE4325"/>
  <c r="BE4499"/>
  <c r="BE5262"/>
  <c r="BE5558"/>
  <c r="BE1039"/>
  <c r="BE1157"/>
  <c r="BE1281"/>
  <c r="BE1422"/>
  <c r="BE1613"/>
  <c r="BE1749"/>
  <c r="BE1765"/>
  <c r="BE1777"/>
  <c r="BE1919"/>
  <c r="BE1929"/>
  <c r="BE2089"/>
  <c r="BE2446"/>
  <c r="BE2633"/>
  <c r="BE2644"/>
  <c r="BE2824"/>
  <c r="BE2863"/>
  <c r="BE2942"/>
  <c r="BE3049"/>
  <c r="BE3104"/>
  <c r="BE3210"/>
  <c r="BE3239"/>
  <c r="BE3320"/>
  <c r="BE3452"/>
  <c r="BE4092"/>
  <c r="BE4222"/>
  <c r="BE4760"/>
  <c r="BE4925"/>
  <c r="BE5654"/>
  <c r="BE132"/>
  <c r="BE201"/>
  <c r="BE269"/>
  <c r="BE1219"/>
  <c r="BE1358"/>
  <c r="BE1711"/>
  <c r="BE1742"/>
  <c r="BE1759"/>
  <c r="BE1771"/>
  <c r="BE1814"/>
  <c r="BE2011"/>
  <c r="BE2276"/>
  <c r="BE2334"/>
  <c r="BE2411"/>
  <c r="BE2472"/>
  <c r="BE2494"/>
  <c r="BE2579"/>
  <c r="BE2584"/>
  <c r="BE2601"/>
  <c r="BE2606"/>
  <c r="BE2659"/>
  <c r="BE2729"/>
  <c r="BE2819"/>
  <c r="BE3018"/>
  <c r="BE3279"/>
  <c r="BE3341"/>
  <c r="BE3404"/>
  <c r="BE3409"/>
  <c r="BE3455"/>
  <c r="BE3641"/>
  <c r="BE3708"/>
  <c r="BE3744"/>
  <c r="BE3862"/>
  <c r="BE3867"/>
  <c r="BE3872"/>
  <c r="BE3877"/>
  <c r="BE3954"/>
  <c r="BE3962"/>
  <c r="BE4896"/>
  <c r="BE5584"/>
  <c r="BE176"/>
  <c r="BE207"/>
  <c r="BE1026"/>
  <c r="BE1126"/>
  <c r="BE1371"/>
  <c r="BE1633"/>
  <c r="BE1914"/>
  <c r="BE2071"/>
  <c r="BE2115"/>
  <c r="BE2142"/>
  <c r="BE2326"/>
  <c r="BE2329"/>
  <c r="BE2402"/>
  <c r="BE2590"/>
  <c r="BE2612"/>
  <c r="BE2628"/>
  <c r="BE3058"/>
  <c r="BE3099"/>
  <c r="BE3116"/>
  <c r="BE3141"/>
  <c r="BE3389"/>
  <c r="BE3425"/>
  <c r="BE3620"/>
  <c r="BE4428"/>
  <c r="BE4665"/>
  <c r="BE5510"/>
  <c r="BE5630"/>
  <c i="3" r="BE733"/>
  <c r="BE1022"/>
  <c r="BE1120"/>
  <c r="BE341"/>
  <c r="BE346"/>
  <c r="BE350"/>
  <c r="BE682"/>
  <c r="BE1051"/>
  <c r="BE1075"/>
  <c r="BE1097"/>
  <c r="BE1126"/>
  <c r="BE1285"/>
  <c r="BE1342"/>
  <c r="BE1410"/>
  <c r="BE1452"/>
  <c i="2" r="J88"/>
  <c r="J61"/>
  <c i="3" r="J59"/>
  <c r="BE273"/>
  <c r="BE324"/>
  <c r="BE514"/>
  <c r="BE530"/>
  <c r="BE1034"/>
  <c r="BE1080"/>
  <c r="BE1145"/>
  <c r="BE1414"/>
  <c r="BE1428"/>
  <c r="BE1517"/>
  <c r="BE1679"/>
  <c r="F59"/>
  <c r="BE314"/>
  <c r="BE643"/>
  <c r="BE672"/>
  <c r="BE1164"/>
  <c r="BE1261"/>
  <c r="BE998"/>
  <c r="BE1038"/>
  <c r="BE1359"/>
  <c r="BE1375"/>
  <c r="BE1385"/>
  <c r="BE1476"/>
  <c r="BE1493"/>
  <c r="BE1541"/>
  <c r="BE1709"/>
  <c r="E50"/>
  <c r="BE99"/>
  <c r="BE443"/>
  <c r="BE578"/>
  <c r="BE624"/>
  <c r="BE663"/>
  <c r="BE961"/>
  <c r="BE1092"/>
  <c r="BE1108"/>
  <c r="BE1171"/>
  <c r="BE1210"/>
  <c r="BE1222"/>
  <c r="BE1237"/>
  <c r="BE1311"/>
  <c r="BE1337"/>
  <c r="BE1363"/>
  <c r="BE1369"/>
  <c r="BE1379"/>
  <c r="BE1401"/>
  <c r="BE1462"/>
  <c r="BE1565"/>
  <c r="BE1589"/>
  <c r="BE1649"/>
  <c r="J90"/>
  <c r="BE231"/>
  <c r="BE304"/>
  <c r="BE632"/>
  <c r="BE653"/>
  <c r="BE1044"/>
  <c r="BE1087"/>
  <c r="BE1349"/>
  <c r="BE1355"/>
  <c r="BE1442"/>
  <c r="BE1490"/>
  <c r="BE1619"/>
  <c r="BE847"/>
  <c r="BE994"/>
  <c r="BE1103"/>
  <c r="BE1113"/>
  <c r="BE1216"/>
  <c r="BE1393"/>
  <c r="BE309"/>
  <c r="BE372"/>
  <c r="BE601"/>
  <c r="BE1010"/>
  <c r="BE1063"/>
  <c r="BE1178"/>
  <c r="BE1194"/>
  <c r="BE1249"/>
  <c r="BE332"/>
  <c r="BE484"/>
  <c r="BE492"/>
  <c r="BE188"/>
  <c r="BE108"/>
  <c r="BE142"/>
  <c r="BE420"/>
  <c r="BE118"/>
  <c r="BE184"/>
  <c r="BE294"/>
  <c r="BE319"/>
  <c r="BE358"/>
  <c r="BE366"/>
  <c r="BE456"/>
  <c r="BE500"/>
  <c i="2" r="J52"/>
  <c r="BE122"/>
  <c r="BE165"/>
  <c r="BE172"/>
  <c r="BE205"/>
  <c r="BE212"/>
  <c r="BE214"/>
  <c r="BE216"/>
  <c r="BE220"/>
  <c r="BE186"/>
  <c r="BE192"/>
  <c r="BE223"/>
  <c r="E76"/>
  <c r="J83"/>
  <c r="BE89"/>
  <c r="F83"/>
  <c r="BE102"/>
  <c r="BE109"/>
  <c r="BE135"/>
  <c r="BE148"/>
  <c r="BE154"/>
  <c r="BE160"/>
  <c r="BE179"/>
  <c r="BE199"/>
  <c i="21" r="F36"/>
  <c i="1" r="BC77"/>
  <c i="2" r="F37"/>
  <c i="1" r="BD55"/>
  <c i="7" r="F36"/>
  <c i="1" r="BC62"/>
  <c i="12" r="F36"/>
  <c i="1" r="BC68"/>
  <c i="18" r="F37"/>
  <c i="1" r="BD74"/>
  <c i="14" r="F37"/>
  <c i="1" r="BD70"/>
  <c i="12" r="F34"/>
  <c i="1" r="BA68"/>
  <c i="22" r="F39"/>
  <c i="1" r="BD79"/>
  <c r="BD78"/>
  <c i="11" r="F37"/>
  <c i="1" r="BB67"/>
  <c i="21" r="J30"/>
  <c i="2" r="J34"/>
  <c i="1" r="AW55"/>
  <c i="6" r="F39"/>
  <c i="1" r="BB61"/>
  <c i="2" r="F34"/>
  <c i="1" r="BA55"/>
  <c i="11" r="F38"/>
  <c i="1" r="BC67"/>
  <c i="6" r="F40"/>
  <c i="1" r="BC61"/>
  <c i="23" r="F34"/>
  <c i="1" r="BA80"/>
  <c i="13" r="F37"/>
  <c i="1" r="BD69"/>
  <c i="17" r="F34"/>
  <c i="1" r="BA73"/>
  <c i="21" r="J34"/>
  <c i="1" r="AW77"/>
  <c i="3" r="F36"/>
  <c i="1" r="BA57"/>
  <c i="7" r="F35"/>
  <c i="1" r="BB62"/>
  <c i="16" r="F35"/>
  <c i="1" r="BB72"/>
  <c i="3" r="J36"/>
  <c i="1" r="AW57"/>
  <c i="8" r="J34"/>
  <c i="1" r="AW63"/>
  <c i="14" r="J34"/>
  <c i="1" r="AW70"/>
  <c i="18" r="J34"/>
  <c i="1" r="AW74"/>
  <c i="4" r="F38"/>
  <c i="1" r="BC59"/>
  <c i="8" r="F37"/>
  <c i="1" r="BD63"/>
  <c i="13" r="F34"/>
  <c i="1" r="BA69"/>
  <c i="3" r="F37"/>
  <c i="1" r="BB57"/>
  <c i="7" r="J34"/>
  <c i="1" r="AW62"/>
  <c i="13" r="F35"/>
  <c i="1" r="BB69"/>
  <c i="20" r="F37"/>
  <c i="1" r="BD76"/>
  <c i="23" r="F37"/>
  <c i="1" r="BD80"/>
  <c i="6" r="F38"/>
  <c i="1" r="BA61"/>
  <c i="20" r="F35"/>
  <c i="1" r="BB76"/>
  <c i="24" r="F35"/>
  <c i="1" r="BB81"/>
  <c i="14" r="F35"/>
  <c i="1" r="BB70"/>
  <c i="9" r="F36"/>
  <c i="1" r="BA65"/>
  <c i="22" r="F36"/>
  <c i="1" r="BA79"/>
  <c r="BA78"/>
  <c r="AW78"/>
  <c i="5" r="F39"/>
  <c i="1" r="BB60"/>
  <c i="21" r="F35"/>
  <c i="1" r="BB77"/>
  <c i="4" r="F37"/>
  <c i="1" r="BB59"/>
  <c i="24" r="J34"/>
  <c i="1" r="AW81"/>
  <c i="2" r="F36"/>
  <c i="1" r="BC55"/>
  <c i="8" r="F34"/>
  <c i="1" r="BA63"/>
  <c i="12" r="J30"/>
  <c i="14" r="F34"/>
  <c i="1" r="BA70"/>
  <c i="8" r="F36"/>
  <c i="1" r="BC63"/>
  <c i="21" r="F34"/>
  <c i="1" r="BA77"/>
  <c i="8" r="F35"/>
  <c i="1" r="BB63"/>
  <c i="15" r="F35"/>
  <c i="1" r="BB71"/>
  <c i="14" r="J30"/>
  <c i="16" r="F37"/>
  <c i="1" r="BD72"/>
  <c i="9" r="J36"/>
  <c i="1" r="AW65"/>
  <c i="10" r="J36"/>
  <c i="1" r="AW66"/>
  <c i="13" r="F36"/>
  <c i="1" r="BC69"/>
  <c i="16" r="F34"/>
  <c i="1" r="BA72"/>
  <c i="19" r="J34"/>
  <c i="1" r="AW75"/>
  <c i="22" r="J36"/>
  <c i="1" r="AW79"/>
  <c i="5" r="F38"/>
  <c i="1" r="BA60"/>
  <c i="6" r="J38"/>
  <c i="1" r="AW61"/>
  <c i="6" r="F41"/>
  <c i="1" r="BD61"/>
  <c i="16" r="J34"/>
  <c i="1" r="AW72"/>
  <c i="5" r="J38"/>
  <c i="1" r="AW60"/>
  <c i="18" r="F34"/>
  <c i="1" r="BA74"/>
  <c i="12" r="J34"/>
  <c i="1" r="AW68"/>
  <c i="3" r="F38"/>
  <c i="1" r="BC57"/>
  <c i="7" r="F37"/>
  <c i="1" r="BD62"/>
  <c i="23" r="J34"/>
  <c i="1" r="AW80"/>
  <c i="10" r="F39"/>
  <c i="1" r="BD66"/>
  <c i="10" r="F37"/>
  <c i="1" r="BB66"/>
  <c i="11" r="J36"/>
  <c i="1" r="AW67"/>
  <c i="10" r="F36"/>
  <c i="1" r="BA66"/>
  <c i="15" r="F34"/>
  <c i="1" r="BA71"/>
  <c i="19" r="F35"/>
  <c i="1" r="BB75"/>
  <c i="23" r="F36"/>
  <c i="1" r="BC80"/>
  <c i="15" r="J34"/>
  <c i="1" r="AW71"/>
  <c i="15" r="F36"/>
  <c i="1" r="BC71"/>
  <c i="15" r="F37"/>
  <c i="1" r="BD71"/>
  <c i="17" r="J30"/>
  <c i="19" r="F34"/>
  <c i="1" r="BA75"/>
  <c i="20" r="J34"/>
  <c i="1" r="AW76"/>
  <c i="22" r="F37"/>
  <c i="1" r="BB79"/>
  <c r="BB78"/>
  <c r="AX78"/>
  <c i="11" r="F36"/>
  <c i="1" r="BA67"/>
  <c i="12" r="F37"/>
  <c i="1" r="BD68"/>
  <c i="23" r="F35"/>
  <c i="1" r="BB80"/>
  <c i="22" r="F38"/>
  <c i="1" r="BC79"/>
  <c r="BC78"/>
  <c r="AY78"/>
  <c i="9" r="F38"/>
  <c i="1" r="BC65"/>
  <c i="4" r="F36"/>
  <c i="1" r="BA59"/>
  <c i="19" r="F37"/>
  <c i="1" r="BD75"/>
  <c i="2" r="F35"/>
  <c i="1" r="BB55"/>
  <c i="7" r="F34"/>
  <c i="1" r="BA62"/>
  <c i="12" r="F35"/>
  <c i="1" r="BB68"/>
  <c i="16" r="F36"/>
  <c i="1" r="BC72"/>
  <c i="9" r="F39"/>
  <c i="1" r="BD65"/>
  <c i="24" r="F34"/>
  <c i="1" r="BA81"/>
  <c i="24" r="F37"/>
  <c i="1" r="BD81"/>
  <c i="13" r="J34"/>
  <c i="1" r="AW69"/>
  <c i="17" r="J34"/>
  <c i="1" r="AW73"/>
  <c i="17" r="F36"/>
  <c i="1" r="BC73"/>
  <c i="20" r="F36"/>
  <c i="1" r="BC76"/>
  <c i="11" r="F39"/>
  <c i="1" r="BD67"/>
  <c i="20" r="F34"/>
  <c i="1" r="BA76"/>
  <c r="AS56"/>
  <c r="AS54"/>
  <c i="3" r="F39"/>
  <c i="1" r="BD57"/>
  <c i="9" r="F37"/>
  <c i="1" r="BB65"/>
  <c i="19" r="F36"/>
  <c i="1" r="BC75"/>
  <c i="24" r="F36"/>
  <c i="1" r="BC81"/>
  <c i="4" r="F39"/>
  <c i="1" r="BD59"/>
  <c i="14" r="F36"/>
  <c i="1" r="BC70"/>
  <c i="5" r="F41"/>
  <c i="1" r="BD60"/>
  <c i="17" r="F35"/>
  <c i="1" r="BB73"/>
  <c i="21" r="F37"/>
  <c i="1" r="BD77"/>
  <c i="11" r="J32"/>
  <c i="17" r="F37"/>
  <c i="1" r="BD73"/>
  <c i="18" r="F35"/>
  <c i="1" r="BB74"/>
  <c i="10" r="F38"/>
  <c i="1" r="BC66"/>
  <c i="4" r="J36"/>
  <c i="1" r="AW59"/>
  <c i="7" l="1" r="R86"/>
  <c r="R85"/>
  <c i="18" r="R86"/>
  <c r="R85"/>
  <c i="22" r="BK107"/>
  <c r="J107"/>
  <c i="9" r="BK94"/>
  <c r="J94"/>
  <c r="J64"/>
  <c i="2" r="BK87"/>
  <c r="BK86"/>
  <c r="J86"/>
  <c r="J59"/>
  <c i="20" r="R91"/>
  <c i="10" r="R105"/>
  <c r="R104"/>
  <c i="17" r="P82"/>
  <c i="1" r="AU73"/>
  <c i="17" r="T82"/>
  <c i="6" r="T100"/>
  <c i="13" r="T86"/>
  <c i="4" r="P1751"/>
  <c i="10" r="T177"/>
  <c i="8" r="R89"/>
  <c r="R88"/>
  <c i="6" r="BK100"/>
  <c r="J100"/>
  <c r="J68"/>
  <c i="5" r="P254"/>
  <c i="18" r="T86"/>
  <c r="T85"/>
  <c i="4" r="BK110"/>
  <c r="J110"/>
  <c r="J64"/>
  <c i="20" r="R184"/>
  <c i="9" r="R94"/>
  <c r="R93"/>
  <c i="8" r="BK89"/>
  <c r="J89"/>
  <c r="J60"/>
  <c i="19" r="BK82"/>
  <c r="J82"/>
  <c r="J59"/>
  <c i="21" r="R88"/>
  <c r="R87"/>
  <c i="11" r="R88"/>
  <c i="22" r="P107"/>
  <c i="1" r="AU79"/>
  <c i="20" r="BK91"/>
  <c r="J91"/>
  <c r="J60"/>
  <c i="8" r="T89"/>
  <c i="15" r="P82"/>
  <c i="1" r="AU71"/>
  <c i="2" r="R87"/>
  <c r="R86"/>
  <c i="3" r="P1412"/>
  <c i="14" r="T88"/>
  <c r="T87"/>
  <c i="22" r="R107"/>
  <c i="14" r="P88"/>
  <c r="P87"/>
  <c i="1" r="AU70"/>
  <c i="4" r="P110"/>
  <c r="P109"/>
  <c i="1" r="AU59"/>
  <c i="10" r="P177"/>
  <c r="P104"/>
  <c i="1" r="AU66"/>
  <c i="20" r="P91"/>
  <c r="P90"/>
  <c i="1" r="AU76"/>
  <c i="6" r="BK180"/>
  <c r="J180"/>
  <c r="J73"/>
  <c i="19" r="R82"/>
  <c i="23" r="R87"/>
  <c i="3" r="T97"/>
  <c r="T96"/>
  <c i="5" r="P101"/>
  <c r="P100"/>
  <c i="1" r="AU60"/>
  <c i="22" r="T107"/>
  <c i="7" r="T86"/>
  <c r="T85"/>
  <c i="10" r="T105"/>
  <c r="T104"/>
  <c i="4" r="R1751"/>
  <c r="R109"/>
  <c i="23" r="T87"/>
  <c i="9" r="P94"/>
  <c r="P93"/>
  <c i="1" r="AU65"/>
  <c i="21" r="P88"/>
  <c r="P87"/>
  <c i="1" r="AU77"/>
  <c i="5" r="T101"/>
  <c r="T100"/>
  <c i="18" r="BK86"/>
  <c r="J86"/>
  <c r="J60"/>
  <c i="20" r="BK184"/>
  <c r="J184"/>
  <c r="J66"/>
  <c i="4" r="T1751"/>
  <c r="T109"/>
  <c i="6" r="P180"/>
  <c i="16" r="R87"/>
  <c r="R86"/>
  <c i="8" r="P252"/>
  <c r="T252"/>
  <c i="5" r="R101"/>
  <c r="R100"/>
  <c i="6" r="T180"/>
  <c i="9" r="T94"/>
  <c r="T93"/>
  <c i="6" r="R100"/>
  <c r="R99"/>
  <c i="23" r="P87"/>
  <c i="1" r="AU80"/>
  <c i="2" r="T87"/>
  <c r="T86"/>
  <c i="23" r="BK87"/>
  <c r="J87"/>
  <c i="19" r="T82"/>
  <c i="21" r="T88"/>
  <c r="T87"/>
  <c i="6" r="P100"/>
  <c r="P99"/>
  <c i="1" r="AU61"/>
  <c i="7" r="P86"/>
  <c r="P85"/>
  <c i="1" r="AU62"/>
  <c i="10" r="BK177"/>
  <c r="J177"/>
  <c r="J71"/>
  <c i="11" r="T88"/>
  <c i="8" r="P89"/>
  <c r="P88"/>
  <c i="1" r="AU63"/>
  <c i="3" r="P97"/>
  <c r="P96"/>
  <c i="1" r="AU57"/>
  <c i="24" r="BK82"/>
  <c r="J82"/>
  <c r="J60"/>
  <c i="22" r="J63"/>
  <c i="1" r="AG77"/>
  <c r="AG73"/>
  <c i="17" r="J59"/>
  <c i="16" r="J87"/>
  <c r="J60"/>
  <c i="1" r="AG70"/>
  <c i="13" r="J87"/>
  <c r="J60"/>
  <c r="J88"/>
  <c r="J61"/>
  <c i="1" r="AG68"/>
  <c r="AG67"/>
  <c i="11" r="J63"/>
  <c r="J89"/>
  <c r="J64"/>
  <c i="10" r="J105"/>
  <c r="J64"/>
  <c i="7" r="BK85"/>
  <c r="J85"/>
  <c i="5" r="J101"/>
  <c r="J68"/>
  <c i="4" r="BK109"/>
  <c r="J109"/>
  <c r="J63"/>
  <c i="3" r="BK96"/>
  <c r="J96"/>
  <c r="J63"/>
  <c i="22" r="F35"/>
  <c i="1" r="AZ79"/>
  <c r="AZ78"/>
  <c r="AV78"/>
  <c r="AT78"/>
  <c i="22" r="J32"/>
  <c i="23" r="J30"/>
  <c i="1" r="AG80"/>
  <c i="7" r="F33"/>
  <c i="1" r="AZ62"/>
  <c i="12" r="F33"/>
  <c i="1" r="AZ68"/>
  <c i="2" r="F33"/>
  <c i="1" r="AZ55"/>
  <c i="5" r="J37"/>
  <c i="1" r="AV60"/>
  <c r="AT60"/>
  <c i="3" r="F35"/>
  <c i="1" r="AZ57"/>
  <c i="21" r="J33"/>
  <c i="1" r="AV77"/>
  <c r="AT77"/>
  <c r="AN77"/>
  <c i="7" r="J30"/>
  <c i="1" r="AG62"/>
  <c r="BD64"/>
  <c i="13" r="F33"/>
  <c i="1" r="AZ69"/>
  <c i="4" r="J35"/>
  <c i="1" r="AV59"/>
  <c r="AT59"/>
  <c r="AU78"/>
  <c i="16" r="J30"/>
  <c i="1" r="AG72"/>
  <c i="17" r="F33"/>
  <c i="1" r="AZ73"/>
  <c i="13" r="J30"/>
  <c i="1" r="AG69"/>
  <c i="6" r="J37"/>
  <c i="1" r="AV61"/>
  <c r="AT61"/>
  <c r="BB64"/>
  <c r="AX64"/>
  <c i="24" r="J33"/>
  <c i="1" r="AV81"/>
  <c r="AT81"/>
  <c i="6" r="F37"/>
  <c i="1" r="AZ61"/>
  <c r="BC64"/>
  <c r="AY64"/>
  <c i="14" r="F33"/>
  <c i="1" r="AZ70"/>
  <c i="16" r="J33"/>
  <c i="1" r="AV72"/>
  <c r="AT72"/>
  <c i="17" r="J33"/>
  <c i="1" r="AV73"/>
  <c r="AT73"/>
  <c r="AN73"/>
  <c i="10" r="F35"/>
  <c i="1" r="AZ66"/>
  <c i="2" r="J33"/>
  <c i="1" r="AV55"/>
  <c r="AT55"/>
  <c i="20" r="F33"/>
  <c i="1" r="AZ76"/>
  <c i="18" r="J33"/>
  <c i="1" r="AV74"/>
  <c r="AT74"/>
  <c i="4" r="F35"/>
  <c i="1" r="AZ59"/>
  <c i="10" r="J35"/>
  <c i="1" r="AV66"/>
  <c r="AT66"/>
  <c i="7" r="J33"/>
  <c i="1" r="AV62"/>
  <c r="AT62"/>
  <c i="20" r="J33"/>
  <c i="1" r="AV76"/>
  <c r="AT76"/>
  <c i="21" r="F33"/>
  <c i="1" r="AZ77"/>
  <c i="18" r="F33"/>
  <c i="1" r="AZ74"/>
  <c i="8" r="J33"/>
  <c i="1" r="AV63"/>
  <c r="AT63"/>
  <c i="24" r="F33"/>
  <c i="1" r="AZ81"/>
  <c i="12" r="J33"/>
  <c i="1" r="AV68"/>
  <c r="AT68"/>
  <c r="AN68"/>
  <c i="5" r="F37"/>
  <c i="1" r="AZ60"/>
  <c i="16" r="F33"/>
  <c i="1" r="AZ72"/>
  <c i="15" r="J30"/>
  <c i="1" r="AG71"/>
  <c i="15" r="J33"/>
  <c i="1" r="AV71"/>
  <c r="AT71"/>
  <c i="15" r="F33"/>
  <c i="1" r="AZ71"/>
  <c r="BD58"/>
  <c i="19" r="J33"/>
  <c i="1" r="AV75"/>
  <c r="AT75"/>
  <c i="9" r="F35"/>
  <c i="1" r="AZ65"/>
  <c i="23" r="F33"/>
  <c i="1" r="AZ80"/>
  <c i="11" r="F35"/>
  <c i="1" r="AZ67"/>
  <c i="14" r="J33"/>
  <c i="1" r="AV70"/>
  <c r="AT70"/>
  <c r="AN70"/>
  <c i="22" r="J35"/>
  <c i="1" r="AV79"/>
  <c r="AT79"/>
  <c r="BC58"/>
  <c r="AY58"/>
  <c r="BB58"/>
  <c r="AX58"/>
  <c i="19" r="F33"/>
  <c i="1" r="AZ75"/>
  <c i="5" r="J34"/>
  <c i="1" r="AG60"/>
  <c r="BA58"/>
  <c r="AW58"/>
  <c i="9" r="J35"/>
  <c i="1" r="AV65"/>
  <c r="AT65"/>
  <c i="13" r="J33"/>
  <c i="1" r="AV69"/>
  <c r="AT69"/>
  <c i="8" r="F33"/>
  <c i="1" r="AZ63"/>
  <c i="11" r="J35"/>
  <c i="1" r="AV67"/>
  <c r="AT67"/>
  <c r="AN67"/>
  <c r="BA64"/>
  <c r="AW64"/>
  <c i="23" r="J33"/>
  <c i="1" r="AV80"/>
  <c r="AT80"/>
  <c r="AN80"/>
  <c i="3" r="J35"/>
  <c i="1" r="AV57"/>
  <c r="AT57"/>
  <c l="1" r="AG79"/>
  <c i="8" r="T88"/>
  <c i="20" r="R90"/>
  <c i="6" r="T99"/>
  <c i="8" r="BK88"/>
  <c r="J88"/>
  <c i="2" r="J87"/>
  <c r="J60"/>
  <c i="9" r="BK93"/>
  <c r="J93"/>
  <c i="10" r="BK104"/>
  <c r="J104"/>
  <c i="6" r="BK99"/>
  <c r="J99"/>
  <c r="J67"/>
  <c i="18" r="BK85"/>
  <c r="J85"/>
  <c r="J59"/>
  <c i="20" r="BK90"/>
  <c r="J90"/>
  <c i="23" r="J59"/>
  <c i="24" r="BK81"/>
  <c r="J81"/>
  <c r="J59"/>
  <c i="23" r="J39"/>
  <c i="22" r="J41"/>
  <c i="21" r="J39"/>
  <c i="1" r="AN72"/>
  <c i="17" r="J39"/>
  <c i="1" r="AN71"/>
  <c i="16" r="J39"/>
  <c i="15" r="J39"/>
  <c i="1" r="AN69"/>
  <c i="14" r="J39"/>
  <c i="13" r="J39"/>
  <c i="12" r="J39"/>
  <c i="11" r="J41"/>
  <c i="1" r="AN62"/>
  <c i="7" r="J59"/>
  <c r="J39"/>
  <c i="1" r="AN60"/>
  <c i="5" r="J43"/>
  <c i="1" r="AN79"/>
  <c r="AG78"/>
  <c r="BC56"/>
  <c r="AY56"/>
  <c r="BB56"/>
  <c r="AX56"/>
  <c r="AU58"/>
  <c r="AU56"/>
  <c r="AU64"/>
  <c i="19" r="J30"/>
  <c i="1" r="AG75"/>
  <c i="10" r="J32"/>
  <c i="1" r="AG66"/>
  <c i="9" r="J32"/>
  <c i="1" r="AG65"/>
  <c i="2" r="J30"/>
  <c i="1" r="AG55"/>
  <c i="20" r="J30"/>
  <c i="1" r="AG76"/>
  <c i="4" r="J32"/>
  <c i="1" r="AG59"/>
  <c i="8" r="J30"/>
  <c i="1" r="AG63"/>
  <c r="AZ64"/>
  <c r="AV64"/>
  <c r="AT64"/>
  <c r="BD56"/>
  <c i="3" r="J32"/>
  <c i="1" r="AG57"/>
  <c r="BA56"/>
  <c r="AW56"/>
  <c r="AZ58"/>
  <c r="AV58"/>
  <c r="AT58"/>
  <c l="1" r="AN78"/>
  <c i="19" r="J39"/>
  <c i="9" r="J41"/>
  <c i="8" r="J39"/>
  <c i="20" r="J39"/>
  <c i="2" r="J39"/>
  <c i="10" r="J41"/>
  <c i="9" r="J63"/>
  <c i="20" r="J59"/>
  <c i="8" r="J59"/>
  <c i="10" r="J63"/>
  <c i="4" r="J41"/>
  <c i="1" r="AN59"/>
  <c i="3" r="J41"/>
  <c i="1" r="AN57"/>
  <c r="AN55"/>
  <c r="AN66"/>
  <c r="AN65"/>
  <c r="AN76"/>
  <c r="AN63"/>
  <c r="AN75"/>
  <c r="AU54"/>
  <c r="BC54"/>
  <c r="AY54"/>
  <c i="24" r="J30"/>
  <c i="1" r="AG81"/>
  <c i="18" r="J30"/>
  <c i="1" r="AG74"/>
  <c r="AN74"/>
  <c r="BD54"/>
  <c r="W33"/>
  <c r="AZ56"/>
  <c r="AV56"/>
  <c r="AT56"/>
  <c r="BB54"/>
  <c r="W31"/>
  <c i="6" r="J34"/>
  <c i="1" r="AG61"/>
  <c r="AN61"/>
  <c r="BA54"/>
  <c r="AW54"/>
  <c r="AK30"/>
  <c r="AG64"/>
  <c i="24" l="1" r="J39"/>
  <c i="18" r="J39"/>
  <c i="6" r="J43"/>
  <c i="1" r="AN81"/>
  <c r="AN64"/>
  <c r="W30"/>
  <c r="W32"/>
  <c r="AX54"/>
  <c r="AZ54"/>
  <c r="W29"/>
  <c r="AG58"/>
  <c r="AG56"/>
  <c r="AG54"/>
  <c r="AK26"/>
  <c l="1" r="AN56"/>
  <c r="AN58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<sst xmlns="http://schemas.openxmlformats.org/spreadsheetml/2006/main">
  <si>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</si>
  <si>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</si>
  <si>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</si>
  <si>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</si>
  <si>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</si>
  <si>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{32ea6767-aed0-415c-bf91-2924d3712a62}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</si>
  <si>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</si>
  <si>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</si>
  <si>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</si>
  <si>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</si>
  <si>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</si>
  <si>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</si>
  <si>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</si>
  <si>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</si>
  <si>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N10782024a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</si>
  <si>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</si>
  <si>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</si>
  <si>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Novostavba střediska krizového řízení - Objekt záchranné služby s heliportem v areálu SZZ Krnov</t>
  </si>
  <si>
    <t>KSO:</t>
  </si>
  <si>
    <t/>
  </si>
  <si>
    <t>CC-CZ:</t>
  </si>
  <si>
    <t>Místo:</t>
  </si>
  <si>
    <t xml:space="preserve"> </t>
  </si>
  <si>
    <t>Datum:</t>
  </si>
  <si>
    <t>20. 9. 2024</t>
  </si>
  <si>
    <t>Zadavatel:</t>
  </si>
  <si>
    <t>IČ:</t>
  </si>
  <si>
    <t>SZZ Krnov,p.o.,I.P.Pavlova 552/9,794 01 Krnov</t>
  </si>
  <si>
    <t>DIČ:</t>
  </si>
  <si>
    <t>Účastník:</t>
  </si>
  <si>
    <t>Vyplň údaj</t>
  </si>
  <si>
    <t>Projektant:</t>
  </si>
  <si>
    <t>60766859</t>
  </si>
  <si>
    <t>Ing.arch.Martin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</si>
  <si>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</si>
  <si>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</si>
  <si>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</si>
  <si>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</si>
  <si>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</si>
  <si>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</si>
  <si>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</si>
  <si>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</si>
  <si>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</si>
  <si>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</si>
  <si>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</si>
  <si>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</si>
  <si>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</si>
  <si>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</si>
  <si>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</si>
  <si>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</si>
  <si>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</si>
  <si>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</si>
  <si>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</si>
  <si>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</si>
  <si>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</si>
  <si>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</si>
  <si>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</si>
  <si>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</si>
  <si>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</si>
  <si>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</si>
  <si>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</si>
  <si>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</si>
  <si>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</si>
  <si>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</si>
  <si>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</si>
  <si>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</si>
  <si>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</si>
  <si>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</si>
  <si>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</si>
  <si>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</si>
  <si>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</si>
  <si>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</si>
  <si>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</si>
  <si>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</si>
  <si>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</si>
  <si>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</si>
  <si>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</si>
  <si>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</si>
  <si>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</si>
  <si>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</si>
  <si>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</si>
  <si>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{e4caaee6-cef6-438f-80c8-a18e4cefe6c2}</t>
  </si>
  <si>
    <t>2</t>
  </si>
  <si>
    <t>SO 01</t>
  </si>
  <si>
    <t>Novostavba budovy ZS včetně přístávací plochy</t>
  </si>
  <si>
    <t>{5c970819-f862-42c6-a337-107726c19378}</t>
  </si>
  <si>
    <t>SO 011</t>
  </si>
  <si>
    <t>Hrubá stavba ZS včetně přistávací plochy</t>
  </si>
  <si>
    <t>Soupis</t>
  </si>
  <si>
    <t>{28b83ff4-4163-4504-80aa-3ac57fa883e9}</t>
  </si>
  <si>
    <t>SO 012</t>
  </si>
  <si>
    <t>Dokončovací práce stavby ZS včetně přistávací plochy</t>
  </si>
  <si>
    <t>{d212d9fb-bbd2-49c2-bc57-bf0ee9a79be0}</t>
  </si>
  <si>
    <t>3</t>
  </si>
  <si>
    <t>###NOINSERT###</t>
  </si>
  <si>
    <t>0121</t>
  </si>
  <si>
    <t>Schodiště pro výstup na koridor Z2</t>
  </si>
  <si>
    <t>{c2bc9931-add8-4379-8e6f-b731efb7b04f}</t>
  </si>
  <si>
    <t>0122</t>
  </si>
  <si>
    <t xml:space="preserve">Schodiště pro výstup na plochu heliportu  Z3</t>
  </si>
  <si>
    <t>{a60e7763-e1c4-4d1d-bc02-c86c1309e615}</t>
  </si>
  <si>
    <t>SO 02</t>
  </si>
  <si>
    <t xml:space="preserve">Zpevněné a odstavné plochy </t>
  </si>
  <si>
    <t>{3dc33479-8664-45ae-ac4e-7a6d7379fd17}</t>
  </si>
  <si>
    <t>SO 03</t>
  </si>
  <si>
    <t>Spojovací most</t>
  </si>
  <si>
    <t>{d61d4171-b2c8-4490-8214-323cd37512b7}</t>
  </si>
  <si>
    <t>SO 04</t>
  </si>
  <si>
    <t>Vytápění,zdravotechnické instalace, vzduchotechnika a klimatizace</t>
  </si>
  <si>
    <t>{d59a8031-536f-433c-8a58-9b8cc863cb68}</t>
  </si>
  <si>
    <t>D.1.4.1</t>
  </si>
  <si>
    <t xml:space="preserve">VYTÁPĚNÍ </t>
  </si>
  <si>
    <t>{8998a92e-a2e9-414a-b166-92efed58e5bb}</t>
  </si>
  <si>
    <t>801</t>
  </si>
  <si>
    <t>D1.4.2</t>
  </si>
  <si>
    <t>Zdravotechnické instalace</t>
  </si>
  <si>
    <t>{1b5809cc-9a26-4602-ab80-e186f387a02f}</t>
  </si>
  <si>
    <t>D.1.4.3</t>
  </si>
  <si>
    <t xml:space="preserve">VZDUCHOTECHNIKA A KLIMATIZACE </t>
  </si>
  <si>
    <t>{436715b9-cb11-4e29-8ffa-4935176b1a4c}</t>
  </si>
  <si>
    <t>SO 04.1</t>
  </si>
  <si>
    <t xml:space="preserve">Přípojka splaškové kanalizace </t>
  </si>
  <si>
    <t>{f026189e-c11e-4628-a7f5-2c1143d31f54}</t>
  </si>
  <si>
    <t>SO 04.3</t>
  </si>
  <si>
    <t xml:space="preserve">Přípojka plynu </t>
  </si>
  <si>
    <t>{8e7700ae-f3c8-4215-b40e-ee3b90d08387}</t>
  </si>
  <si>
    <t>SO 04.2</t>
  </si>
  <si>
    <t xml:space="preserve">Přípojka vody </t>
  </si>
  <si>
    <t>{e023045c-7dbf-450b-870a-d1e2868a3a25}</t>
  </si>
  <si>
    <t>SO 04.5</t>
  </si>
  <si>
    <t>Přípojka NN</t>
  </si>
  <si>
    <t>{5ea581a6-f637-4c15-b087-2f0195a1b333}</t>
  </si>
  <si>
    <t>SO 05</t>
  </si>
  <si>
    <t xml:space="preserve">Dešťová kanalizace </t>
  </si>
  <si>
    <t>{4d3b1562-680a-4ea3-a0ca-188efd695229}</t>
  </si>
  <si>
    <t>SO 06</t>
  </si>
  <si>
    <t>Přeložka NN vedení ke stanici O2</t>
  </si>
  <si>
    <t>{2f34c85b-33a2-4a5c-bb24-50af12066c45}</t>
  </si>
  <si>
    <t>SO 07</t>
  </si>
  <si>
    <t>Osazení chráničky</t>
  </si>
  <si>
    <t>{0d62e122-7da0-4d74-9083-0272eefbc68c}</t>
  </si>
  <si>
    <t>SO 08</t>
  </si>
  <si>
    <t>Úprava vedení VO</t>
  </si>
  <si>
    <t>{1779cc07-42af-4ff2-b448-dfc6ab56df4e}</t>
  </si>
  <si>
    <t>SO 09</t>
  </si>
  <si>
    <t>Nový vstup do stávajícího výtahu</t>
  </si>
  <si>
    <t>{4bdd0f84-3d9b-451c-8c1c-2382a20826d2}</t>
  </si>
  <si>
    <t>SO 10</t>
  </si>
  <si>
    <t>Elektrická požární signalizace</t>
  </si>
  <si>
    <t>{c4586c03-4502-40c5-a3a9-fc6a0a0612cb}</t>
  </si>
  <si>
    <t>SO 11</t>
  </si>
  <si>
    <t>Elektroinstalace</t>
  </si>
  <si>
    <t>{eb371c7d-5010-4809-b815-fce9486f7e0b}</t>
  </si>
  <si>
    <t>SO 1101</t>
  </si>
  <si>
    <t>Silnoproud</t>
  </si>
  <si>
    <t>{bcdd1119-463c-400e-a19a-a70a869fff38}</t>
  </si>
  <si>
    <t>SO 1102</t>
  </si>
  <si>
    <t>Slaboproud</t>
  </si>
  <si>
    <t>{5c640e33-2b4c-4e02-a54d-2d3e8590d9ca}</t>
  </si>
  <si>
    <t>SO 12</t>
  </si>
  <si>
    <t>Ostatní náklady</t>
  </si>
  <si>
    <t>{d62b0a9e-3e4d-4780-8fe0-1f9f6b3ab23f}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</si>
  <si>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</si>
  <si>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</si>
  <si>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</si>
  <si>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</si>
  <si>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</si>
  <si>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</si>
  <si>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</si>
  <si>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</si>
  <si>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</si>
  <si>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</si>
  <si>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</si>
  <si>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</si>
  <si>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</si>
  <si>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</si>
  <si>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</si>
  <si>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</si>
  <si>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</si>
  <si>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</si>
  <si>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</si>
  <si>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</si>
  <si>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</si>
  <si>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</si>
  <si>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</si>
  <si>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</si>
  <si>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</si>
  <si>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</si>
  <si>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</si>
  <si>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</si>
  <si>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</si>
  <si>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</si>
  <si>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</si>
  <si>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</si>
  <si>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</si>
  <si>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</si>
  <si>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</si>
  <si>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02</t>
  </si>
  <si>
    <t>4</t>
  </si>
  <si>
    <t>807281572</t>
  </si>
  <si>
    <t>Online PSC</t>
  </si>
  <si>
    <t>https://podminky.urs.cz/item/CS_URS_2024_02/113151111</t>
  </si>
  <si>
    <t>VV</t>
  </si>
  <si>
    <t>příprava území</t>
  </si>
  <si>
    <t>betonová plocha heliportu</t>
  </si>
  <si>
    <t>150</t>
  </si>
  <si>
    <t>přístupová komunikace</t>
  </si>
  <si>
    <t>131</t>
  </si>
  <si>
    <t>Mezisoučet</t>
  </si>
  <si>
    <t>zařízení staveniště</t>
  </si>
  <si>
    <t>17*11,605</t>
  </si>
  <si>
    <t>6*17,83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</si>
  <si>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</si>
  <si>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</si>
  <si>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</si>
  <si>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</si>
  <si>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663117893</t>
  </si>
  <si>
    <t>https://podminky.urs.cz/item/CS_URS_2024_02/113202111</t>
  </si>
  <si>
    <t>6,235</t>
  </si>
  <si>
    <t>5,185</t>
  </si>
  <si>
    <t>1,635</t>
  </si>
  <si>
    <t>121151123</t>
  </si>
  <si>
    <t>Sejmutí ornice strojně při souvislé ploše přes 500 m2, tl. vrstvy do 200 mm</t>
  </si>
  <si>
    <t>-543531769</t>
  </si>
  <si>
    <t>https://podminky.urs.cz/item/CS_URS_2024_02/121151123</t>
  </si>
  <si>
    <t>vlastní stavba</t>
  </si>
  <si>
    <t>30*30</t>
  </si>
  <si>
    <t>15*32</t>
  </si>
  <si>
    <t>4*15</t>
  </si>
  <si>
    <t>zpevněné plochy</t>
  </si>
  <si>
    <t>850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</si>
  <si>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</si>
  <si>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</si>
  <si>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</si>
  <si>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218235825</t>
  </si>
  <si>
    <t>https://podminky.urs.cz/item/CS_URS_2024_02/162351103</t>
  </si>
  <si>
    <t>30*30*0,15</t>
  </si>
  <si>
    <t>15*32*0,15</t>
  </si>
  <si>
    <t>4*15*0,15</t>
  </si>
  <si>
    <t>17*11,605*0,15</t>
  </si>
  <si>
    <t>6*17,83*0,15</t>
  </si>
  <si>
    <t>850*0,15</t>
  </si>
  <si>
    <t>5</t>
  </si>
  <si>
    <t>171251201</t>
  </si>
  <si>
    <t>Uložení sypaniny na skládky nebo meziskládky bez hutnění s upravením uložené sypaniny do předepsaného tvaru</t>
  </si>
  <si>
    <t>-1308225990</t>
  </si>
  <si>
    <t>https://podminky.urs.cz/item/CS_URS_2024_02/171251201</t>
  </si>
  <si>
    <t>6</t>
  </si>
  <si>
    <t>184102113</t>
  </si>
  <si>
    <t>Výsadba dřeviny s balem do předem vyhloubené jamky se zalitím v rovině nebo na svahu do 1:5, při průměru balu přes 300 do 400 mm</t>
  </si>
  <si>
    <t>kus</t>
  </si>
  <si>
    <t>-133545318</t>
  </si>
  <si>
    <t>https://podminky.urs.cz/item/CS_URS_2024_02/184102113</t>
  </si>
  <si>
    <t>dub červenolistý k přesazení</t>
  </si>
  <si>
    <t>7</t>
  </si>
  <si>
    <t>184215112</t>
  </si>
  <si>
    <t>Ukotvení dřeviny kůly v rovině nebo na svahu do 1:5 jedním kůlem, délky přes 1 do 2 m</t>
  </si>
  <si>
    <t>-628517483</t>
  </si>
  <si>
    <t>https://podminky.urs.cz/item/CS_URS_2024_02/184215112</t>
  </si>
  <si>
    <t>8</t>
  </si>
  <si>
    <t>M</t>
  </si>
  <si>
    <t>60591253</t>
  </si>
  <si>
    <t>kůl vyvazovací dřevěný impregnovaný D 8cm dl 2m</t>
  </si>
  <si>
    <t>393151439</t>
  </si>
  <si>
    <t>9</t>
  </si>
  <si>
    <t>184502112</t>
  </si>
  <si>
    <t>Vyzvednutí dřeviny k přesazení s balem v rovině nebo na svahu do 1:5, při průměru balu přes 400 do 500 mm</t>
  </si>
  <si>
    <t>-1941111797</t>
  </si>
  <si>
    <t>https://podminky.urs.cz/item/CS_URS_2024_02/184502112</t>
  </si>
  <si>
    <t>Zakládání</t>
  </si>
  <si>
    <t>10</t>
  </si>
  <si>
    <t>291211111</t>
  </si>
  <si>
    <t>Zřízení zpevněné plochy ze silničních panelů osazených do lože tl. 50 mm z kameniva</t>
  </si>
  <si>
    <t>-1828540079</t>
  </si>
  <si>
    <t>https://podminky.urs.cz/item/CS_URS_2024_02/291211111</t>
  </si>
  <si>
    <t>11</t>
  </si>
  <si>
    <t>59381136</t>
  </si>
  <si>
    <t>panel silniční 2,00x1,00x0,15m</t>
  </si>
  <si>
    <t>1406095971</t>
  </si>
  <si>
    <t>17*11,605/2</t>
  </si>
  <si>
    <t>6*17,83/2</t>
  </si>
  <si>
    <t>Trubní vedení</t>
  </si>
  <si>
    <t>899914213</t>
  </si>
  <si>
    <t>Montáž ocelové chráničky v otevřeném výkopu vnějšího průměru přes 200 do 250 mm</t>
  </si>
  <si>
    <t>-1361433063</t>
  </si>
  <si>
    <t>https://podminky.urs.cz/item/CS_URS_2024_02/899914213</t>
  </si>
  <si>
    <t>chránička vedení Veolia + O2</t>
  </si>
  <si>
    <t>13</t>
  </si>
  <si>
    <t>14011108</t>
  </si>
  <si>
    <t>trubka ocelová bezešvá hladká jakost 11 353 245x8,0mm</t>
  </si>
  <si>
    <t>-1037666702</t>
  </si>
  <si>
    <t>8*1,05 'Přepočtené koeficientem množství</t>
  </si>
  <si>
    <t>Ostatní konstrukce a práce, bourání</t>
  </si>
  <si>
    <t>14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</si>
  <si>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</si>
  <si>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</si>
  <si>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924792725</t>
  </si>
  <si>
    <t>https://podminky.urs.cz/item/CS_URS_2024_02/916131213</t>
  </si>
  <si>
    <t>doplnění obrubníku</t>
  </si>
  <si>
    <t>6,185</t>
  </si>
  <si>
    <t>15</t>
  </si>
  <si>
    <t>59217072</t>
  </si>
  <si>
    <t>obrubník silniční betonový 1000x100x250mm</t>
  </si>
  <si>
    <t>1269182739</t>
  </si>
  <si>
    <t>6,185*1,02 'Přepočtené koeficientem množství</t>
  </si>
  <si>
    <t>997</t>
  </si>
  <si>
    <t>Přesun sutě</t>
  </si>
  <si>
    <t>24</t>
  </si>
  <si>
    <t>997013112</t>
  </si>
  <si>
    <t>Vnitrostaveništní doprava suti a vybouraných hmot vodorovně do 50 m s naložením základní pro budovy a haly výšky přes 6 do 9 m</t>
  </si>
  <si>
    <t>t</t>
  </si>
  <si>
    <t>1821070574</t>
  </si>
  <si>
    <t>https://podminky.urs.cz/item/CS_URS_2024_02/997013112</t>
  </si>
  <si>
    <t>17</t>
  </si>
  <si>
    <t>997013501</t>
  </si>
  <si>
    <t>Odvoz suti a vybouraných hmot na skládku nebo meziskládku se složením, na vzdálenost do 1 km</t>
  </si>
  <si>
    <t>848083554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</si>
  <si>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</si>
  <si>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</si>
  <si>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</si>
  <si>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</si>
  <si>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996285277</t>
  </si>
  <si>
    <t>https://podminky.urs.cz/item/CS_URS_2024_02/997013509</t>
  </si>
  <si>
    <t>210,445*19</t>
  </si>
  <si>
    <t>19</t>
  </si>
  <si>
    <t>997013602</t>
  </si>
  <si>
    <t>Poplatek za uložení stavebního odpadu na skládce (skládkovné) z armovaného betonu zatříděného do Katalogu odpadů pod kódem 17 01 01</t>
  </si>
  <si>
    <t>1229519192</t>
  </si>
  <si>
    <t>https://podminky.urs.cz/item/CS_URS_2024_02/997013602</t>
  </si>
  <si>
    <t>998</t>
  </si>
  <si>
    <t>Přesun hmot</t>
  </si>
  <si>
    <t>20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</si>
  <si>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</si>
  <si>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</si>
  <si>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1855560825</t>
  </si>
  <si>
    <t>https://podminky.urs.cz/item/CS_URS_2024_02/998226011</t>
  </si>
  <si>
    <t>SO 01 - Novostavba budovy ZS včetně přístávací plochy</t>
  </si>
  <si>
    <t>Soupis:</t>
  </si>
  <si>
    <t>SO 011 - Hrubá stavba ZS včetně přistávací plochy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</si>
  <si>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</si>
  <si>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</si>
  <si>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</si>
  <si>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</si>
  <si>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</si>
  <si>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</si>
  <si>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>131251105</t>
  </si>
  <si>
    <t>Hloubení nezapažených jam a zářezů strojně s urovnáním dna do předepsaného profilu a spádu v hornině třídy těžitelnosti I skupiny 3 přes 500 do 1 000 m3</t>
  </si>
  <si>
    <t>1150052584</t>
  </si>
  <si>
    <t>https://podminky.urs.cz/item/CS_URS_2024_02/131251105</t>
  </si>
  <si>
    <t>půdorys základů</t>
  </si>
  <si>
    <t>26,175*25,235*0,6</t>
  </si>
  <si>
    <t>9,27*1*0,6</t>
  </si>
  <si>
    <t>((5,04+1,15)/2*6,955)*0,6</t>
  </si>
  <si>
    <t>10,905*30,65*0,8</t>
  </si>
  <si>
    <t>4,01*13,6*0,8</t>
  </si>
  <si>
    <t>132251102</t>
  </si>
  <si>
    <t>Hloubení nezapažených rýh šířky do 800 mm strojně s urovnáním dna do předepsaného profilu a spádu v hornině třídy těžitelnosti I skupiny 3 přes 20 do 50 m3</t>
  </si>
  <si>
    <t>915320750</t>
  </si>
  <si>
    <t>https://podminky.urs.cz/item/CS_URS_2024_02/132251102</t>
  </si>
  <si>
    <t>půdorys základů garáže</t>
  </si>
  <si>
    <t>30*0,8*0,6</t>
  </si>
  <si>
    <t>13,315*0,8*0,6</t>
  </si>
  <si>
    <t>13,6*0,8*0,6</t>
  </si>
  <si>
    <t>14,115*0,8*0,6</t>
  </si>
  <si>
    <t>12*0,8*0,6</t>
  </si>
  <si>
    <t>16,4*0,8*0,6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</si>
  <si>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</si>
  <si>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</si>
  <si>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737749188</t>
  </si>
  <si>
    <t>https://podminky.urs.cz/item/CS_URS_2024_02/132251254</t>
  </si>
  <si>
    <t>základy heliport</t>
  </si>
  <si>
    <t>9,45*1*1,2</t>
  </si>
  <si>
    <t>9,27*1*1,2</t>
  </si>
  <si>
    <t>9,455*1*1,2</t>
  </si>
  <si>
    <t>25*1*1,2</t>
  </si>
  <si>
    <t>14,17*1*1,2</t>
  </si>
  <si>
    <t>11,005*1,885*1,2</t>
  </si>
  <si>
    <t>3,025*1,1*1,2</t>
  </si>
  <si>
    <t>1,3*1*1,2</t>
  </si>
  <si>
    <t>1,165*1*1,2</t>
  </si>
  <si>
    <t>5,8*1,1*1,2</t>
  </si>
  <si>
    <t>24,175*1*1,2</t>
  </si>
  <si>
    <t>9,14*1*1,2</t>
  </si>
  <si>
    <t>6,05*1*1,2</t>
  </si>
  <si>
    <t>5,04*1*1,2</t>
  </si>
  <si>
    <t>6,9*1*1,2</t>
  </si>
  <si>
    <t>1,15*1*1,2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</si>
  <si>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</si>
  <si>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</si>
  <si>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1968613549</t>
  </si>
  <si>
    <t>https://podminky.urs.cz/item/CS_URS_2024_02/162751117</t>
  </si>
  <si>
    <t>-65,584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</si>
  <si>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</si>
  <si>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</si>
  <si>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-1313104284</t>
  </si>
  <si>
    <t>https://podminky.urs.cz/item/CS_URS_2024_02/162751119</t>
  </si>
  <si>
    <t>968,453*10</t>
  </si>
  <si>
    <t>171201221</t>
  </si>
  <si>
    <t>Poplatek za uložení stavebního odpadu na skládce (skládkovné) zeminy a kamení zatříděného do Katalogu odpadů pod kódem 17 05 04</t>
  </si>
  <si>
    <t>-1014678909</t>
  </si>
  <si>
    <t>https://podminky.urs.cz/item/CS_URS_2024_02/171201221</t>
  </si>
  <si>
    <t>968,453*2 'Přepočtené koeficientem množství</t>
  </si>
  <si>
    <t>-1630229246</t>
  </si>
  <si>
    <t>174151101</t>
  </si>
  <si>
    <t>Zásyp sypaninou z jakékoliv horniny strojně s uložením výkopku ve vrstvách se zhutněním jam, šachet, rýh nebo kolem objektů v těchto vykopávkách</t>
  </si>
  <si>
    <t>1540443939</t>
  </si>
  <si>
    <t>https://podminky.urs.cz/item/CS_URS_2024_02/174151101</t>
  </si>
  <si>
    <t>základové konstrukce</t>
  </si>
  <si>
    <t>(0,5+8,45)*0,5*1</t>
  </si>
  <si>
    <t>(0,5+0,5)*0,5*1</t>
  </si>
  <si>
    <t>9,270*0,5*1</t>
  </si>
  <si>
    <t>(8,455+1,15+0,5)*0,5*1</t>
  </si>
  <si>
    <t>9*0,5*1</t>
  </si>
  <si>
    <t>(0,5+5,04)*0,5*1</t>
  </si>
  <si>
    <t>19,5*0,5*1</t>
  </si>
  <si>
    <t>(0,5+17)*0,5*1</t>
  </si>
  <si>
    <t>30,65*0,5*1</t>
  </si>
  <si>
    <t>(0,5+14,915+0,5)*0,5*1</t>
  </si>
  <si>
    <t>15,2*0,5*1</t>
  </si>
  <si>
    <t>4,5*0,5*1</t>
  </si>
  <si>
    <t>(17,8+25,235)*0,5*1</t>
  </si>
  <si>
    <t>-30</t>
  </si>
  <si>
    <t>181951112</t>
  </si>
  <si>
    <t>Úprava pláně vyrovnáním výškových rozdílů strojně v hornině třídy těžitelnosti I, skupiny 1 až 3 se zhutněním</t>
  </si>
  <si>
    <t>-1601038640</t>
  </si>
  <si>
    <t>https://podminky.urs.cz/item/CS_URS_2024_02/181951112</t>
  </si>
  <si>
    <t>26,175*25,235</t>
  </si>
  <si>
    <t>9,27*1</t>
  </si>
  <si>
    <t>((5,04+1,15)/2*6,955)</t>
  </si>
  <si>
    <t>10,905*30,65</t>
  </si>
  <si>
    <t>4,01*13,6</t>
  </si>
  <si>
    <t>211561111</t>
  </si>
  <si>
    <t>Výplň kamenivem do rýh odvodňovacích žeber nebo trativodů bez zhutnění, s úpravou povrchu výplně kamenivem hrubým drceným frakce 4 až 16 mm</t>
  </si>
  <si>
    <t>-46410143</t>
  </si>
  <si>
    <t>https://podminky.urs.cz/item/CS_URS_2024_02/211561111</t>
  </si>
  <si>
    <t>60*0,5*1</t>
  </si>
  <si>
    <t>211971110</t>
  </si>
  <si>
    <t>Zřízení opláštění výplně z geotextilie odvodňovacích žeber nebo trativodů v rýze nebo zářezu se stěnami šikmými o sklonu do 1:2</t>
  </si>
  <si>
    <t>-2015041606</t>
  </si>
  <si>
    <t>https://podminky.urs.cz/item/CS_URS_2024_02/211971110</t>
  </si>
  <si>
    <t>60*1,6</t>
  </si>
  <si>
    <t>69311081</t>
  </si>
  <si>
    <t>geotextilie netkaná separační, ochranná, filtrační, drenážní PES 300g/m2</t>
  </si>
  <si>
    <t>679029150</t>
  </si>
  <si>
    <t>96*1,1845 'Přepočtené koeficientem množství</t>
  </si>
  <si>
    <t>212755214</t>
  </si>
  <si>
    <t>Trativody bez lože z drenážních trubek plastových flexibilních D 100 mm</t>
  </si>
  <si>
    <t>1394665849</t>
  </si>
  <si>
    <t>https://podminky.urs.cz/item/CS_URS_2024_02/212755214</t>
  </si>
  <si>
    <t>60</t>
  </si>
  <si>
    <t>213311151</t>
  </si>
  <si>
    <t>Polštáře zhutněné pod základy ze štěrkodrti netříděné</t>
  </si>
  <si>
    <t>498249996</t>
  </si>
  <si>
    <t>https://podminky.urs.cz/item/CS_URS_2024_02/213311151</t>
  </si>
  <si>
    <t>garáže</t>
  </si>
  <si>
    <t>9,305*16,4*0,5</t>
  </si>
  <si>
    <t>9,305*12*0,5</t>
  </si>
  <si>
    <t>3,21*12*0,5</t>
  </si>
  <si>
    <t>218111112</t>
  </si>
  <si>
    <t>Odvětrání radonu vodorovné kladené do štěrkového podsypu drenážní z plastových perforovaných trubek, vnitřní průměr přes 60 do 80 mm</t>
  </si>
  <si>
    <t>-1874140066</t>
  </si>
  <si>
    <t>https://podminky.urs.cz/item/CS_URS_2024_02/218111112</t>
  </si>
  <si>
    <t>4+4+4</t>
  </si>
  <si>
    <t>4+4</t>
  </si>
  <si>
    <t>16</t>
  </si>
  <si>
    <t>218111121</t>
  </si>
  <si>
    <t>Odvětrání radonu vodorovné kladené do štěrkového podsypu sběrné z plastových trubek, vnitřní průměr přes 80 do 110 mm</t>
  </si>
  <si>
    <t>-1973478184</t>
  </si>
  <si>
    <t>https://podminky.urs.cz/item/CS_URS_2024_02/218111121</t>
  </si>
  <si>
    <t>20+9+6</t>
  </si>
  <si>
    <t>218121111</t>
  </si>
  <si>
    <t>Odvětrání radonu svislé z plastových trubek, vnitřní průměr přes 80 do 110 mm</t>
  </si>
  <si>
    <t>1749521724</t>
  </si>
  <si>
    <t>https://podminky.urs.cz/item/CS_URS_2024_02/218121111</t>
  </si>
  <si>
    <t>7,5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</si>
  <si>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</si>
  <si>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</si>
  <si>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1095932511</t>
  </si>
  <si>
    <t>https://podminky.urs.cz/item/CS_URS_2024_02/270001112</t>
  </si>
  <si>
    <t>1+1+1</t>
  </si>
  <si>
    <t>1+1</t>
  </si>
  <si>
    <t>28611131</t>
  </si>
  <si>
    <t>trubka kanalizační PVC DN 160x1000mm SN4</t>
  </si>
  <si>
    <t>-1780982216</t>
  </si>
  <si>
    <t>6*1,05 'Přepočtené koeficientem množství</t>
  </si>
  <si>
    <t>28611132</t>
  </si>
  <si>
    <t>trubka kanalizační PVC DN 160x2000mm SN4</t>
  </si>
  <si>
    <t>-141287949</t>
  </si>
  <si>
    <t>1,1+1,1</t>
  </si>
  <si>
    <t>4,4*1,05 'Přepočtené koeficientem množství</t>
  </si>
  <si>
    <t>271532212</t>
  </si>
  <si>
    <t>Podsyp pod základové konstrukce se zhutněním a urovnáním povrchu z kameniva hrubého, frakce 16 - 32 mm</t>
  </si>
  <si>
    <t>1064257005</t>
  </si>
  <si>
    <t>https://podminky.urs.cz/item/CS_URS_2024_02/271532212</t>
  </si>
  <si>
    <t>základové pásy garáže</t>
  </si>
  <si>
    <t>29,9*0,8*0,1</t>
  </si>
  <si>
    <t>13,315*0,8*0,1</t>
  </si>
  <si>
    <t>13,6*0,8*0,1</t>
  </si>
  <si>
    <t>14,115*0,8*0,1</t>
  </si>
  <si>
    <t>12*0,8*0,1</t>
  </si>
  <si>
    <t>16*0,8*0,1</t>
  </si>
  <si>
    <t>základové pásy heliport</t>
  </si>
  <si>
    <t>9,45*1*0,1</t>
  </si>
  <si>
    <t>9,27*1*0,1</t>
  </si>
  <si>
    <t>9,455*1*0,1</t>
  </si>
  <si>
    <t>25*1*0,1</t>
  </si>
  <si>
    <t>14,17*1*0,1</t>
  </si>
  <si>
    <t>11,005*1,885*0,1</t>
  </si>
  <si>
    <t>3,025*1*0,1</t>
  </si>
  <si>
    <t>1,3*1*0,1</t>
  </si>
  <si>
    <t>1,165*1*0,1</t>
  </si>
  <si>
    <t>5,19*1*0,1</t>
  </si>
  <si>
    <t>24,175*1*0,1</t>
  </si>
  <si>
    <t>9,14*1*0,1</t>
  </si>
  <si>
    <t>6,05*1*0,1</t>
  </si>
  <si>
    <t>5,04*1*0,1</t>
  </si>
  <si>
    <t>6,9*1*0,1</t>
  </si>
  <si>
    <t>1,15*1*0,1</t>
  </si>
  <si>
    <t>pod základovou desku heliportu</t>
  </si>
  <si>
    <t>7,95*3,525*0,2</t>
  </si>
  <si>
    <t>2,165*6,7*0,2</t>
  </si>
  <si>
    <t>7,77*5,025*0,2</t>
  </si>
  <si>
    <t>9,1*1,665*0,2</t>
  </si>
  <si>
    <t>7,955*5,69*0,2</t>
  </si>
  <si>
    <t>6,685*9,64*0,2</t>
  </si>
  <si>
    <t>9,135*9,64*0,2</t>
  </si>
  <si>
    <t>7,855*9,64*0,2</t>
  </si>
  <si>
    <t>6,685*6,55*0,2</t>
  </si>
  <si>
    <t>12,5*6,55*0,2</t>
  </si>
  <si>
    <t>4,555*6,55*0,2</t>
  </si>
  <si>
    <t>((4,365+0,65)/2*4,955)*0,2</t>
  </si>
  <si>
    <t>22</t>
  </si>
  <si>
    <t>273321411</t>
  </si>
  <si>
    <t>Základy z betonu železového (bez výztuže) desky z betonu bez zvláštních nároků na prostředí tř. C 20/25</t>
  </si>
  <si>
    <t>-1681801897</t>
  </si>
  <si>
    <t>https://podminky.urs.cz/item/CS_URS_2024_02/273321411</t>
  </si>
  <si>
    <t>garáže podkladní beton</t>
  </si>
  <si>
    <t>9,305*16,4*0,1</t>
  </si>
  <si>
    <t>9,305*12*0,1</t>
  </si>
  <si>
    <t>3,21*12*0,1</t>
  </si>
  <si>
    <t>pod základovou desku heliportu podkladní beton</t>
  </si>
  <si>
    <t>7,95*3,525*0,1</t>
  </si>
  <si>
    <t>2,165*6,7*0,1</t>
  </si>
  <si>
    <t>7,77*5,025*0,1</t>
  </si>
  <si>
    <t>9,1*1,665*0,1</t>
  </si>
  <si>
    <t>7,955*5,69*0,1</t>
  </si>
  <si>
    <t>6,685*9,64*0,1</t>
  </si>
  <si>
    <t>9,135*9,64*0,1</t>
  </si>
  <si>
    <t>7,855*9,64*0,1</t>
  </si>
  <si>
    <t>6,685*6,55*0,1</t>
  </si>
  <si>
    <t>12,5*6,55*0,1</t>
  </si>
  <si>
    <t>4,555*6,55*0,1</t>
  </si>
  <si>
    <t>((4,365+0,65)/2*4,955)*0,1</t>
  </si>
  <si>
    <t>23</t>
  </si>
  <si>
    <t>273322611</t>
  </si>
  <si>
    <t>Základy z betonu železového (bez výztuže) desky z betonu se zvýšenými nároky na prostředí tř. C 30/37</t>
  </si>
  <si>
    <t>1775674254</t>
  </si>
  <si>
    <t>https://podminky.urs.cz/item/CS_URS_2024_02/273322611</t>
  </si>
  <si>
    <t>heliport</t>
  </si>
  <si>
    <t>25,675*24,13*0,3</t>
  </si>
  <si>
    <t>8,77*1*0,3</t>
  </si>
  <si>
    <t>((4,865+1,15)/2*6,455)*0,3</t>
  </si>
  <si>
    <t>10,905*30,4*0,25</t>
  </si>
  <si>
    <t>4,01*13,6*0,25</t>
  </si>
  <si>
    <t>273325912</t>
  </si>
  <si>
    <t>Základy z betonu železového (bez výztuže) desky Příplatek k cenám za úpravu povrchů desek přehlazením</t>
  </si>
  <si>
    <t>-1729828654</t>
  </si>
  <si>
    <t>https://podminky.urs.cz/item/CS_URS_2024_02/273325912</t>
  </si>
  <si>
    <t>7,95*3,525</t>
  </si>
  <si>
    <t>2,165*6,7</t>
  </si>
  <si>
    <t>7,77*5,025</t>
  </si>
  <si>
    <t>9,1*1,665</t>
  </si>
  <si>
    <t>7,955*5,69</t>
  </si>
  <si>
    <t>6,685*9,64</t>
  </si>
  <si>
    <t>9,135*9,64</t>
  </si>
  <si>
    <t>7,855*9,64</t>
  </si>
  <si>
    <t>6,685*6,55</t>
  </si>
  <si>
    <t>12,5*6,55</t>
  </si>
  <si>
    <t>4,555*6,55</t>
  </si>
  <si>
    <t>((4,365+0,65)/2*4,955)</t>
  </si>
  <si>
    <t>25,675*24,13</t>
  </si>
  <si>
    <t>8,77*1</t>
  </si>
  <si>
    <t>((4,865+1,15)/2*6,455)</t>
  </si>
  <si>
    <t>10,905*30,4</t>
  </si>
  <si>
    <t>25</t>
  </si>
  <si>
    <t>273351121</t>
  </si>
  <si>
    <t>Bednění základů desek zřízení</t>
  </si>
  <si>
    <t>606207008</t>
  </si>
  <si>
    <t>https://podminky.urs.cz/item/CS_URS_2024_02/273351121</t>
  </si>
  <si>
    <t>základ</t>
  </si>
  <si>
    <t>(8,45+0,9+8,77+0,9+8,455+23,879+25,675+23,879)*0,3</t>
  </si>
  <si>
    <t>(10,905+30,65+14,915+13,6+4,01+17,05)*0,2</t>
  </si>
  <si>
    <t>26</t>
  </si>
  <si>
    <t>273351122</t>
  </si>
  <si>
    <t>Bednění základů desek odstranění</t>
  </si>
  <si>
    <t>1334543145</t>
  </si>
  <si>
    <t>https://podminky.urs.cz/item/CS_URS_2024_02/273351122</t>
  </si>
  <si>
    <t>27</t>
  </si>
  <si>
    <t>273362021</t>
  </si>
  <si>
    <t>Výztuž základů desek ze svařovaných sítí z drátů typu KARI</t>
  </si>
  <si>
    <t>553627511</t>
  </si>
  <si>
    <t>https://podminky.urs.cz/item/CS_URS_2024_02/273362021</t>
  </si>
  <si>
    <t>25,675*24,13*4,44/1000</t>
  </si>
  <si>
    <t>8,77*1*4,44/1000</t>
  </si>
  <si>
    <t>((4,865+1,15)/2*6,455)*4,44/1000</t>
  </si>
  <si>
    <t>10,905*30,4*4,44/1000</t>
  </si>
  <si>
    <t>4,01*13,6*4,44/1000</t>
  </si>
  <si>
    <t>4,59*1,1 'Přepočtené koeficientem množství</t>
  </si>
  <si>
    <t>28</t>
  </si>
  <si>
    <t>274322511</t>
  </si>
  <si>
    <t>Základy z betonu železového (bez výztuže) pasy z betonu se zvýšenými nároky na prostředí tř. C 25/30</t>
  </si>
  <si>
    <t>1511750681</t>
  </si>
  <si>
    <t>https://podminky.urs.cz/item/CS_URS_2024_02/274322511</t>
  </si>
  <si>
    <t>30*0,8*0,6*1,035</t>
  </si>
  <si>
    <t>30*0,8*0,45</t>
  </si>
  <si>
    <t>13,315*0,8*0,6*1,035</t>
  </si>
  <si>
    <t>13,315*0,8*0,45</t>
  </si>
  <si>
    <t>13,6*0,8*0,6*1,035</t>
  </si>
  <si>
    <t>13,6*0,8*0,45</t>
  </si>
  <si>
    <t>14,115*0,8*0,6*1,035</t>
  </si>
  <si>
    <t>14,115*0,8*0,45</t>
  </si>
  <si>
    <t>12*0,8*0,6*1,035</t>
  </si>
  <si>
    <t>12*0,8*0,45</t>
  </si>
  <si>
    <t>16,4*0,8*0,6*1,035</t>
  </si>
  <si>
    <t>16,4*0,8*0,45</t>
  </si>
  <si>
    <t>29</t>
  </si>
  <si>
    <t>274322611</t>
  </si>
  <si>
    <t>Základy z betonu železového (bez výztuže) pasy z betonu se zvýšenými nároky na prostředí tř. C 30/37</t>
  </si>
  <si>
    <t>268720709</t>
  </si>
  <si>
    <t>https://podminky.urs.cz/item/CS_URS_2024_02/274322611</t>
  </si>
  <si>
    <t>9,45*1*0,4*1,035</t>
  </si>
  <si>
    <t>9,27*1*0,4*1,035</t>
  </si>
  <si>
    <t>9,455*1*0,4*1,035</t>
  </si>
  <si>
    <t>25*1*0,4*1,035</t>
  </si>
  <si>
    <t>14,17*1*0,4*1,035</t>
  </si>
  <si>
    <t>11,005*1,885*0,4*1,035</t>
  </si>
  <si>
    <t>3,025*1*0,4*1,035</t>
  </si>
  <si>
    <t>1,3*1*0,4*1,035</t>
  </si>
  <si>
    <t>1,165*1*0,4*1,035</t>
  </si>
  <si>
    <t>5,19*1*0,4*1,035</t>
  </si>
  <si>
    <t>24,175*1*0,4*1,035</t>
  </si>
  <si>
    <t>9,14*1*0,4*1,035</t>
  </si>
  <si>
    <t>6,05*1*0,4*1,035</t>
  </si>
  <si>
    <t>5,04*1*0,4*1,035</t>
  </si>
  <si>
    <t>6,9*1*0,4*1,035</t>
  </si>
  <si>
    <t>1,15*1*0,4*1,035</t>
  </si>
  <si>
    <t>8,45*0,5*1</t>
  </si>
  <si>
    <t>1*0,5*1</t>
  </si>
  <si>
    <t>7,77*0,5*1</t>
  </si>
  <si>
    <t>8,455*0,5*1</t>
  </si>
  <si>
    <t>22,88*0,5*1</t>
  </si>
  <si>
    <t>25,675*0,5*1</t>
  </si>
  <si>
    <t>23,88*0,5*1</t>
  </si>
  <si>
    <t>24,675*0,5*1</t>
  </si>
  <si>
    <t>2,165*0,5*1</t>
  </si>
  <si>
    <t>3,525*0,5*0,7</t>
  </si>
  <si>
    <t>5,455*0,5*1</t>
  </si>
  <si>
    <t>9,64*0,5*1</t>
  </si>
  <si>
    <t>6,55*0,5*1</t>
  </si>
  <si>
    <t>1,15*0,5*1</t>
  </si>
  <si>
    <t>7*0,5*1</t>
  </si>
  <si>
    <t>4,865*0,5*1</t>
  </si>
  <si>
    <t>30</t>
  </si>
  <si>
    <t>274351121</t>
  </si>
  <si>
    <t>Bednění základů pasů rovné zřízení</t>
  </si>
  <si>
    <t>956611142</t>
  </si>
  <si>
    <t>https://podminky.urs.cz/item/CS_URS_2024_02/274351121</t>
  </si>
  <si>
    <t>(10,905+30,65+14,915+13,6+4,01+17,05)*0,45</t>
  </si>
  <si>
    <t>(6,305+16,4)*2*0,45</t>
  </si>
  <si>
    <t>(12+9,305)*2*0,45</t>
  </si>
  <si>
    <t>(3,21+12)*2*0,45</t>
  </si>
  <si>
    <t>(8,45+1+8,77+1+8,455+23,88+25,675+23,88)*1</t>
  </si>
  <si>
    <t>(7,7+3,525+1+2,165+6,685)*1</t>
  </si>
  <si>
    <t>(7,77+6,669+9,135+1,665+1+5,025)*1</t>
  </si>
  <si>
    <t>(7,855+5,69)*2*1</t>
  </si>
  <si>
    <t>(6,685+9,64)*2*1</t>
  </si>
  <si>
    <t>(9,135+9,64)*2*1</t>
  </si>
  <si>
    <t>(7,855+9,64)*2*1</t>
  </si>
  <si>
    <t>(6,685+6,55)*2*1</t>
  </si>
  <si>
    <t>(12,5+6,55)*2*1</t>
  </si>
  <si>
    <t>(4,555+6,55)*2*1</t>
  </si>
  <si>
    <t>(1,15+7+4,865)*1</t>
  </si>
  <si>
    <t>(0,65+6+4,365)*1</t>
  </si>
  <si>
    <t>31</t>
  </si>
  <si>
    <t>274351122</t>
  </si>
  <si>
    <t>Bednění základů pasů rovné odstranění</t>
  </si>
  <si>
    <t>-1904405670</t>
  </si>
  <si>
    <t>https://podminky.urs.cz/item/CS_URS_2024_02/274351122</t>
  </si>
  <si>
    <t>32</t>
  </si>
  <si>
    <t>274361821</t>
  </si>
  <si>
    <t>Výztuž základů pasů z betonářské oceli 10 505 (R) nebo BSt 500</t>
  </si>
  <si>
    <t>1063018725</t>
  </si>
  <si>
    <t>https://podminky.urs.cz/item/CS_URS_2024_02/274361821</t>
  </si>
  <si>
    <t>85,191*170/1000</t>
  </si>
  <si>
    <t>191,728*170/1000</t>
  </si>
  <si>
    <t>Svislé a kompletní konstrukce</t>
  </si>
  <si>
    <t>33</t>
  </si>
  <si>
    <t>311272031</t>
  </si>
  <si>
    <t>Zdivo z pórobetonových tvárnic na tenké maltové lože, tl. zdiva 200 mm pevnost tvárnic přes P2 do P4, objemová hmotnost přes 450 do 600 kg/m3 hladkých</t>
  </si>
  <si>
    <t>-939144612</t>
  </si>
  <si>
    <t>https://podminky.urs.cz/item/CS_URS_2024_02/311272031</t>
  </si>
  <si>
    <t>půdorys 1.NP</t>
  </si>
  <si>
    <t>(1,805)*3,5</t>
  </si>
  <si>
    <t>(4,6)*3,5</t>
  </si>
  <si>
    <t>-(0,96*2)</t>
  </si>
  <si>
    <t>2,55*3,5</t>
  </si>
  <si>
    <t>(4,6+4,6)*0,92</t>
  </si>
  <si>
    <t>34</t>
  </si>
  <si>
    <t>311272141</t>
  </si>
  <si>
    <t>Zdivo z pórobetonových tvárnic na tenké maltové lože, tl. zdiva 250 mm pevnost tvárnic přes P2 do P4, objemová hmotnost přes 450 do 600 kg/m3 na pero a drážku</t>
  </si>
  <si>
    <t>-1946815290</t>
  </si>
  <si>
    <t>https://podminky.urs.cz/item/CS_URS_2024_02/311272141</t>
  </si>
  <si>
    <t>(4,6+4,6+4,6+4,6)*3,25</t>
  </si>
  <si>
    <t>-(0,96*2*2+4*1*3)</t>
  </si>
  <si>
    <t>(4,6+4,6+4,6+4,6)*0,92</t>
  </si>
  <si>
    <t>10,505*0,74</t>
  </si>
  <si>
    <t>35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</si>
  <si>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</si>
  <si>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</si>
  <si>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-1816268909</t>
  </si>
  <si>
    <t>https://podminky.urs.cz/item/CS_URS_2024_02/311273901</t>
  </si>
  <si>
    <t>(4,6+4,6+4,6+4,6)</t>
  </si>
  <si>
    <t>(4,6+4,6)</t>
  </si>
  <si>
    <t>10,505</t>
  </si>
  <si>
    <t>36</t>
  </si>
  <si>
    <t>311273951</t>
  </si>
  <si>
    <t>Založení pórobetonového zdiva na zakládací maltu, tlouštky zdiva 200 mm</t>
  </si>
  <si>
    <t>-1430206288</t>
  </si>
  <si>
    <t>https://podminky.urs.cz/item/CS_URS_2024_02/311273951</t>
  </si>
  <si>
    <t>(1,805)</t>
  </si>
  <si>
    <t>(4,6)</t>
  </si>
  <si>
    <t>-(0,96)</t>
  </si>
  <si>
    <t>37</t>
  </si>
  <si>
    <t>311273953</t>
  </si>
  <si>
    <t>Založení pórobetonového zdiva na zakládací maltu, tlouštky zdiva 250 mm</t>
  </si>
  <si>
    <t>495915273</t>
  </si>
  <si>
    <t>https://podminky.urs.cz/item/CS_URS_2024_02/311273953</t>
  </si>
  <si>
    <t>(1,805+4,6+4,6+4,6)</t>
  </si>
  <si>
    <t>38</t>
  </si>
  <si>
    <t>311321611</t>
  </si>
  <si>
    <t>Nadzákladové zdi z betonu železového (bez výztuže) nosné bez zvláštních nároků na vliv prostředí tř. C 30/37</t>
  </si>
  <si>
    <t>1180327267</t>
  </si>
  <si>
    <t>https://podminky.urs.cz/item/CS_URS_2024_02/311321611</t>
  </si>
  <si>
    <t>konstrukce 1.NP heliport</t>
  </si>
  <si>
    <t>obvodové zdivo</t>
  </si>
  <si>
    <t>(8,45+1+8,777+1+8,455+23,379+25,675+23,379)*0,25*4,2</t>
  </si>
  <si>
    <t>-(1,5*1+0,75*0,5+1,5*1+1,5*1+0,78*0,5+1,5*1+1,5*1+0,75*0,5+1,5*1+4*3,2+3*3,2+1*1+1*1+1*1+1*2,3+4,5*3,5+4,5*3,5+2,57*3,5)*0,25</t>
  </si>
  <si>
    <t>-(0,9*2,2+0,9*2,2+0,9*2,2+4*1+1*1+1*1+1,5*1+0,75*0,5+1,5*1)*0,25</t>
  </si>
  <si>
    <t>vnitřní zdivo</t>
  </si>
  <si>
    <t>(3,925+0,2+1,165)*0,2*4,2</t>
  </si>
  <si>
    <t>5,1*0,2*4,2</t>
  </si>
  <si>
    <t>(3,925+0,2)*0,2*4,2</t>
  </si>
  <si>
    <t>(0,2+9,435+0,2+8,255)*0,2*4,2</t>
  </si>
  <si>
    <t>-(1,7*2,35+1,7*2,35)*0,2</t>
  </si>
  <si>
    <t>(9,4+9,4)*0,2*4,2</t>
  </si>
  <si>
    <t>-(0,9*2,2+0,9*2,2+1,6*2,35)*0,2</t>
  </si>
  <si>
    <t>-(1,6*2,35+0,9*2,2+0,9*2,2)*0,2</t>
  </si>
  <si>
    <t>6,95*0,2*4,2</t>
  </si>
  <si>
    <t>-(1,6*2,35)*0,2</t>
  </si>
  <si>
    <t>(3,125+0,9+0,8)*0,2*4,2</t>
  </si>
  <si>
    <t>-(0,6*2,2)*0,2</t>
  </si>
  <si>
    <t>konstrukce 2.NP</t>
  </si>
  <si>
    <t>(8,45+1+8,77+1+8,455+23,379+25,675+23,379)*0,25*1,45</t>
  </si>
  <si>
    <t>(3,925+0,2+1,165+19,1)*0,25*1,45</t>
  </si>
  <si>
    <t>16,2*0,25*1,45</t>
  </si>
  <si>
    <t>25,2*0,25*1,45</t>
  </si>
  <si>
    <t>(25,2*0,25*1,457+8,2)*0,25*1,45</t>
  </si>
  <si>
    <t>(6,9+6,9+6,9)*0,25*1,45</t>
  </si>
  <si>
    <t>-(1,5*1,1*0,2)*37</t>
  </si>
  <si>
    <t>trámy</t>
  </si>
  <si>
    <t>((1,7+0,3)/2*5,1)*0,3</t>
  </si>
  <si>
    <t>((1,7+0,3)/2*5,6)*0,3</t>
  </si>
  <si>
    <t>14,515*0,25*5,2</t>
  </si>
  <si>
    <t>12,7*0,25*5,2</t>
  </si>
  <si>
    <t>3,76*0,25*5,2</t>
  </si>
  <si>
    <t>39</t>
  </si>
  <si>
    <t>311351121</t>
  </si>
  <si>
    <t>Bednění nadzákladových zdí nosných rovné oboustranné za každou stranu zřízení</t>
  </si>
  <si>
    <t>-1981066035</t>
  </si>
  <si>
    <t>https://podminky.urs.cz/item/CS_URS_2024_02/311351121</t>
  </si>
  <si>
    <t>(8,45+1+8,77+1+8,455+23,879+25,675+23,879)*4,2</t>
  </si>
  <si>
    <t>(8,2+3,925+1,165+0,2+1,365+5,125+8,27+5,125+0,2+4,125+8,255+6,945+18,09+17,29+7,335+6,95+5,1+0,2+5,1+9,94+5,1+0,2+5,1+6,945)*4,2</t>
  </si>
  <si>
    <t>(9,435+9,94)*2*4,2</t>
  </si>
  <si>
    <t>(8,255+9,94)*2*4,2</t>
  </si>
  <si>
    <t>(12,71+6,95)*2*4,2</t>
  </si>
  <si>
    <t>(4,9+6,95)*2*4,2</t>
  </si>
  <si>
    <t>(1,5+1)*2*0,25</t>
  </si>
  <si>
    <t>(0,75+0,5)*2*0,25</t>
  </si>
  <si>
    <t>(4+3,2*2)*0,25</t>
  </si>
  <si>
    <t>(3,015+3,2*2)*0,25</t>
  </si>
  <si>
    <t>(1+1)*2*0,25</t>
  </si>
  <si>
    <t>(1+2,3*2)*0,25</t>
  </si>
  <si>
    <t>(4,5+3,5*2)*0,25</t>
  </si>
  <si>
    <t>(2,57+3,5*2)*0,25</t>
  </si>
  <si>
    <t>(0,9+2,2*2)*0,25</t>
  </si>
  <si>
    <t>(4+1)*2*0,25</t>
  </si>
  <si>
    <t>(0,75+0,5*2)*0,25</t>
  </si>
  <si>
    <t>(1,7+2,2*2)*0,2</t>
  </si>
  <si>
    <t>(0,9+2,2*2)*0,2</t>
  </si>
  <si>
    <t>(2,4+3,5*2)*0,2</t>
  </si>
  <si>
    <t>-(1,5*1*6+0,75*0,5*3+4*3,2+3,015*3,2+1*1*3+1*2,3+4,5*3,5*2+2,57*3,5+0,9*2,2*3+4*1)</t>
  </si>
  <si>
    <t>-(1*1*2+1,5*1+0,75*0,5*2+1,5*1)</t>
  </si>
  <si>
    <t>-(1,7*2,2*5+0,9*2,2*4+2,4*3,5)</t>
  </si>
  <si>
    <t>půdorys konstrukce 2.NP</t>
  </si>
  <si>
    <t>(8,45+1+8,17+1+8,455+6,29+4,77+4,77+7,15+5,155+7,23+5,105+7,285+7,15+4,77+4,77+6,29)*1,45</t>
  </si>
  <si>
    <t>(8,2+3,925+1,165+2,165+7,035+6,09)*1,45</t>
  </si>
  <si>
    <t>(8,27+7,04+9,435+1,965+1,165+4,875)*1,45</t>
  </si>
  <si>
    <t>(8,205+6,09)*2*1,45</t>
  </si>
  <si>
    <t>(7,035+4,87)*2*1,45</t>
  </si>
  <si>
    <t>(9,435+9,74)*2*1,45</t>
  </si>
  <si>
    <t>(8,205+4,77)*2*1,45</t>
  </si>
  <si>
    <t>(7,035+6,95)*2*1,45</t>
  </si>
  <si>
    <t>(5,205+6,95)*2*1,45</t>
  </si>
  <si>
    <t>(7,33+6,95)*2*1,45</t>
  </si>
  <si>
    <t>(1,5+1)*2*0,25*37</t>
  </si>
  <si>
    <t>-(1,5*1)*2*37</t>
  </si>
  <si>
    <t>((1,7+0,3)/2*5,1)*2</t>
  </si>
  <si>
    <t>(5,8+0,3)*0,3</t>
  </si>
  <si>
    <t>((1,7+0,3)/2*5,6)*2</t>
  </si>
  <si>
    <t>(9,705+9,705)*5,2</t>
  </si>
  <si>
    <t>(4,01+13,2+4,01)*5,2</t>
  </si>
  <si>
    <t>(3,76+12,7+3,76)*5,2</t>
  </si>
  <si>
    <t>(2+1)*2*0,25</t>
  </si>
  <si>
    <t>(3+3,5*2)*0,25</t>
  </si>
  <si>
    <t>(1,66+2,3*2)*0,25</t>
  </si>
  <si>
    <t>-(1*2,3+2*1+3*3,5+1,66*2,3)</t>
  </si>
  <si>
    <t>40</t>
  </si>
  <si>
    <t>311351122</t>
  </si>
  <si>
    <t>Bednění nadzákladových zdí nosných rovné oboustranné za každou stranu odstranění</t>
  </si>
  <si>
    <t>1185158101</t>
  </si>
  <si>
    <t>https://podminky.urs.cz/item/CS_URS_2024_02/311351122</t>
  </si>
  <si>
    <t>41</t>
  </si>
  <si>
    <t>311351911</t>
  </si>
  <si>
    <t>Bednění nadzákladových zdí nosných Příplatek k cenám bednění za pohledový beton</t>
  </si>
  <si>
    <t>-1599934840</t>
  </si>
  <si>
    <t>https://podminky.urs.cz/item/CS_URS_2024_02/311351911</t>
  </si>
  <si>
    <t>(1,5+1)*2*0,25*15</t>
  </si>
  <si>
    <t>-(1,5*1)*2*15</t>
  </si>
  <si>
    <t>42</t>
  </si>
  <si>
    <t>311361821</t>
  </si>
  <si>
    <t>Výztuž nadzákladových zdí nosných svislých nebo odkloněných od svislice, rovných nebo oblých z betonářské oceli 10 505 (R) nebo BSt 500</t>
  </si>
  <si>
    <t>-1311037361</t>
  </si>
  <si>
    <t>https://podminky.urs.cz/item/CS_URS_2024_02/311361821</t>
  </si>
  <si>
    <t>267,838*120/1000</t>
  </si>
  <si>
    <t>43</t>
  </si>
  <si>
    <t>315321611</t>
  </si>
  <si>
    <t>Nadzákladové zdi z betonu železového (bez výztuže) půdní, štítové, nadstřešní, poprsní bez zvláštních nároků na vliv prostředí tř. C 30/37</t>
  </si>
  <si>
    <t>-672757083</t>
  </si>
  <si>
    <t>https://podminky.urs.cz/item/CS_URS_2024_02/315321611</t>
  </si>
  <si>
    <t>skladba S3 garáže atiky</t>
  </si>
  <si>
    <t>10,255*0,25*0,3</t>
  </si>
  <si>
    <t>10*0,25*0,63</t>
  </si>
  <si>
    <t>20,4*0,25*0,63</t>
  </si>
  <si>
    <t>14,265*0,25*0,63</t>
  </si>
  <si>
    <t>4,01*0,25*0,12</t>
  </si>
  <si>
    <t>12,7*0,1*0,12</t>
  </si>
  <si>
    <t>44</t>
  </si>
  <si>
    <t>315351121</t>
  </si>
  <si>
    <t>Bednění nadzákladových zdí půdních, štítových rovné oboustranné za každou stranu zřízení</t>
  </si>
  <si>
    <t>-569233110</t>
  </si>
  <si>
    <t>https://podminky.urs.cz/item/CS_URS_2024_02/315351121</t>
  </si>
  <si>
    <t>(10,255+0,25)*2*0,3</t>
  </si>
  <si>
    <t>(10+0,25)*2*0,63</t>
  </si>
  <si>
    <t>(0,15+20,4+14,515+0,25)*0,63</t>
  </si>
  <si>
    <t>(20,15+14,265)*0,63</t>
  </si>
  <si>
    <t>(4,01+12,95)*0,12</t>
  </si>
  <si>
    <t>(3,86+12,7)*0,12</t>
  </si>
  <si>
    <t>45</t>
  </si>
  <si>
    <t>315351122</t>
  </si>
  <si>
    <t>Bednění nadzákladových zdí půdních, štítových rovné oboustranné za každou stranu odstranění</t>
  </si>
  <si>
    <t>-2136808713</t>
  </si>
  <si>
    <t>https://podminky.urs.cz/item/CS_URS_2024_02/315351122</t>
  </si>
  <si>
    <t>46</t>
  </si>
  <si>
    <t>315361821</t>
  </si>
  <si>
    <t>Výztuž nadzákladových zdí půdních, štítových, poprsních svislých nebo odkloněných od svislice, rovných nebo oblých z betonářské oceli 10 505 (R) nebo BSt 500</t>
  </si>
  <si>
    <t>-716395661</t>
  </si>
  <si>
    <t>https://podminky.urs.cz/item/CS_URS_2024_02/315361821</t>
  </si>
  <si>
    <t>8,076*95/1000</t>
  </si>
  <si>
    <t>47</t>
  </si>
  <si>
    <t>317143431</t>
  </si>
  <si>
    <t>Překlady nosné z pórobetonu osazené do tenkého maltového lože, pro zdi tl. 200 mm, délky překladu do 1300 mm</t>
  </si>
  <si>
    <t>-2014244101</t>
  </si>
  <si>
    <t>https://podminky.urs.cz/item/CS_URS_2024_02/317143431</t>
  </si>
  <si>
    <t>48</t>
  </si>
  <si>
    <t>330321712</t>
  </si>
  <si>
    <t>Sloupy, pilíře, táhla, rámové stojky, vzpěry z betonu železového (bez výztuže) odolného proti agresivnímu prostředí tř. C 35/45</t>
  </si>
  <si>
    <t>446929246</t>
  </si>
  <si>
    <t>https://podminky.urs.cz/item/CS_URS_2024_02/330321712</t>
  </si>
  <si>
    <t>(0,4*0,4*4,2)*4</t>
  </si>
  <si>
    <t>(0,4*0,4*5,52)*10</t>
  </si>
  <si>
    <t>49</t>
  </si>
  <si>
    <t>331351321</t>
  </si>
  <si>
    <t>Bednění hranatých sloupů a pilířů včetně vzepření průřezu pravoúhlého čtyřúhelníka výšky přes 4 do 6 m, průřezu přes 0,08 do 0,16 m2 zřízení</t>
  </si>
  <si>
    <t>-1326896577</t>
  </si>
  <si>
    <t>https://podminky.urs.cz/item/CS_URS_2024_02/331351321</t>
  </si>
  <si>
    <t>(0,4+0,4)*2*4,2*4</t>
  </si>
  <si>
    <t>-(0,37*0,37)*8</t>
  </si>
  <si>
    <t>(0,4+0,4)*2*5,52*10</t>
  </si>
  <si>
    <t>-(0,37*0,37)*18</t>
  </si>
  <si>
    <t>-(0,25*0,37)*2</t>
  </si>
  <si>
    <t>50</t>
  </si>
  <si>
    <t>331351322</t>
  </si>
  <si>
    <t>Bednění hranatých sloupů a pilířů včetně vzepření průřezu pravoúhlého čtyřúhelníka výšky přes 4 do 6 m, průřezu přes 0,08 do 0,16 m2 odstranění</t>
  </si>
  <si>
    <t>-96872144</t>
  </si>
  <si>
    <t>https://podminky.urs.cz/item/CS_URS_2024_02/331351322</t>
  </si>
  <si>
    <t>51</t>
  </si>
  <si>
    <t>331361821</t>
  </si>
  <si>
    <t>Výztuž sloupů, pilířů, rámových stojek, táhel nebo vzpěr hranatých svislých nebo šikmých (odkloněných) z betonářské oceli 10 505 (R) nebo BSt 500</t>
  </si>
  <si>
    <t>1683064946</t>
  </si>
  <si>
    <t>https://podminky.urs.cz/item/CS_URS_2024_02/331361821</t>
  </si>
  <si>
    <t>11,52*180/1000</t>
  </si>
  <si>
    <t>Vodorovné konstrukce</t>
  </si>
  <si>
    <t>52</t>
  </si>
  <si>
    <t>411124221</t>
  </si>
  <si>
    <t>Montáž stropních panelů délky přes 3,6 do 4,8 m, hmotnosti přes 1,5 do 3,0 t, v budovách výšky do 12 m</t>
  </si>
  <si>
    <t>-1764573465</t>
  </si>
  <si>
    <t>https://podminky.urs.cz/item/CS_URS_2024_02/411124221</t>
  </si>
  <si>
    <t>konstrukce 1.NP</t>
  </si>
  <si>
    <t>skladba S3</t>
  </si>
  <si>
    <t>53</t>
  </si>
  <si>
    <t>59346871</t>
  </si>
  <si>
    <t>panel stropní předpjatý š 1190mm v 200mm, počet lan 7 + 2</t>
  </si>
  <si>
    <t>-673655260</t>
  </si>
  <si>
    <t>10*4</t>
  </si>
  <si>
    <t>54</t>
  </si>
  <si>
    <t>59346R</t>
  </si>
  <si>
    <t>panel stropní předpjatý š 600mm v 200mm, počet lan 7 + 2</t>
  </si>
  <si>
    <t>vlastní</t>
  </si>
  <si>
    <t>-1315731787</t>
  </si>
  <si>
    <t>1*4</t>
  </si>
  <si>
    <t>55</t>
  </si>
  <si>
    <t>41112R</t>
  </si>
  <si>
    <t>Montáž stropních panelů délky přes 4,8 do 10 m, hmotnosti přes 1,5 do 3,0 t, v budovách výšky do 12 m</t>
  </si>
  <si>
    <t>-59351968</t>
  </si>
  <si>
    <t>56</t>
  </si>
  <si>
    <t>59346865</t>
  </si>
  <si>
    <t>panel stropní předpjatý š 1190mm v 320mm, počet lan 8 + 2</t>
  </si>
  <si>
    <t>1319479178</t>
  </si>
  <si>
    <t>24*10</t>
  </si>
  <si>
    <t>57</t>
  </si>
  <si>
    <t>593468R</t>
  </si>
  <si>
    <t>panel stropní předpjatý š 600mm v 320mm, počet lan 8 + 2</t>
  </si>
  <si>
    <t>-1939144681</t>
  </si>
  <si>
    <t>1*10</t>
  </si>
  <si>
    <t>58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</si>
  <si>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</si>
  <si>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</si>
  <si>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1964851352</t>
  </si>
  <si>
    <t>https://podminky.urs.cz/item/CS_URS_2024_02/411324646</t>
  </si>
  <si>
    <t>skladba S2</t>
  </si>
  <si>
    <t>8,77*0,9*0,25</t>
  </si>
  <si>
    <t>25,675*23,879*0,25</t>
  </si>
  <si>
    <t>59</t>
  </si>
  <si>
    <t>411325656</t>
  </si>
  <si>
    <t>Stropy z betonu železového (bez výztuže) pohledového trámových, žebrových, kazetových nebo vložkových z tvárnic tř. C 30/37</t>
  </si>
  <si>
    <t>-215138628</t>
  </si>
  <si>
    <t>https://podminky.urs.cz/item/CS_URS_2024_02/411325656</t>
  </si>
  <si>
    <t>půdorys 2.NP</t>
  </si>
  <si>
    <t>(PI*19*19*0,3)</t>
  </si>
  <si>
    <t>411351011</t>
  </si>
  <si>
    <t>Bednění stropních konstrukcí - bez podpěrné konstrukce desek tloušťky stropní desky přes 5 do 25 cm zřízení</t>
  </si>
  <si>
    <t>-264959890</t>
  </si>
  <si>
    <t>https://podminky.urs.cz/item/CS_URS_2024_02/411351011</t>
  </si>
  <si>
    <t>8,2*3,925</t>
  </si>
  <si>
    <t>7*2,165</t>
  </si>
  <si>
    <t>8,27*5,125</t>
  </si>
  <si>
    <t>9,2*1,965</t>
  </si>
  <si>
    <t>8,205*6,945</t>
  </si>
  <si>
    <t>8,255*9,94</t>
  </si>
  <si>
    <t>9,435*9,94</t>
  </si>
  <si>
    <t>7,335*9,94</t>
  </si>
  <si>
    <t>7,335*6,95</t>
  </si>
  <si>
    <t>12,6*6,95</t>
  </si>
  <si>
    <t>4,9*6,95</t>
  </si>
  <si>
    <t>(8,45+1+8,77+1+8,455+23,879+25,675+23,879)*0,25</t>
  </si>
  <si>
    <t>61</t>
  </si>
  <si>
    <t>411351012</t>
  </si>
  <si>
    <t>Bednění stropních konstrukcí - bez podpěrné konstrukce desek tloušťky stropní desky přes 5 do 25 cm odstranění</t>
  </si>
  <si>
    <t>-963581589</t>
  </si>
  <si>
    <t>https://podminky.urs.cz/item/CS_URS_2024_02/411351012</t>
  </si>
  <si>
    <t>62</t>
  </si>
  <si>
    <t>411351021</t>
  </si>
  <si>
    <t>Bednění stropních konstrukcí - bez podpěrné konstrukce desek tloušťky stropní desky přes 25 do 50 cm zřízení</t>
  </si>
  <si>
    <t>192351985</t>
  </si>
  <si>
    <t>https://podminky.urs.cz/item/CS_URS_2024_02/411351021</t>
  </si>
  <si>
    <t>3,14*19*19</t>
  </si>
  <si>
    <t>(2*3,14*19)*0,3</t>
  </si>
  <si>
    <t>63</t>
  </si>
  <si>
    <t>411351022</t>
  </si>
  <si>
    <t>Bednění stropních konstrukcí - bez podpěrné konstrukce desek tloušťky stropní desky přes 25 do 50 cm odstranění</t>
  </si>
  <si>
    <t>-1141554657</t>
  </si>
  <si>
    <t>https://podminky.urs.cz/item/CS_URS_2024_02/411351022</t>
  </si>
  <si>
    <t>64</t>
  </si>
  <si>
    <t>411354313</t>
  </si>
  <si>
    <t>Podpěrná konstrukce stropů - desek, kleneb a skořepin výška podepření do 4 m tloušťka stropu přes 15 do 25 cm zřízení</t>
  </si>
  <si>
    <t>316657298</t>
  </si>
  <si>
    <t>https://podminky.urs.cz/item/CS_URS_2024_02/411354313</t>
  </si>
  <si>
    <t>65</t>
  </si>
  <si>
    <t>411354314</t>
  </si>
  <si>
    <t>Podpěrná konstrukce stropů - desek, kleneb a skořepin výška podepření do 4 m tloušťka stropu přes 15 do 25 cm odstranění</t>
  </si>
  <si>
    <t>1052213280</t>
  </si>
  <si>
    <t>https://podminky.urs.cz/item/CS_URS_2024_02/411354314</t>
  </si>
  <si>
    <t>66</t>
  </si>
  <si>
    <t>411354335</t>
  </si>
  <si>
    <t>Podpěrná konstrukce stropů - desek, kleneb a skořepin výška podepření přes 4 do 6 m tloušťka stropu přes 25 do 35 cm zřízení</t>
  </si>
  <si>
    <t>-553223899</t>
  </si>
  <si>
    <t>https://podminky.urs.cz/item/CS_URS_2024_02/411354335</t>
  </si>
  <si>
    <t>67</t>
  </si>
  <si>
    <t>411354336</t>
  </si>
  <si>
    <t>Podpěrná konstrukce stropů - desek, kleneb a skořepin výška podepření přes 4 do 6 m tloušťka stropu přes 25 do 35 cm odstranění</t>
  </si>
  <si>
    <t>-1831630835</t>
  </si>
  <si>
    <t>https://podminky.urs.cz/item/CS_URS_2024_02/411354336</t>
  </si>
  <si>
    <t>68</t>
  </si>
  <si>
    <t>411359111</t>
  </si>
  <si>
    <t>Bednění stropních konstrukcí - bez podpěrné konstrukce Příplatek k cenám za pohledový beton</t>
  </si>
  <si>
    <t>-1428845249</t>
  </si>
  <si>
    <t>https://podminky.urs.cz/item/CS_URS_2024_02/411359111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</si>
  <si>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</si>
  <si>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</si>
  <si>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</si>
  <si>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-1117645954</t>
  </si>
  <si>
    <t>https://podminky.urs.cz/item/CS_URS_2024_02/411361821</t>
  </si>
  <si>
    <t>(8,77*0,9*0,25)*125/1000</t>
  </si>
  <si>
    <t>(25,675*23,879*0,25)*125/1000</t>
  </si>
  <si>
    <t>(PI*19*19*0,3)*125/1000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</si>
  <si>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</si>
  <si>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</si>
  <si>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</si>
  <si>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-84390276</t>
  </si>
  <si>
    <t>https://podminky.urs.cz/item/CS_URS_2024_02/411362021</t>
  </si>
  <si>
    <t>8,77*0,9*4,44/1000</t>
  </si>
  <si>
    <t>25,675*23,879*4,44/1000</t>
  </si>
  <si>
    <t>(PI*19*19)*4,44/1000</t>
  </si>
  <si>
    <t>71</t>
  </si>
  <si>
    <t>417321515</t>
  </si>
  <si>
    <t>Ztužující pásy a věnce z betonu železového (bez výztuže) tř. C 25/30</t>
  </si>
  <si>
    <t>-2065751648</t>
  </si>
  <si>
    <t>https://podminky.urs.cz/item/CS_URS_2024_02/417321515</t>
  </si>
  <si>
    <t>věnec +3,3</t>
  </si>
  <si>
    <t>(4,6*0,4*0,37)*10</t>
  </si>
  <si>
    <t>(4,6*0,4*0,37)*2</t>
  </si>
  <si>
    <t>9,705*0,4*0,38</t>
  </si>
  <si>
    <t>věnec +4,59</t>
  </si>
  <si>
    <t>(4,6*0,4*0,4)*10</t>
  </si>
  <si>
    <t>(4,6*0,4*0,4)*2</t>
  </si>
  <si>
    <t>věnec +5,0</t>
  </si>
  <si>
    <t>9,75*0,4*0,32</t>
  </si>
  <si>
    <t>věnec panely</t>
  </si>
  <si>
    <t>(4,6*0,25*0,32)*9</t>
  </si>
  <si>
    <t>(1,7*0,25*0,32)</t>
  </si>
  <si>
    <t>(12,7*0,1*0,32)</t>
  </si>
  <si>
    <t>9,705*0,4*0,32</t>
  </si>
  <si>
    <t>72</t>
  </si>
  <si>
    <t>417351115</t>
  </si>
  <si>
    <t>Bednění bočnic ztužujících pásů a věnců včetně vzpěr zřízení</t>
  </si>
  <si>
    <t>-2135100850</t>
  </si>
  <si>
    <t>https://podminky.urs.cz/item/CS_URS_2024_02/417351115</t>
  </si>
  <si>
    <t>4,6*(0,37+0,4+0,37)*6</t>
  </si>
  <si>
    <t>1,805*(0,37+0,2+0,37)</t>
  </si>
  <si>
    <t>2,75*(0,37+0,4+0,37)</t>
  </si>
  <si>
    <t>4,6*(0,37+0,2+0,37)</t>
  </si>
  <si>
    <t>4,6*(0,37+0,37)*4</t>
  </si>
  <si>
    <t>9,705*(0,38+0,4+0,38)</t>
  </si>
  <si>
    <t>(4,6*(0,4+0,4))*12</t>
  </si>
  <si>
    <t>věnec +5,0 panely</t>
  </si>
  <si>
    <t xml:space="preserve">9,75*0,32 </t>
  </si>
  <si>
    <t>(4,6*0,32)*9</t>
  </si>
  <si>
    <t>12,7*0,12</t>
  </si>
  <si>
    <t>1,7*0,32</t>
  </si>
  <si>
    <t>9,705*0,32</t>
  </si>
  <si>
    <t>73</t>
  </si>
  <si>
    <t>417351116</t>
  </si>
  <si>
    <t>Bednění bočnic ztužujících pásů a věnců včetně vzpěr odstranění</t>
  </si>
  <si>
    <t>-173603208</t>
  </si>
  <si>
    <t>https://podminky.urs.cz/item/CS_URS_2024_02/417351116</t>
  </si>
  <si>
    <t>74</t>
  </si>
  <si>
    <t>417361821</t>
  </si>
  <si>
    <t>Výztuž ztužujících pásů a věnců z betonářské oceli 10 505 (R) nebo BSt 500</t>
  </si>
  <si>
    <t>127220186</t>
  </si>
  <si>
    <t>https://podminky.urs.cz/item/CS_URS_2024_02/417361821</t>
  </si>
  <si>
    <t>27,538*70/1000</t>
  </si>
  <si>
    <t>Úpravy povrchů, podlahy a osazování výplní</t>
  </si>
  <si>
    <t>75</t>
  </si>
  <si>
    <t>632450132</t>
  </si>
  <si>
    <t>Potěr cementový vyrovnávací ze suchých směsí v ploše o průměrné (střední) tl. přes 20 do 30 mm</t>
  </si>
  <si>
    <t>138927391</t>
  </si>
  <si>
    <t>https://podminky.urs.cz/item/CS_URS_2024_02/632450132</t>
  </si>
  <si>
    <t>stropní panely</t>
  </si>
  <si>
    <t>10*9,6</t>
  </si>
  <si>
    <t>10*19,2</t>
  </si>
  <si>
    <t>76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</si>
  <si>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</si>
  <si>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</si>
  <si>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-1052555082</t>
  </si>
  <si>
    <t>https://podminky.urs.cz/item/CS_URS_2024_02/941121111</t>
  </si>
  <si>
    <t>(1,5+23,879+0,15+1,5+8,45+1+1,5+1,5+8,77+1,5+1,5+1+8,455+1,5+1,5+23,879+1,5+1,5+15)*6</t>
  </si>
  <si>
    <t>(0,893+1,5+1,5+6,841+1,5+1,5+4,176)*6</t>
  </si>
  <si>
    <t>(30,4+1,5+1,5+14,515+1,5+1,5+13,2+1,5+1,5+4+17,2)*6</t>
  </si>
  <si>
    <t>77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</si>
  <si>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</si>
  <si>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</si>
  <si>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-945729050</t>
  </si>
  <si>
    <t>https://podminky.urs.cz/item/CS_URS_2024_02/941121211</t>
  </si>
  <si>
    <t>1270,848*120</t>
  </si>
  <si>
    <t>78</t>
  </si>
  <si>
    <t>941121322</t>
  </si>
  <si>
    <t>Odborná prohlídka lešení řadového trubkového těžkého pracovního s podlahami s provozním zatížením tř. 4 do 300 kg/m2 šířky tř. W15 od 1,5 do 1,8 m výšky do 25 m, celkové plochy přes 500 do 2 000 m2 zakrytého sítí</t>
  </si>
  <si>
    <t>-1969750807</t>
  </si>
  <si>
    <t>https://podminky.urs.cz/item/CS_URS_2024_02/941121322</t>
  </si>
  <si>
    <t>79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</si>
  <si>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</si>
  <si>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</si>
  <si>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-1981550867</t>
  </si>
  <si>
    <t>https://podminky.urs.cz/item/CS_URS_2024_02/941121811</t>
  </si>
  <si>
    <t>80</t>
  </si>
  <si>
    <t>944611111</t>
  </si>
  <si>
    <t>Plachta ochranná zavěšená na konstrukci lešení z textilie z umělých vláken montáž</t>
  </si>
  <si>
    <t>1423085032</t>
  </si>
  <si>
    <t>https://podminky.urs.cz/item/CS_URS_2024_02/944611111</t>
  </si>
  <si>
    <t>81</t>
  </si>
  <si>
    <t>944611211</t>
  </si>
  <si>
    <t>Plachta ochranná zavěšená na konstrukci lešení z textilie z umělých vláken příplatek k ceně za každý den použití</t>
  </si>
  <si>
    <t>-499010751</t>
  </si>
  <si>
    <t>https://podminky.urs.cz/item/CS_URS_2024_02/944611211</t>
  </si>
  <si>
    <t>82</t>
  </si>
  <si>
    <t>944611811</t>
  </si>
  <si>
    <t>Plachta ochranná zavěšená na konstrukci lešení z textilie z umělých vláken demontáž</t>
  </si>
  <si>
    <t>927427915</t>
  </si>
  <si>
    <t>https://podminky.urs.cz/item/CS_URS_2024_02/944611811</t>
  </si>
  <si>
    <t>83</t>
  </si>
  <si>
    <t>949101112</t>
  </si>
  <si>
    <t>Lešení pomocné pracovní pro objekty pozemních staveb pro zatížení do 150 kg/m2, o výšce lešeňové podlahy přes 1,9 do 3,5 m</t>
  </si>
  <si>
    <t>763622771</t>
  </si>
  <si>
    <t>https://podminky.urs.cz/item/CS_URS_2024_02/949101112</t>
  </si>
  <si>
    <t>7,37+17+4,12+1,38+1,39+2,13+55,97+22,78+35,63+4+1,51+20,25+4+1,51+1,83+51,95</t>
  </si>
  <si>
    <t>5,64+18,21+4,22+11,93+6,71+14,4+4,2+14,4+11,85+5,47+4,2+18,21+6,7+14,34+4,19+14,34</t>
  </si>
  <si>
    <t>7,94+8,77+4,54+1,71+12+12,2+4,81+12,37+5,58+5,59</t>
  </si>
  <si>
    <t>88,64+249,81</t>
  </si>
  <si>
    <t>62,52+5,24+6,76+10,54+11,42+7,86+16,75</t>
  </si>
  <si>
    <t>84</t>
  </si>
  <si>
    <t>993111111</t>
  </si>
  <si>
    <t>Dovoz a odvoz lešení včetně naložení a složení řadového, na vzdálenost do 10 km</t>
  </si>
  <si>
    <t>-1713150155</t>
  </si>
  <si>
    <t>https://podminky.urs.cz/item/CS_URS_2024_02/993111111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</si>
  <si>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</si>
  <si>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</si>
  <si>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</si>
  <si>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384976256</t>
  </si>
  <si>
    <t>https://podminky.urs.cz/item/CS_URS_2024_02/993111119</t>
  </si>
  <si>
    <t>86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</si>
  <si>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</si>
  <si>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</si>
  <si>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409360713</t>
  </si>
  <si>
    <t>https://podminky.urs.cz/item/CS_URS_2024_02/998012022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</si>
  <si>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</si>
  <si>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</si>
  <si>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</si>
  <si>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</si>
  <si>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</si>
  <si>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</si>
  <si>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</si>
  <si>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994989217</t>
  </si>
  <si>
    <t>https://podminky.urs.cz/item/CS_URS_2024_02/711111001</t>
  </si>
  <si>
    <t xml:space="preserve">půdorys 1.NP </t>
  </si>
  <si>
    <t>skladba S6 + S7</t>
  </si>
  <si>
    <t>8,77*0,9</t>
  </si>
  <si>
    <t>25,675*23,879</t>
  </si>
  <si>
    <t>skladba S8</t>
  </si>
  <si>
    <t>10,505*30,4</t>
  </si>
  <si>
    <t>3,76*12,7</t>
  </si>
  <si>
    <t>((4,865+1,15)/2*6,995)</t>
  </si>
  <si>
    <t>88</t>
  </si>
  <si>
    <t>11163150</t>
  </si>
  <si>
    <t>lak penetrační asfaltový</t>
  </si>
  <si>
    <t>-1816232836</t>
  </si>
  <si>
    <t>1009,127*0,0003 'Přepočtené koeficientem množství</t>
  </si>
  <si>
    <t>89</t>
  </si>
  <si>
    <t>711111053</t>
  </si>
  <si>
    <t>Provedení izolace proti zemní vlhkosti natěradly a tmely za studena na ploše vodorovné V dvojnásobným nátěrem krystalickou hydroizolací</t>
  </si>
  <si>
    <t>1126616022</t>
  </si>
  <si>
    <t>https://podminky.urs.cz/item/CS_URS_2024_02/711111053</t>
  </si>
  <si>
    <t>okolo sloupů</t>
  </si>
  <si>
    <t>(0,8*0,2)*12</t>
  </si>
  <si>
    <t>(0,4*0,2)*12</t>
  </si>
  <si>
    <t>90</t>
  </si>
  <si>
    <t>24551050</t>
  </si>
  <si>
    <t>stěrka hydroizolační cementová kapilárně aktivní s dodatečnou krystalizací do spodní stavby</t>
  </si>
  <si>
    <t>kg</t>
  </si>
  <si>
    <t>-967482307</t>
  </si>
  <si>
    <t>5,76*1,5 'Přepočtené koeficientem množství</t>
  </si>
  <si>
    <t>91</t>
  </si>
  <si>
    <t>711141559</t>
  </si>
  <si>
    <t>Provedení izolace proti zemní vlhkosti pásy přitavením NAIP na ploše vodorovné V</t>
  </si>
  <si>
    <t>670843958</t>
  </si>
  <si>
    <t>https://podminky.urs.cz/item/CS_URS_2024_02/711141559</t>
  </si>
  <si>
    <t>92</t>
  </si>
  <si>
    <t>62855002</t>
  </si>
  <si>
    <t>pás asfaltový natavitelný modifikovaný SBS s vložkou z polyesterové rohože a spalitelnou PE fólií nebo jemnozrnným minerálním posypem na horním povrchu tl 5,0mm</t>
  </si>
  <si>
    <t>-569628906</t>
  </si>
  <si>
    <t>1009,127*1,1655 'Přepočtené koeficientem množství</t>
  </si>
  <si>
    <t>93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</si>
  <si>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</si>
  <si>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</si>
  <si>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2023432086</t>
  </si>
  <si>
    <t>https://podminky.urs.cz/item/CS_URS_2024_02/998711102</t>
  </si>
  <si>
    <t>712</t>
  </si>
  <si>
    <t>Povlakové krytiny</t>
  </si>
  <si>
    <t>94</t>
  </si>
  <si>
    <t>712311101</t>
  </si>
  <si>
    <t>Provedení povlakové krytiny střech plochých do 10° natěradly a tmely za studena nátěrem lakem penetračním nebo asfaltovým</t>
  </si>
  <si>
    <t>-1788764342</t>
  </si>
  <si>
    <t>https://podminky.urs.cz/item/CS_URS_2024_02/712311101</t>
  </si>
  <si>
    <t>7,035*2,165</t>
  </si>
  <si>
    <t>8,27*4,875</t>
  </si>
  <si>
    <t>9,435*1,965</t>
  </si>
  <si>
    <t>8,205*6,04</t>
  </si>
  <si>
    <t>7,035*4,87</t>
  </si>
  <si>
    <t>9,435*9,74</t>
  </si>
  <si>
    <t>8,205*4,87</t>
  </si>
  <si>
    <t>7,035*6,95</t>
  </si>
  <si>
    <t>5,205*6,95</t>
  </si>
  <si>
    <t>7,33*6,95</t>
  </si>
  <si>
    <t>6,95*5,205</t>
  </si>
  <si>
    <t>skladba S3 garáže</t>
  </si>
  <si>
    <t>10,255*10</t>
  </si>
  <si>
    <t>10,105*20,15</t>
  </si>
  <si>
    <t>3,91*12,7</t>
  </si>
  <si>
    <t>95</t>
  </si>
  <si>
    <t>-468479016</t>
  </si>
  <si>
    <t>924,173*0,00032 'Přepočtené koeficientem množství</t>
  </si>
  <si>
    <t>96</t>
  </si>
  <si>
    <t>712341559</t>
  </si>
  <si>
    <t>Provedení povlakové krytiny střech plochých do 10° pásy přitavením NAIP v plné ploše</t>
  </si>
  <si>
    <t>2129955836</t>
  </si>
  <si>
    <t>https://podminky.urs.cz/item/CS_URS_2024_02/712341559</t>
  </si>
  <si>
    <t>97</t>
  </si>
  <si>
    <t>1105598601</t>
  </si>
  <si>
    <t>924,173*1,1655 'Přepočtené koeficientem množství</t>
  </si>
  <si>
    <t>98</t>
  </si>
  <si>
    <t>712811101</t>
  </si>
  <si>
    <t>Provedení povlakové krytiny střech samostatným vytažením izolačního povlaku za studena na konstrukce převyšující úroveň střechy, nátěrem penetračním</t>
  </si>
  <si>
    <t>191841022</t>
  </si>
  <si>
    <t>https://podminky.urs.cz/item/CS_URS_2024_02/712811101</t>
  </si>
  <si>
    <t>10,255*0,3</t>
  </si>
  <si>
    <t>10*0,63</t>
  </si>
  <si>
    <t>10*0,25</t>
  </si>
  <si>
    <t>(14,265+20,15)*0,63</t>
  </si>
  <si>
    <t>(14,515+20,4)*0,25</t>
  </si>
  <si>
    <t>(3,86+12,7)*2*0,12</t>
  </si>
  <si>
    <t>4,01*0,25</t>
  </si>
  <si>
    <t>12,95*0,15</t>
  </si>
  <si>
    <t>(8,2+3,925+1,165+2,165+7,035+6,09)*0,3</t>
  </si>
  <si>
    <t>(8,27+7,09+9,435+1,965+1,165+4,875)*0,3</t>
  </si>
  <si>
    <t>(8,205+6,04)*2*0,3</t>
  </si>
  <si>
    <t>(7,035+4,87)*2*0,3</t>
  </si>
  <si>
    <t>(9,435+9,74)*2*0,3</t>
  </si>
  <si>
    <t>(8,205+4,87)*2*0,3</t>
  </si>
  <si>
    <t>(7,035+6,95)*2*0,3</t>
  </si>
  <si>
    <t>(5,205+6,95)*2*0,3</t>
  </si>
  <si>
    <t>(7,33+6,95)*2*0,3</t>
  </si>
  <si>
    <t>(6,95+5,205)*2*0,3</t>
  </si>
  <si>
    <t>99</t>
  </si>
  <si>
    <t>1407820535</t>
  </si>
  <si>
    <t>149,194*0,00035 'Přepočtené koeficientem množství</t>
  </si>
  <si>
    <t>100</t>
  </si>
  <si>
    <t>712841559</t>
  </si>
  <si>
    <t>Provedení povlakové krytiny střech samostatným vytažením izolačního povlaku pásy přitavením na konstrukce převyšující úroveň střechy, NAIP</t>
  </si>
  <si>
    <t>473598982</t>
  </si>
  <si>
    <t>https://podminky.urs.cz/item/CS_URS_2024_02/712841559</t>
  </si>
  <si>
    <t>101</t>
  </si>
  <si>
    <t>-803318273</t>
  </si>
  <si>
    <t>149,194*1,2 'Přepočtené koeficientem množství</t>
  </si>
  <si>
    <t>102</t>
  </si>
  <si>
    <t>998712102</t>
  </si>
  <si>
    <t>Přesun hmot pro povlakové krytiny stanovený z hmotnosti přesunovaného materiálu vodorovná dopravní vzdálenost do 50 m základní v objektech výšky přes 6 do 12 m</t>
  </si>
  <si>
    <t>-1516764671</t>
  </si>
  <si>
    <t>https://podminky.urs.cz/item/CS_URS_2024_02/998712102</t>
  </si>
  <si>
    <t>SO 012 - Dokončovací práce stavby ZS včetně přistávací plochy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</si>
  <si>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</si>
  <si>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</si>
  <si>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</si>
  <si>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</si>
  <si>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</si>
  <si>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</si>
  <si>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</si>
  <si>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</si>
  <si>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</si>
  <si>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</si>
  <si>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</si>
  <si>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</si>
  <si>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</si>
  <si>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</si>
  <si>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OST - Ostatní</t>
  </si>
  <si>
    <t>317142422</t>
  </si>
  <si>
    <t>Překlady nenosné z pórobetonu osazené do tenkého maltového lože, výšky do 250 mm, šířky překladu 100 mm, délky překladu přes 1000 do 1250 mm</t>
  </si>
  <si>
    <t>2020462971</t>
  </si>
  <si>
    <t>https://podminky.urs.cz/item/CS_URS_2024_02/317142422</t>
  </si>
  <si>
    <t>317142426</t>
  </si>
  <si>
    <t>Překlady nenosné z pórobetonu osazené do tenkého maltového lože, výšky do 250 mm, šířky překladu 100 mm, délky překladu přes 1500 do 2000 mm</t>
  </si>
  <si>
    <t>-2077763640</t>
  </si>
  <si>
    <t>https://podminky.urs.cz/item/CS_URS_2024_02/317142426</t>
  </si>
  <si>
    <t>317142432</t>
  </si>
  <si>
    <t>Překlady nenosné z pórobetonu osazené do tenkého maltového lože, výšky do 250 mm, šířky překladu 125 mm, délky překladu přes 1000 do 1250 mm</t>
  </si>
  <si>
    <t>181623440</t>
  </si>
  <si>
    <t>https://podminky.urs.cz/item/CS_URS_2024_02/317142432</t>
  </si>
  <si>
    <t>317142442</t>
  </si>
  <si>
    <t>Překlady nenosné z pórobetonu osazené do tenkého maltového lože, výšky do 250 mm, šířky překladu 150 mm, délky překladu přes 1000 do 1250 mm</t>
  </si>
  <si>
    <t>-1240673157</t>
  </si>
  <si>
    <t>https://podminky.urs.cz/item/CS_URS_2024_02/317142442</t>
  </si>
  <si>
    <t>337171410</t>
  </si>
  <si>
    <t>Montáž nosné ocelové konstrukce haly lehké skladovací výšky do 6 m, rozpětí vazníků do 9 m</t>
  </si>
  <si>
    <t>1072998222</t>
  </si>
  <si>
    <t>https://podminky.urs.cz/item/CS_URS_2024_02/337171410</t>
  </si>
  <si>
    <t>sklad hasebního pěniva</t>
  </si>
  <si>
    <t>IPE140</t>
  </si>
  <si>
    <t>(1,2+1,7+2,2+2,8+2,4+4)*13,4/1000</t>
  </si>
  <si>
    <t>IPE240</t>
  </si>
  <si>
    <t>(0,893+6,841+4,176+6,002)*31,5/1000</t>
  </si>
  <si>
    <t>HEA140</t>
  </si>
  <si>
    <t>4,01*4*25,3/1000</t>
  </si>
  <si>
    <t>L80/8</t>
  </si>
  <si>
    <t>(4,176+4,1+4,1)*9,63/1000</t>
  </si>
  <si>
    <t>(6,841+7+7)*9,63/1000</t>
  </si>
  <si>
    <t>(0,893+2+2)*9,63/1000</t>
  </si>
  <si>
    <t>13010746</t>
  </si>
  <si>
    <t>ocel profilová jakost S235JR (11 375) průřez IPE 140</t>
  </si>
  <si>
    <t>-810220781</t>
  </si>
  <si>
    <t>0,192*1,1 'Přepočtené koeficientem množství</t>
  </si>
  <si>
    <t>13010756</t>
  </si>
  <si>
    <t>ocel profilová jakost S235JR (11 375) průřez IPE 240</t>
  </si>
  <si>
    <t>1392300292</t>
  </si>
  <si>
    <t>0,564*1,1 'Přepočtené koeficientem množství</t>
  </si>
  <si>
    <t>13010954</t>
  </si>
  <si>
    <t>ocel profilová jakost S235JR (11 375) průřez HEA 140</t>
  </si>
  <si>
    <t>-664080771</t>
  </si>
  <si>
    <t>0,406*1,1 'Přepočtené koeficientem množství</t>
  </si>
  <si>
    <t>13010434</t>
  </si>
  <si>
    <t>úhelník ocelový rovnostranný jakost S235JR (11 375) 80x80x8mm</t>
  </si>
  <si>
    <t>880621261</t>
  </si>
  <si>
    <t>0,367*1,1 'Přepočtené koeficientem množství</t>
  </si>
  <si>
    <t>338171121</t>
  </si>
  <si>
    <t>Montáž sloupků a vzpěr plotových ocelových trubkových nebo profilovaných výšky přes 2 do 2,6 m se zalitím cementovou maltou do vynechaných otvorů</t>
  </si>
  <si>
    <t>1087529836</t>
  </si>
  <si>
    <t>https://podminky.urs.cz/item/CS_URS_2024_02/338171121</t>
  </si>
  <si>
    <t>zámečnický prvek Z1</t>
  </si>
  <si>
    <t>4+2</t>
  </si>
  <si>
    <t>55342187</t>
  </si>
  <si>
    <t>plotový profilovaný sloupek D 60-70mm dl 3,5-4,0m pro svařované pletivo v návinu povrchová úprava Pz a komaxit</t>
  </si>
  <si>
    <t>1672011234</t>
  </si>
  <si>
    <t>55342185</t>
  </si>
  <si>
    <t>plotový profilovaný sloupek D 60-70mm dl 2,0-2,5m pro svařované pletivo v návinu povrchová úprava Pz a komaxit</t>
  </si>
  <si>
    <t>884704466</t>
  </si>
  <si>
    <t>342151111</t>
  </si>
  <si>
    <t>Montáž opláštění stěn ocelové konstrukce ze sendvičových panelů šroubovaných, výšky budovy do 6 m</t>
  </si>
  <si>
    <t>156986348</t>
  </si>
  <si>
    <t>https://podminky.urs.cz/item/CS_URS_2024_02/342151111</t>
  </si>
  <si>
    <t>(1,09+7,5+4,8)*4,7</t>
  </si>
  <si>
    <t>-(1,6*2,1)</t>
  </si>
  <si>
    <t>55324717</t>
  </si>
  <si>
    <t>panel sendvičový stěnový vnější, izolace PIR, skryté kotvení, U 0,22W/m2K, modulová/celková š 1000/1050mm tl 100mm</t>
  </si>
  <si>
    <t>998977006</t>
  </si>
  <si>
    <t>59,573*1,1 'Přepočtené koeficientem množství</t>
  </si>
  <si>
    <t>342272215</t>
  </si>
  <si>
    <t>Příčky z pórobetonových tvárnic hladkých na tenké maltové lože objemová hmotnost do 500 kg/m3, tloušťka příčky 75 mm</t>
  </si>
  <si>
    <t>-671683072</t>
  </si>
  <si>
    <t>https://podminky.urs.cz/item/CS_URS_2024_02/342272215</t>
  </si>
  <si>
    <t>0,685*4,2</t>
  </si>
  <si>
    <t>2,165*4,2</t>
  </si>
  <si>
    <t>342272225</t>
  </si>
  <si>
    <t>Příčky z pórobetonových tvárnic hladkých na tenké maltové lože objemová hmotnost do 500 kg/m3, tloušťka příčky 100 mm</t>
  </si>
  <si>
    <t>-1018946683</t>
  </si>
  <si>
    <t>https://podminky.urs.cz/item/CS_URS_2024_02/342272225</t>
  </si>
  <si>
    <t>(3,96+2,1+0,685+2,1+4)*4,2</t>
  </si>
  <si>
    <t>-(0,7*1,97*2)</t>
  </si>
  <si>
    <t>(4+1,17)*4,2</t>
  </si>
  <si>
    <t>-(0,8*1,97)</t>
  </si>
  <si>
    <t>(2,2+1,87+1,16)*4,2</t>
  </si>
  <si>
    <t>-(0,7*1,97+0,8*1,97)</t>
  </si>
  <si>
    <t>(4+2,15+6,07)*4,2</t>
  </si>
  <si>
    <t>-(0,8*1,97*4+0,7*1,97)</t>
  </si>
  <si>
    <t>(1,16+1,85+2,23+4+1,145)*4,2</t>
  </si>
  <si>
    <t>-(0,8*1,97*2+0,7*1,97)</t>
  </si>
  <si>
    <t>(5,19+7,1+7,1+2,99)*4,2</t>
  </si>
  <si>
    <t>-(0,8*1,97*4+0,7*1,97*2)</t>
  </si>
  <si>
    <t>8,225*4,2</t>
  </si>
  <si>
    <t>-(1,65*2,2)</t>
  </si>
  <si>
    <t>(2,11+2,11+1,5)*4,2</t>
  </si>
  <si>
    <t>(4,92+2,42)*4,2</t>
  </si>
  <si>
    <t>-(0,8*1,97)*2</t>
  </si>
  <si>
    <t>(0,8+0,8)*4,2</t>
  </si>
  <si>
    <t>342272235</t>
  </si>
  <si>
    <t>Příčky z pórobetonových tvárnic hladkých na tenké maltové lože objemová hmotnost do 500 kg/m3, tloušťka příčky 125 mm</t>
  </si>
  <si>
    <t>1827763726</t>
  </si>
  <si>
    <t>https://podminky.urs.cz/item/CS_URS_2024_02/342272235</t>
  </si>
  <si>
    <t>1,9*4,2</t>
  </si>
  <si>
    <t>(3,755+3,755+3,755)*5,2</t>
  </si>
  <si>
    <t>-(0,9*1,97)</t>
  </si>
  <si>
    <t>9,87*5,2</t>
  </si>
  <si>
    <t>342272245</t>
  </si>
  <si>
    <t>Příčky z pórobetonových tvárnic hladkých na tenké maltové lože objemová hmotnost do 500 kg/m3, tloušťka příčky 150 mm</t>
  </si>
  <si>
    <t>-2120196054</t>
  </si>
  <si>
    <t>https://podminky.urs.cz/item/CS_URS_2024_02/342272245</t>
  </si>
  <si>
    <t>(2,1+2,11+2,105)*4,2</t>
  </si>
  <si>
    <t>-(0,8*1,97)*3</t>
  </si>
  <si>
    <t>(8,27+2,2)*4,2</t>
  </si>
  <si>
    <t>3,1*4,2</t>
  </si>
  <si>
    <t>2,2*4,2</t>
  </si>
  <si>
    <t>9,94*4,2</t>
  </si>
  <si>
    <t>(1,91+7,095+5,16+5,16+2,105)*4,2</t>
  </si>
  <si>
    <t>4,98*4,2</t>
  </si>
  <si>
    <t>342291131</t>
  </si>
  <si>
    <t>Ukotvení příček plochými kotvami, do konstrukce betonové</t>
  </si>
  <si>
    <t>-275833548</t>
  </si>
  <si>
    <t>https://podminky.urs.cz/item/CS_URS_2024_02/342291131</t>
  </si>
  <si>
    <t>4,2*39</t>
  </si>
  <si>
    <t>5,2*6</t>
  </si>
  <si>
    <t>348101210</t>
  </si>
  <si>
    <t>Osazení vrat nebo vrátek k oplocení na sloupky ocelové, plochy jednotlivě do 2 m2</t>
  </si>
  <si>
    <t>-1045048773</t>
  </si>
  <si>
    <t>https://podminky.urs.cz/item/CS_URS_2024_02/348101210</t>
  </si>
  <si>
    <t>5534R</t>
  </si>
  <si>
    <t>branka plotová jednokřídlá Pz s PVC vrstvou 900x2000mm, včetně kování a zámku</t>
  </si>
  <si>
    <t>424272489</t>
  </si>
  <si>
    <t>348401140</t>
  </si>
  <si>
    <t>Montáž oplocení z pletiva strojového s napínacími dráty přes 2,0 do 4,0 m</t>
  </si>
  <si>
    <t>1877214422</t>
  </si>
  <si>
    <t>https://podminky.urs.cz/item/CS_URS_2024_02/348401140</t>
  </si>
  <si>
    <t>3,96+1,98</t>
  </si>
  <si>
    <t>-(0,9*2)</t>
  </si>
  <si>
    <t>31327511</t>
  </si>
  <si>
    <t>pletivo drátěné plastifikované se čtvercovými oky 55/2,5mm v 1250mm</t>
  </si>
  <si>
    <t>142452814</t>
  </si>
  <si>
    <t>31327515</t>
  </si>
  <si>
    <t>pletivo drátěné plastifikované se čtvercovými oky 55/2,5mm v 2000mm</t>
  </si>
  <si>
    <t>1438862710</t>
  </si>
  <si>
    <t>389842442</t>
  </si>
  <si>
    <t>Komín jednoprůduchový nerezový s izolovanými nerezovými vložkami s nehořlavou izolační rohoží tloušťky 50 mm komínové těleso výšky 3 m komín včetně založení na stěně na patních konzolách, délky vyložení přes 800 mm do 1100 mm, světlý průměr vložky 20 cm</t>
  </si>
  <si>
    <t>soubor</t>
  </si>
  <si>
    <t>-667287709</t>
  </si>
  <si>
    <t>https://podminky.urs.cz/item/CS_URS_2024_02/389842442</t>
  </si>
  <si>
    <t>389842512</t>
  </si>
  <si>
    <t>Komín jednoprůduchový nerezový s izolovanými nerezovými vložkami s nehořlavou izolační rohoží tloušťky 50 mm komínové těleso výšky 3 m Příplatek k ceně za každý další i započatý metr výšky komínového tělesa přes 3 m uchycení komínu nebo svislého kouřovodu do lůžka, světlý průměr vložky 20 cm</t>
  </si>
  <si>
    <t>-1999500384</t>
  </si>
  <si>
    <t>https://podminky.urs.cz/item/CS_URS_2024_02/389842512</t>
  </si>
  <si>
    <t>5-3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</si>
  <si>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</si>
  <si>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</si>
  <si>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-1463897356</t>
  </si>
  <si>
    <t>https://podminky.urs.cz/item/CS_URS_2024_02/411322424</t>
  </si>
  <si>
    <t>(0,893*6,002*0,1)</t>
  </si>
  <si>
    <t>(6,002*3,283/2)*0,1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</si>
  <si>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</si>
  <si>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</si>
  <si>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-1927981</t>
  </si>
  <si>
    <t>https://podminky.urs.cz/item/CS_URS_2024_02/411354209</t>
  </si>
  <si>
    <t>(0,893*6,002)</t>
  </si>
  <si>
    <t>(6,002*3,283/2)</t>
  </si>
  <si>
    <t>411354331</t>
  </si>
  <si>
    <t>Podpěrná konstrukce stropů - desek, kleneb a skořepin výška podepření přes 4 do 6 m tloušťka stropu přes 5 do 15 cm zřízení</t>
  </si>
  <si>
    <t>-1099916671</t>
  </si>
  <si>
    <t>https://podminky.urs.cz/item/CS_URS_2024_02/411354331</t>
  </si>
  <si>
    <t>411354332</t>
  </si>
  <si>
    <t>Podpěrná konstrukce stropů - desek, kleneb a skořepin výška podepření přes 4 do 6 m tloušťka stropu přes 5 do 15 cm odstranění</t>
  </si>
  <si>
    <t>1678130766</t>
  </si>
  <si>
    <t>https://podminky.urs.cz/item/CS_URS_2024_02/411354332</t>
  </si>
  <si>
    <t>611131301</t>
  </si>
  <si>
    <t>Podkladní a spojovací vrstva vnitřních omítaných ploch cementový postřik nanášený strojně celoplošně stropů</t>
  </si>
  <si>
    <t>-1433527145</t>
  </si>
  <si>
    <t>https://podminky.urs.cz/item/CS_URS_2024_02/611131301</t>
  </si>
  <si>
    <t>43b garáž pro 5 stání</t>
  </si>
  <si>
    <t>249,81</t>
  </si>
  <si>
    <t>44 myčka</t>
  </si>
  <si>
    <t>62,52</t>
  </si>
  <si>
    <t>45 místnost pro umístění agregátu</t>
  </si>
  <si>
    <t>5,24</t>
  </si>
  <si>
    <t>46 sklad pneu</t>
  </si>
  <si>
    <t>6,76</t>
  </si>
  <si>
    <t>47 náhradní zdroj eng.</t>
  </si>
  <si>
    <t>10,54</t>
  </si>
  <si>
    <t>48 TZB</t>
  </si>
  <si>
    <t>11,42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</si>
  <si>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</si>
  <si>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</si>
  <si>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799687279</t>
  </si>
  <si>
    <t>https://podminky.urs.cz/item/CS_URS_2024_02/611321341</t>
  </si>
  <si>
    <t>612131121</t>
  </si>
  <si>
    <t>Podkladní a spojovací vrstva vnitřních omítaných ploch penetrace disperzní nanášená ručně stěn</t>
  </si>
  <si>
    <t>-34494105</t>
  </si>
  <si>
    <t>https://podminky.urs.cz/item/CS_URS_2024_02/612131121</t>
  </si>
  <si>
    <t>I.a sociální zázemí výjezdové skupiny</t>
  </si>
  <si>
    <t>1 zádveří</t>
  </si>
  <si>
    <t>(2,475+3)*2*4,2</t>
  </si>
  <si>
    <t>(3+3*2)*0,2</t>
  </si>
  <si>
    <t>-(3*3+3*3)</t>
  </si>
  <si>
    <t>2 vnější chodba vestibul</t>
  </si>
  <si>
    <t>(5,675*3)*2*4,2</t>
  </si>
  <si>
    <t>(0,9+1,97*2)*0,15</t>
  </si>
  <si>
    <t>-(1,65*2,2+3*3+0,9*2*2+1,7*2,2)</t>
  </si>
  <si>
    <t>3 WC předsíň</t>
  </si>
  <si>
    <t>(2,11+1,96)*2*4,2</t>
  </si>
  <si>
    <t>-(0,9*2+0,7*1,97*2)</t>
  </si>
  <si>
    <t>4 WC muži</t>
  </si>
  <si>
    <t>(1,5+0,92)*2*4,2</t>
  </si>
  <si>
    <t>(1+1*2)*0,2</t>
  </si>
  <si>
    <t>-(0,7*1,97+1*1)</t>
  </si>
  <si>
    <t>5 WC ženy</t>
  </si>
  <si>
    <t>(1,5+0,925)*2*4,2</t>
  </si>
  <si>
    <t>-(0,7*1,97)</t>
  </si>
  <si>
    <t>6 úklid</t>
  </si>
  <si>
    <t>(1,1+1,96)*2*4,2</t>
  </si>
  <si>
    <t>7 denní místnost, zasedačka</t>
  </si>
  <si>
    <t>(8,225+6,805)*2*4,2</t>
  </si>
  <si>
    <t>(4+3*2)*0,2</t>
  </si>
  <si>
    <t>-(1,7*2,15+4*3+1,65*2,2)</t>
  </si>
  <si>
    <t>8 vnitřní chodba 1</t>
  </si>
  <si>
    <t>(2,3+9,925)*2*4,2</t>
  </si>
  <si>
    <t>(1,7+2,2*2)*0,15</t>
  </si>
  <si>
    <t>-(1,7*2,2+1,7*2,2+1,7*2,2+0,8*1,97*2)</t>
  </si>
  <si>
    <t>9 šatna muži</t>
  </si>
  <si>
    <t>(7+5,09)*2*4,2</t>
  </si>
  <si>
    <t>(0,9+2,2*2)*0,15</t>
  </si>
  <si>
    <t>-(0,8*1,97+0,8*1,97+0,7*1,97+0,9*2)</t>
  </si>
  <si>
    <t>10 koupel muži</t>
  </si>
  <si>
    <t>(2,345+1,7)*2*4,2</t>
  </si>
  <si>
    <t>(0,8+0,1+0,8)*2,5</t>
  </si>
  <si>
    <t>11 pohotovost WC muži</t>
  </si>
  <si>
    <t>(0,9+1,7)*2*4,2</t>
  </si>
  <si>
    <t>12 šatna ženy</t>
  </si>
  <si>
    <t>(7+2,89)*2*4,2</t>
  </si>
  <si>
    <t>(0,9+2*2)*0,15</t>
  </si>
  <si>
    <t>-(0,8*1,97+0,7*1,97+0,8*1,97+0,9*2)</t>
  </si>
  <si>
    <t>13 koupel ženy</t>
  </si>
  <si>
    <t>(2,385+1,7)*2*4,2</t>
  </si>
  <si>
    <t>14 WC ženy</t>
  </si>
  <si>
    <t>15 rack</t>
  </si>
  <si>
    <t>(2,01+0,94)*2*4,2</t>
  </si>
  <si>
    <t>16 vnitřní komunikace</t>
  </si>
  <si>
    <t>(14,8+1,935+12,85+12,15+1,925+14,085)*4,2</t>
  </si>
  <si>
    <t>-(0,8*1,97*4+1,7*2,2*2+0,9*2*2+1,7*2,2+0,8*1,97*6)</t>
  </si>
  <si>
    <t>II. administrativní část</t>
  </si>
  <si>
    <t>a/řidiči RZP1,RZP2 a RV</t>
  </si>
  <si>
    <t>17 předsíň</t>
  </si>
  <si>
    <t>(2,01+1,78+0,585+0,075+0,585+1,015+2,01+2,87)*4,2</t>
  </si>
  <si>
    <t>-(0,7*1,97+0,8*1,97*3)</t>
  </si>
  <si>
    <t>18 pokoj řidičů RZP 1+2</t>
  </si>
  <si>
    <t>(3,005+6,06)*2*4,2</t>
  </si>
  <si>
    <t>(1,5+1*2)*0,2</t>
  </si>
  <si>
    <t>-(1,5*1+0,8*1,97)</t>
  </si>
  <si>
    <t>19 sanita</t>
  </si>
  <si>
    <t>(1,965+2,15)*2*4,2</t>
  </si>
  <si>
    <t>(0,75+0,5*2)*0,2</t>
  </si>
  <si>
    <t>-(0,75*0,5+0,7*1,97)</t>
  </si>
  <si>
    <t>20 pokoj řidiče RV</t>
  </si>
  <si>
    <t>(3+3,975)*2*4,2</t>
  </si>
  <si>
    <t>b/ pokoje staniční sestry a řidiče</t>
  </si>
  <si>
    <t>21 předsíň</t>
  </si>
  <si>
    <t>(2+1,77+2+1,77)*4,2</t>
  </si>
  <si>
    <t>22 pokoj staničního řidiče</t>
  </si>
  <si>
    <t>(3,015+4,97+3,115+1,16+0,1+1,06+3,87)*4,2</t>
  </si>
  <si>
    <t>23 sanita</t>
  </si>
  <si>
    <t>(2+2,1)*2*4,2</t>
  </si>
  <si>
    <t>24 pokoj staniční sestry</t>
  </si>
  <si>
    <t>(3,015+3,87+1,07+0,1+1,17+3,115+4,97)*4,2</t>
  </si>
  <si>
    <t>25 sklad staniční sestra</t>
  </si>
  <si>
    <t>(3,05+3,975)*2*4,2</t>
  </si>
  <si>
    <t>c/pokoj sester RZP1 a RZP2</t>
  </si>
  <si>
    <t>26 předsíň</t>
  </si>
  <si>
    <t>(1,95+1,8+0,1+1,05+1,9+1+0,585+0,1+0,585+1,7)*4,2</t>
  </si>
  <si>
    <t>-(0,7*1,97+0,8*1,97*2)</t>
  </si>
  <si>
    <t>27 koupel</t>
  </si>
  <si>
    <t>28 pokoj</t>
  </si>
  <si>
    <t>(3,05+6,06)*2*4,2</t>
  </si>
  <si>
    <t>d/pokoj vedoucího lékaře a RV</t>
  </si>
  <si>
    <t>29 předsíň</t>
  </si>
  <si>
    <t>(2+2,78)*2*4,2</t>
  </si>
  <si>
    <t>30 pokoj vedoucího lékaře</t>
  </si>
  <si>
    <t>(5,01+3,1+1,16+0,1+1,06+3,87)*4,2</t>
  </si>
  <si>
    <t>31 koupel</t>
  </si>
  <si>
    <t>(2,1+2)*2*4,2</t>
  </si>
  <si>
    <t>32 pokoj lékaře RV</t>
  </si>
  <si>
    <t>(3,87+1,06+0,1+1,16+3,1+5,01)*4,2</t>
  </si>
  <si>
    <t>I.b technické zázemí výjezdové skupiny</t>
  </si>
  <si>
    <t>33 provozní sklad hygien. a desinf. prostředků</t>
  </si>
  <si>
    <t>(5,01+1,595)*2*4,2</t>
  </si>
  <si>
    <t>-(1*1+0,8*1,97)</t>
  </si>
  <si>
    <t>34 sklad zdravotnického materiálu</t>
  </si>
  <si>
    <t>(5,01+1,76)*2*4,2</t>
  </si>
  <si>
    <t>35 sklad OOP</t>
  </si>
  <si>
    <t>(1,925+2,39)*2*4,2</t>
  </si>
  <si>
    <t>36 úklid</t>
  </si>
  <si>
    <t>(1,87+0,91)*2*4,2</t>
  </si>
  <si>
    <t>37 technický sklad</t>
  </si>
  <si>
    <t>(2,4+5,01)*2*4,2</t>
  </si>
  <si>
    <t>(4+1*2)*0,2</t>
  </si>
  <si>
    <t>-(4*1+0,9*2)</t>
  </si>
  <si>
    <t>38 velký zdravotnický sklad</t>
  </si>
  <si>
    <t>(2,44+5,01)*2*4,2</t>
  </si>
  <si>
    <t>39 malý zdravotnický sklad - čistý</t>
  </si>
  <si>
    <t>(1,925+2,53)*2*4,2</t>
  </si>
  <si>
    <t>40 dekontaminace</t>
  </si>
  <si>
    <t>(5,18+2,4+5,18)*4,2</t>
  </si>
  <si>
    <t>-(1*1+0,8*1,97*2)</t>
  </si>
  <si>
    <t>41 sklad dekontam.potřeb</t>
  </si>
  <si>
    <t>(2,41+2,32)*2*4,2</t>
  </si>
  <si>
    <t>42 sklad dekontam.materiálu</t>
  </si>
  <si>
    <t>(0,96+2,1*2)*0,2</t>
  </si>
  <si>
    <t>-(0,8*1,97+1*1+0,95*2,1)</t>
  </si>
  <si>
    <t>III.Garáže ZZS</t>
  </si>
  <si>
    <t>43a garáž pro 2 stání</t>
  </si>
  <si>
    <t>(12,71+2,11+2,42+10,15+0,25+7,1)*4,2</t>
  </si>
  <si>
    <t>(4,5+3*2)*0,25</t>
  </si>
  <si>
    <t>-(4,5*3*2+1,6*2,15)</t>
  </si>
  <si>
    <t xml:space="preserve">43b garáž pro 5 stání </t>
  </si>
  <si>
    <t>(7,728+10+10)*3,88</t>
  </si>
  <si>
    <t>(0,15*8)*3,88</t>
  </si>
  <si>
    <t>(0,9+2*2)*0,2</t>
  </si>
  <si>
    <t>(4,6+3,3*2)*0,2</t>
  </si>
  <si>
    <t>-(0,9*2*3+4,6*3,3*2+4*1*2)</t>
  </si>
  <si>
    <t>(15+10,45+10)*5,2</t>
  </si>
  <si>
    <t>(0,15*5)*5,2</t>
  </si>
  <si>
    <t>0,2*5,2</t>
  </si>
  <si>
    <t>(0,15*4)*5,2</t>
  </si>
  <si>
    <t>-(4,6*3,3*3+1,08*2+0,96*2*2+4,1*1)</t>
  </si>
  <si>
    <t>IV. zázemí garáží ZZS</t>
  </si>
  <si>
    <t>(0,4+0,275+9,7+5+9,7+0,15+0,15+1,8+0,25)*5,2</t>
  </si>
  <si>
    <t>(1+2,1*2)*0,2</t>
  </si>
  <si>
    <t>(2+1*2)*0,2</t>
  </si>
  <si>
    <t>-(1,08*2+4,6*3,3+1*2,1+2*1)</t>
  </si>
  <si>
    <t>45 prostor pro umístění agregátu vysokotl.mytí</t>
  </si>
  <si>
    <t>(3,945+1,8+3,175+4,595)*5,2</t>
  </si>
  <si>
    <t>(3+3,3*2)*0,2</t>
  </si>
  <si>
    <t>-(0,9*1,97+3*3,3)</t>
  </si>
  <si>
    <t>(3,745+1,805)*2*5,2</t>
  </si>
  <si>
    <t>47 náhradní zdroj energie</t>
  </si>
  <si>
    <t>(3,755+2,815)*2*5,2</t>
  </si>
  <si>
    <t>(1,66+2,1*2)*0,2</t>
  </si>
  <si>
    <t>-(0,96*2+1,66*2,1)</t>
  </si>
  <si>
    <t>(3,755+3,05)*2*5,2</t>
  </si>
  <si>
    <t>612142001</t>
  </si>
  <si>
    <t>Pletivo vnitřních ploch v ploše nebo pruzích, na plném podkladu sklovláknité vtlačené do tmelu včetně tmelu stěn</t>
  </si>
  <si>
    <t>427035916</t>
  </si>
  <si>
    <t>https://podminky.urs.cz/item/CS_URS_2024_02/612142001</t>
  </si>
  <si>
    <t>612311131</t>
  </si>
  <si>
    <t>Vápenný štuk vnitřních ploch tloušťky do 3 mm svislých konstrukcí stěn</t>
  </si>
  <si>
    <t>1425946536</t>
  </si>
  <si>
    <t>https://podminky.urs.cz/item/CS_URS_2024_02/612311131</t>
  </si>
  <si>
    <t>odpočet obkladů</t>
  </si>
  <si>
    <t>-(732,336+20,689+1,54)</t>
  </si>
  <si>
    <t>622131121</t>
  </si>
  <si>
    <t>Podkladní a spojovací vrstva vnějších omítaných ploch penetrace nanášená ručně stěn</t>
  </si>
  <si>
    <t>-1783781253</t>
  </si>
  <si>
    <t>https://podminky.urs.cz/item/CS_URS_2024_02/622131121</t>
  </si>
  <si>
    <t>10*4,2</t>
  </si>
  <si>
    <t>-(4*1*2)</t>
  </si>
  <si>
    <t>7,2*5,52</t>
  </si>
  <si>
    <t>-(4*1)</t>
  </si>
  <si>
    <t>20,4*5,52</t>
  </si>
  <si>
    <t>-(4,6*3,3*4)</t>
  </si>
  <si>
    <t>-(4,6*3,3*2)</t>
  </si>
  <si>
    <t>622142001</t>
  </si>
  <si>
    <t>Pletivo vnějších ploch v ploše nebo pruzích, na plném podkladu sklovláknité vtlačené do tmelu stěn</t>
  </si>
  <si>
    <t>-1624896112</t>
  </si>
  <si>
    <t>https://podminky.urs.cz/item/CS_URS_2024_02/622142001</t>
  </si>
  <si>
    <t>622143003</t>
  </si>
  <si>
    <t>Montáž omítkových profilů plastových, pozinkovaných nebo dřevěných upevněných vtlačením do podkladní vrstvy nebo přibitím rohových s tkaninou</t>
  </si>
  <si>
    <t>1832312334</t>
  </si>
  <si>
    <t>https://podminky.urs.cz/item/CS_URS_2024_02/622143003</t>
  </si>
  <si>
    <t>okenní výplně</t>
  </si>
  <si>
    <t>Ok1</t>
  </si>
  <si>
    <t>(1,5+1*2)*4</t>
  </si>
  <si>
    <t>Ok2</t>
  </si>
  <si>
    <t>Ok3</t>
  </si>
  <si>
    <t>(0,75+0,5*2)*4</t>
  </si>
  <si>
    <t>Ok4</t>
  </si>
  <si>
    <t>(1+1*2)*5</t>
  </si>
  <si>
    <t>Ok5</t>
  </si>
  <si>
    <t>(4+1*2)*4</t>
  </si>
  <si>
    <t>Ok6</t>
  </si>
  <si>
    <t>(2+1*2)*1</t>
  </si>
  <si>
    <t>Ok7</t>
  </si>
  <si>
    <t>(4+3*2)*1</t>
  </si>
  <si>
    <t>vnější dveřní systémy</t>
  </si>
  <si>
    <t>De1</t>
  </si>
  <si>
    <t>(4,5+3,3*2)*4</t>
  </si>
  <si>
    <t>De1*</t>
  </si>
  <si>
    <t>De2</t>
  </si>
  <si>
    <t>(0,9+2,1*2)</t>
  </si>
  <si>
    <t>De3</t>
  </si>
  <si>
    <t>(3+3*2)</t>
  </si>
  <si>
    <t>De5</t>
  </si>
  <si>
    <t>(3+3,3*2)</t>
  </si>
  <si>
    <t>De6</t>
  </si>
  <si>
    <t>(1,6+2,1*2)</t>
  </si>
  <si>
    <t>3+4+4+4</t>
  </si>
  <si>
    <t>5*15</t>
  </si>
  <si>
    <t>3,68*10</t>
  </si>
  <si>
    <t>55343022</t>
  </si>
  <si>
    <t>profil rohový Pz s kulatou úzkou hlavou pro vnitřní omítky tl 12mm</t>
  </si>
  <si>
    <t>-488088900</t>
  </si>
  <si>
    <t>333,1*1,05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</si>
  <si>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</si>
  <si>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</si>
  <si>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-579506335</t>
  </si>
  <si>
    <t>https://podminky.urs.cz/item/CS_URS_2024_02/622143004</t>
  </si>
  <si>
    <t>59051516</t>
  </si>
  <si>
    <t>profil začišťovací PVC pro ostění vnitřních omítek</t>
  </si>
  <si>
    <t>-1826131439</t>
  </si>
  <si>
    <t>206,3*1,05 'Přepočtené koeficientem množství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</si>
  <si>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</si>
  <si>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</si>
  <si>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1822519386</t>
  </si>
  <si>
    <t>https://podminky.urs.cz/item/CS_URS_2024_02/622222001</t>
  </si>
  <si>
    <t>63142020</t>
  </si>
  <si>
    <t>deska tepelně izolační minerální kontaktních fasád podélné vlákno λ=0,035-0,036 tl 40mm</t>
  </si>
  <si>
    <t>147196003</t>
  </si>
  <si>
    <t>(1,5+1*2)*4*0,05</t>
  </si>
  <si>
    <t>(0,75+0,5*2)*4*0,05</t>
  </si>
  <si>
    <t>(1+1*2)*5*0,05</t>
  </si>
  <si>
    <t>(4+1*2)*4*0,05</t>
  </si>
  <si>
    <t>(2+1*2)*1*0,05</t>
  </si>
  <si>
    <t>(4+3*2)*1*0,05</t>
  </si>
  <si>
    <t>(4,5+3,3*2)*4*0,25</t>
  </si>
  <si>
    <t>(0,9+2,1*2)*0,05</t>
  </si>
  <si>
    <t>(3+3*2)*0,05</t>
  </si>
  <si>
    <t>(3+3,3*2)*0,05</t>
  </si>
  <si>
    <t>(1,6+2,1*2)*0,05</t>
  </si>
  <si>
    <t>28,075*1,1 'Přepočtené koeficientem množství</t>
  </si>
  <si>
    <t>622252002</t>
  </si>
  <si>
    <t>Montáž profilů kontaktního zateplení ostatních stěnových, dilatačních apod. lepených do tmelu</t>
  </si>
  <si>
    <t>1884216463</t>
  </si>
  <si>
    <t>https://podminky.urs.cz/item/CS_URS_2024_02/622252002</t>
  </si>
  <si>
    <t>59051476</t>
  </si>
  <si>
    <t>profil napojovací okenní PVC s výztužnou tkaninou 9mm</t>
  </si>
  <si>
    <t>-886653510</t>
  </si>
  <si>
    <t>629991012</t>
  </si>
  <si>
    <t>Zakrytí vnějších ploch před znečištěním včetně pozdějšího odkrytí výplní otvorů a svislých ploch fólií přilepenou na začišťovací lištu</t>
  </si>
  <si>
    <t>1811266656</t>
  </si>
  <si>
    <t>https://podminky.urs.cz/item/CS_URS_2024_02/629991012</t>
  </si>
  <si>
    <t>(1,5*1)*4</t>
  </si>
  <si>
    <t>(0,75*0,5)*4</t>
  </si>
  <si>
    <t>(1*1)*5</t>
  </si>
  <si>
    <t>(4*1)*4</t>
  </si>
  <si>
    <t>(2*1)*1</t>
  </si>
  <si>
    <t>(4*3)*1</t>
  </si>
  <si>
    <t>(4,5*3,3)*4</t>
  </si>
  <si>
    <t>(0,9*2,1)</t>
  </si>
  <si>
    <t>(3*3)</t>
  </si>
  <si>
    <t>(3*3,3)</t>
  </si>
  <si>
    <t>(1,6*2,1)</t>
  </si>
  <si>
    <t>631311215</t>
  </si>
  <si>
    <t>Mazanina z betonu prostého se zvýšenými nároky na prostředí tl. přes 50 do 80 mm tř. C 30/37</t>
  </si>
  <si>
    <t>-1031577449</t>
  </si>
  <si>
    <t>https://podminky.urs.cz/item/CS_URS_2024_02/631311215</t>
  </si>
  <si>
    <t>skladba S6</t>
  </si>
  <si>
    <t>(18,21+11,93+14,4+14,4+18,21+14,34+14,34)*0,06</t>
  </si>
  <si>
    <t>skladba S7</t>
  </si>
  <si>
    <t>(7,37+17+4,12+1,38+1,39+2,13+55,97+22,78+35,63+4+1,51+20,25+4+1,51+1,83+51,95)*0,06</t>
  </si>
  <si>
    <t>(5,64+4,22+6,71+4,2+11,85+5,47+4,2+6,7+4,19)*0,06</t>
  </si>
  <si>
    <t>(7,94+8,77+4,54+1,71+12,2+4,81+12,37+5,58+5,59)*0,06</t>
  </si>
  <si>
    <t>sklad pěniva pro hašení</t>
  </si>
  <si>
    <t>16,75*0,06</t>
  </si>
  <si>
    <t>631311225</t>
  </si>
  <si>
    <t>Mazanina z betonu prostého se zvýšenými nároky na prostředí tl. přes 80 do 120 mm tř. C 30/37</t>
  </si>
  <si>
    <t>1924247299</t>
  </si>
  <si>
    <t>https://podminky.urs.cz/item/CS_URS_2024_02/631311225</t>
  </si>
  <si>
    <t>12*0,1</t>
  </si>
  <si>
    <t>88,64*0,1</t>
  </si>
  <si>
    <t>249,81*0,1</t>
  </si>
  <si>
    <t>62,52*0,1</t>
  </si>
  <si>
    <t>5,24*0,1</t>
  </si>
  <si>
    <t>6,76*0,1</t>
  </si>
  <si>
    <t>10,54*0,1</t>
  </si>
  <si>
    <t>11,42*0,1</t>
  </si>
  <si>
    <t>631319012</t>
  </si>
  <si>
    <t>Příplatek k cenám mazanin za úpravu povrchu mazaniny přehlazením, mazanina tl. přes 80 do 120 mm</t>
  </si>
  <si>
    <t>-435240285</t>
  </si>
  <si>
    <t>https://podminky.urs.cz/item/CS_URS_2024_02/631319012</t>
  </si>
  <si>
    <t>631319206</t>
  </si>
  <si>
    <t>Příplatek k cenám betonových mazanin za vyztužení ocelovými vlákny (drátkobeton) objemové vyztužení 40 kg/m3</t>
  </si>
  <si>
    <t>1449733345</t>
  </si>
  <si>
    <t>https://podminky.urs.cz/item/CS_URS_2024_02/631319206</t>
  </si>
  <si>
    <t>632451457</t>
  </si>
  <si>
    <t>Potěr pískocementový běžný tl. přes 40 do 50 mm tř. C 30</t>
  </si>
  <si>
    <t>335914430</t>
  </si>
  <si>
    <t>https://podminky.urs.cz/item/CS_URS_2024_02/632451457</t>
  </si>
  <si>
    <t>88,64</t>
  </si>
  <si>
    <t>632451491</t>
  </si>
  <si>
    <t>Potěr pískocementový běžný Příplatek k cenám za úpravu povrchu přehlazením</t>
  </si>
  <si>
    <t>614649690</t>
  </si>
  <si>
    <t>https://podminky.urs.cz/item/CS_URS_2024_02/632451491</t>
  </si>
  <si>
    <t>632481213</t>
  </si>
  <si>
    <t>Separační vrstva k oddělení podlahových vrstev z polyetylénové fólie</t>
  </si>
  <si>
    <t>570339794</t>
  </si>
  <si>
    <t>https://podminky.urs.cz/item/CS_URS_2024_02/632481213</t>
  </si>
  <si>
    <t>(18,21+11,93+14,4+14,4+18,21+14,34+14,34)</t>
  </si>
  <si>
    <t>(7,37+17+4,12+1,38+1,39+2,13+55,97+22,78+35,63+4+1,51+20,25+4+1,51+1,83+51,95)</t>
  </si>
  <si>
    <t>(5,64+4,22+6,71+4,2+11,85+5,47+4,2+6,7+4,19)</t>
  </si>
  <si>
    <t>(7,94+8,77+4,54+1,71+12,2+4,81+12,37+5,58+5,59)</t>
  </si>
  <si>
    <t>16,75</t>
  </si>
  <si>
    <t>634112123</t>
  </si>
  <si>
    <t>Obvodová dilatace mezi stěnou a mazaninou nebo potěrem podlahovým páskem z pěnového PE s fólií tl. do 10 mm, výšky 80 mm</t>
  </si>
  <si>
    <t>984064140</t>
  </si>
  <si>
    <t>https://podminky.urs.cz/item/CS_URS_2024_02/634112123</t>
  </si>
  <si>
    <t>(2,475+3)*2</t>
  </si>
  <si>
    <t>2*0,25</t>
  </si>
  <si>
    <t>(5,675*3)*2</t>
  </si>
  <si>
    <t>2*0,2</t>
  </si>
  <si>
    <t>(2,11+1,96)*2</t>
  </si>
  <si>
    <t>(1,5+0,92)*2</t>
  </si>
  <si>
    <t>(1,5+0,925)*2</t>
  </si>
  <si>
    <t>(1,1+1,96)*2</t>
  </si>
  <si>
    <t>(8,225+6,805)*2</t>
  </si>
  <si>
    <t>(2,3+9,925)*2</t>
  </si>
  <si>
    <t>(7+5,09)*2</t>
  </si>
  <si>
    <t>(2,345+1,7)*2</t>
  </si>
  <si>
    <t>(0,8+0,1+0,8)</t>
  </si>
  <si>
    <t>(0,9+1,7)*2</t>
  </si>
  <si>
    <t>(7+2,89)*2</t>
  </si>
  <si>
    <t>(2,385+1,7)*2</t>
  </si>
  <si>
    <t>(2,01+0,94)*2</t>
  </si>
  <si>
    <t>(14,8+1,935+12,85+12,15+1,925+14,085)</t>
  </si>
  <si>
    <t>(2,01+1,78+0,585+0,075+0,585+1,015+2,01+2,87)</t>
  </si>
  <si>
    <t>(3,005+6,06)*2</t>
  </si>
  <si>
    <t>(1,965+2,15)*2</t>
  </si>
  <si>
    <t>(3+3,975)*2</t>
  </si>
  <si>
    <t>(2+1,77+2+1,77)</t>
  </si>
  <si>
    <t>(3,015+4,97+3,115+1,16+0,1+1,06+3,87)</t>
  </si>
  <si>
    <t>(2+2,1)*2</t>
  </si>
  <si>
    <t>(3,015+3,87+1,07+0,1+1,17+3,115+4,97)</t>
  </si>
  <si>
    <t>(3,05+3,975)*2</t>
  </si>
  <si>
    <t>(1,95+1,8+0,1+1,05+1,9+1+0,585+0,1+0,585+1,7)</t>
  </si>
  <si>
    <t>(3,05+6,06)*2</t>
  </si>
  <si>
    <t>(2+2,78)*2</t>
  </si>
  <si>
    <t>(5,01+3,1+1,16+0,1+1,06+3,87)</t>
  </si>
  <si>
    <t>(2,1+2)*2</t>
  </si>
  <si>
    <t>(3,87+1,06+0,1+1,16+3,1+5,01)</t>
  </si>
  <si>
    <t>(5,01+1,595)*2</t>
  </si>
  <si>
    <t>(5,01+1,76)*2</t>
  </si>
  <si>
    <t>(1,925+2,39)*2</t>
  </si>
  <si>
    <t>(1,87+0,91)*2</t>
  </si>
  <si>
    <t>(2,4+5,01)*2</t>
  </si>
  <si>
    <t>(2,44+5,01)*2</t>
  </si>
  <si>
    <t>(1,925+2,53)*2</t>
  </si>
  <si>
    <t>(5,18+2,4+5,18)</t>
  </si>
  <si>
    <t>(2,41+2,32)*2</t>
  </si>
  <si>
    <t>(12,71+2,11+2,42+10,15+0,25+7,1)</t>
  </si>
  <si>
    <t>(7,728+10+10)</t>
  </si>
  <si>
    <t>(0,15*8)</t>
  </si>
  <si>
    <t>2*0,4</t>
  </si>
  <si>
    <t>(15+10,45+10)</t>
  </si>
  <si>
    <t>(0,15*5)</t>
  </si>
  <si>
    <t>0,2</t>
  </si>
  <si>
    <t>(0,15*4)</t>
  </si>
  <si>
    <t>(0,4+0,275+9,7+5+9,7+0,15+0,15+1,8+0,25)</t>
  </si>
  <si>
    <t>(3,945+1,8+3,175+4,595)</t>
  </si>
  <si>
    <t>(3,745+1,805)*2</t>
  </si>
  <si>
    <t>(3,755+2,815)*2</t>
  </si>
  <si>
    <t>(3,755+3,05)*2</t>
  </si>
  <si>
    <t>635111242</t>
  </si>
  <si>
    <t>Násyp ze štěrkopísku, písku nebo kameniva pod podlahy se zhutněním z kameniva hrubého 16-32</t>
  </si>
  <si>
    <t>718535631</t>
  </si>
  <si>
    <t>https://podminky.urs.cz/item/CS_URS_2024_02/635111242</t>
  </si>
  <si>
    <t>skladba S9</t>
  </si>
  <si>
    <t>320*0,2</t>
  </si>
  <si>
    <t>642942111</t>
  </si>
  <si>
    <t>Osazování zárubní nebo rámů kovových dveřních lisovaných nebo z úhelníků bez dveřních křídel na cementovou maltu, plochy otvoru do 2,5 m2</t>
  </si>
  <si>
    <t>-350945063</t>
  </si>
  <si>
    <t>https://podminky.urs.cz/item/CS_URS_2024_02/642942111</t>
  </si>
  <si>
    <t>vnitřní dveře</t>
  </si>
  <si>
    <t>D/3 700/1970</t>
  </si>
  <si>
    <t>D/1 800/1970</t>
  </si>
  <si>
    <t>D/4 800/1970</t>
  </si>
  <si>
    <t>55331481</t>
  </si>
  <si>
    <t>zárubeň jednokřídlá ocelová pro zdění tl stěny 75-100mm rozměru 700/1970, 2100mm</t>
  </si>
  <si>
    <t>1652986817</t>
  </si>
  <si>
    <t>55331482</t>
  </si>
  <si>
    <t>zárubeň jednokřídlá ocelová pro zdění tl stěny 75-100mm rozměru 800/1970, 2100mm</t>
  </si>
  <si>
    <t>-419232250</t>
  </si>
  <si>
    <t>55331492</t>
  </si>
  <si>
    <t>zárubeň jednokřídlá ocelová pro zdění tl stěny 160-200mm rozměru 800/1970, 2100mm</t>
  </si>
  <si>
    <t>196763337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</si>
  <si>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</si>
  <si>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</si>
  <si>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332903746</t>
  </si>
  <si>
    <t>https://podminky.urs.cz/item/CS_URS_2024_02/642942591</t>
  </si>
  <si>
    <t xml:space="preserve">D/4   800/1970</t>
  </si>
  <si>
    <t>642945111</t>
  </si>
  <si>
    <t>Osazování ocelových zárubní protipožárních nebo protiplynových dveří do vynechaného otvoru, s obetonováním, dveří jednokřídlových do 2,5 m2</t>
  </si>
  <si>
    <t>-1678821666</t>
  </si>
  <si>
    <t>https://podminky.urs.cz/item/CS_URS_2024_02/642945111</t>
  </si>
  <si>
    <t xml:space="preserve">D/2     800/1970</t>
  </si>
  <si>
    <t xml:space="preserve">D/5    900/1970</t>
  </si>
  <si>
    <t xml:space="preserve">D/5   900/1970</t>
  </si>
  <si>
    <t>55331557</t>
  </si>
  <si>
    <t>zárubeň jednokřídlá ocelová pro zdění s protipožární úpravou tl stěny 75-100mm rozměru 800/1970, 2100mm</t>
  </si>
  <si>
    <t>-1191936507</t>
  </si>
  <si>
    <t>55331567</t>
  </si>
  <si>
    <t>zárubeň jednokřídlá ocelová pro zdění s protipožární úpravou tl stěny 160-200mm rozměru 800/1970, 2100mm</t>
  </si>
  <si>
    <t>-1313702548</t>
  </si>
  <si>
    <t>55331572</t>
  </si>
  <si>
    <t>zárubeň jednokřídlá ocelová pro zdění s protipožární úpravou tl stěny 210-250mm rozměru 800/1970, 2100mm</t>
  </si>
  <si>
    <t>913192805</t>
  </si>
  <si>
    <t>55331563</t>
  </si>
  <si>
    <t>zárubeň jednokřídlá ocelová pro zdění s protipožární úpravou tl stěny 110-150mm rozměru 900/1970, 2100mm</t>
  </si>
  <si>
    <t>-382161358</t>
  </si>
  <si>
    <t>D/5</t>
  </si>
  <si>
    <t>55331568</t>
  </si>
  <si>
    <t>zárubeň jednokřídlá ocelová pro zdění s protipožární úpravou tl stěny 160-200mm rozměru 900/1970, 2100mm</t>
  </si>
  <si>
    <t>-1841834781</t>
  </si>
  <si>
    <t>-533557503</t>
  </si>
  <si>
    <t>953921115</t>
  </si>
  <si>
    <t>Dlaždice betonové na sucho na ploché střechy kladené jednotlivě volně s mezerami např. pro schůdnost po měkké krytině, pro trvalé zatížení krytin, rozměru 500 x 500 mm</t>
  </si>
  <si>
    <t>-192720014</t>
  </si>
  <si>
    <t>https://podminky.urs.cz/item/CS_URS_2024_02/953921115</t>
  </si>
  <si>
    <t>visutý střešní chodník</t>
  </si>
  <si>
    <t>61*4</t>
  </si>
  <si>
    <t>95392R</t>
  </si>
  <si>
    <t>Dlaždice betonové na sucho na ploché střechy kladené jednotlivě volně s mezerami např. pro schůdnost po měkké krytině, pro trvalé zatížení krytin, rozměru Příplatek k ceně -1115 za podkládané čtverce (s přesahem) z folie</t>
  </si>
  <si>
    <t>-191185617</t>
  </si>
  <si>
    <t>953961113</t>
  </si>
  <si>
    <t>Kotva chemická s vyvrtáním otvoru do betonu, železobetonu nebo tvrdého kamene tmel, velikost M 12, hloubka 110 mm</t>
  </si>
  <si>
    <t>1497739030</t>
  </si>
  <si>
    <t>https://podminky.urs.cz/item/CS_URS_2024_02/953961113</t>
  </si>
  <si>
    <t>zámečnické výrobky</t>
  </si>
  <si>
    <t>Z/6 kotvení sloupků horizontálního zábradlí</t>
  </si>
  <si>
    <t>64*4</t>
  </si>
  <si>
    <t>953965121</t>
  </si>
  <si>
    <t>Kotva chemická s vyvrtáním otvoru kotevní šrouby pro chemické kotvy, velikost M 12, délka 160 mm</t>
  </si>
  <si>
    <t>1577123189</t>
  </si>
  <si>
    <t>https://podminky.urs.cz/item/CS_URS_2024_02/953965121</t>
  </si>
  <si>
    <t>31111013</t>
  </si>
  <si>
    <t>matice nerezová šestihranná M12</t>
  </si>
  <si>
    <t>100 kus</t>
  </si>
  <si>
    <t>-1976233718</t>
  </si>
  <si>
    <t>64*4/100</t>
  </si>
  <si>
    <t>31120006</t>
  </si>
  <si>
    <t>podložka DIN 125-A ZB D 12mm</t>
  </si>
  <si>
    <t>-1808605208</t>
  </si>
  <si>
    <t>977171232</t>
  </si>
  <si>
    <t>Vrty do profilové oceli na staveništi (nosníky, úhelníky, plochá ocel) průměru přes 10 do 20 mm tloušťky přes 5 do 10 mm</t>
  </si>
  <si>
    <t>-1364998764</t>
  </si>
  <si>
    <t>https://podminky.urs.cz/item/CS_URS_2024_02/977171232</t>
  </si>
  <si>
    <t>998012102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</si>
  <si>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</si>
  <si>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180415852</t>
  </si>
  <si>
    <t>https://podminky.urs.cz/item/CS_URS_2024_02/998012102</t>
  </si>
  <si>
    <t>711112001</t>
  </si>
  <si>
    <t>Provedení izolace proti zemní vlhkosti natěradly a tmely za studena na ploše svislé S nátěrem penetračním</t>
  </si>
  <si>
    <t>1580678140</t>
  </si>
  <si>
    <t>https://podminky.urs.cz/item/CS_URS_2024_02/711112001</t>
  </si>
  <si>
    <t>sokl</t>
  </si>
  <si>
    <t>(8,45+1+8,77+1+8,455+23,879+25,675+23,879)*0,5</t>
  </si>
  <si>
    <t>(30,4+14,515+13,2+4,01+17,2)*0,5</t>
  </si>
  <si>
    <t>237516204</t>
  </si>
  <si>
    <t>90,217*0,00034 'Přepočtené koeficientem množství</t>
  </si>
  <si>
    <t>711142559</t>
  </si>
  <si>
    <t>Provedení izolace proti zemní vlhkosti pásy přitavením NAIP na ploše svislé S</t>
  </si>
  <si>
    <t>1092555839</t>
  </si>
  <si>
    <t>https://podminky.urs.cz/item/CS_URS_2024_02/711142559</t>
  </si>
  <si>
    <t>62856011</t>
  </si>
  <si>
    <t>pás asfaltový natavitelný modifikovaný SBS s vložkou z hliníkové fólie s textilií a spalitelnou PE fólií nebo jemnozrnným minerálním posypem na horním povrchu tl 4,0mm</t>
  </si>
  <si>
    <t>1262057330</t>
  </si>
  <si>
    <t>90,217*1,221 'Přepočtené koeficientem množství</t>
  </si>
  <si>
    <t>711491571</t>
  </si>
  <si>
    <t>Provedení pojistné izolace proti vodě fólií položenou volně s přelepením spojů na ploše svislé S</t>
  </si>
  <si>
    <t>965097036</t>
  </si>
  <si>
    <t>https://podminky.urs.cz/item/CS_URS_2024_02/711491571</t>
  </si>
  <si>
    <t>P1 fasáda</t>
  </si>
  <si>
    <t>(8,45+1+0,16+0,16+8,77+0,16+0,16+1+8,455+0,16+23,879+0,16+15,17+0,105+23,879+0,16)*4,6</t>
  </si>
  <si>
    <t>-(1,5*1+0,75*0,5+1,5*1+1,5*1+0,75*0,5+1,5*1+1,5*1+0,75*0,5+1,5*1)</t>
  </si>
  <si>
    <t>-(4*3+2,7*3+1*1+1*1+1*1)</t>
  </si>
  <si>
    <t>-(0,96*2,1+4,5*3,3+4,5*3,3)</t>
  </si>
  <si>
    <t>-(4*1+1*1+1*1+1,5*1+0,75*0,5+1,5*1)</t>
  </si>
  <si>
    <t>(9,5)*4,6</t>
  </si>
  <si>
    <t>(20,9+0,16+0,16+14,515+0,16+0,16+13,2+0,16+0,16+4,01+7,7)*6</t>
  </si>
  <si>
    <t>9,5*4</t>
  </si>
  <si>
    <t>0,7*0,5</t>
  </si>
  <si>
    <t>-(4,5*3,3*6+1*2,1+2*1+3*3,3+1,66*2,1+4,1*1*3)</t>
  </si>
  <si>
    <t>28329038</t>
  </si>
  <si>
    <t>fólie PES difuzně propustná fasádní (spára max 20 mm, max. 20% plochy), 210 g/m2</t>
  </si>
  <si>
    <t>-296424074</t>
  </si>
  <si>
    <t>679,317*1,0605 'Přepočtené koeficientem množství</t>
  </si>
  <si>
    <t>222675457</t>
  </si>
  <si>
    <t>712361701</t>
  </si>
  <si>
    <t>Provedení povlakové krytiny střech plochých do 10° fólií položenou volně s přilepením spojů</t>
  </si>
  <si>
    <t>3038225</t>
  </si>
  <si>
    <t>https://podminky.urs.cz/item/CS_URS_2024_02/712361701</t>
  </si>
  <si>
    <t>Heliport skladba S2</t>
  </si>
  <si>
    <t>5,20*6,95</t>
  </si>
  <si>
    <t>garáže skladba S3</t>
  </si>
  <si>
    <t>10,05*9,8</t>
  </si>
  <si>
    <t>4,56*12,95</t>
  </si>
  <si>
    <t>10,255*20,15</t>
  </si>
  <si>
    <t>28342411</t>
  </si>
  <si>
    <t>fólie hydroizolační střešní mPVC s nakašírovaným PES rounem určená k lepení tl 1,5mm</t>
  </si>
  <si>
    <t>644016554</t>
  </si>
  <si>
    <t>725,857*1,1655 'Přepočtené koeficientem množství</t>
  </si>
  <si>
    <t>28343012</t>
  </si>
  <si>
    <t>fólie hydroizolační střešní mPVC určená ke stabilizaci přitížením a do vegetačních střech tl 1,5mm</t>
  </si>
  <si>
    <t>-300892921</t>
  </si>
  <si>
    <t>206,638*1,1655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</si>
  <si>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</si>
  <si>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</si>
  <si>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-716752285</t>
  </si>
  <si>
    <t>https://podminky.urs.cz/item/CS_URS_2024_02/712363101</t>
  </si>
  <si>
    <t>8,2*3,925*8</t>
  </si>
  <si>
    <t>7,035*2,165*8</t>
  </si>
  <si>
    <t>8,27*4,875*8</t>
  </si>
  <si>
    <t>9,435*1,965*8</t>
  </si>
  <si>
    <t>8,205*6,04*8</t>
  </si>
  <si>
    <t>7,035*4,87*8</t>
  </si>
  <si>
    <t>9,435*9,74*8</t>
  </si>
  <si>
    <t>8,205*4,87*8</t>
  </si>
  <si>
    <t>7,035*6,95*8</t>
  </si>
  <si>
    <t>5,205*6,95*8</t>
  </si>
  <si>
    <t>7,33*6,95*8</t>
  </si>
  <si>
    <t>5,20*6,95*8</t>
  </si>
  <si>
    <t>10,05*9,8*8</t>
  </si>
  <si>
    <t>4,56*12,95*8</t>
  </si>
  <si>
    <t>56280144</t>
  </si>
  <si>
    <t>hmoždinka teleskopická pro kotvení povlakových hydroizolací dl 185mm využitelná dl 170mm</t>
  </si>
  <si>
    <t>-680213110</t>
  </si>
  <si>
    <t>5806,865*1,05 'Přepočtené koeficientem množství</t>
  </si>
  <si>
    <t>712363352</t>
  </si>
  <si>
    <t>Povlakové krytiny střech plochých do 10° z tvarovaných poplastovaných lišt pro mPVC vnitřní koutová lišta rš 100 mm</t>
  </si>
  <si>
    <t>-53780625</t>
  </si>
  <si>
    <t>https://podminky.urs.cz/item/CS_URS_2024_02/712363352</t>
  </si>
  <si>
    <t>klempířské výrobky</t>
  </si>
  <si>
    <t>330</t>
  </si>
  <si>
    <t>712363353</t>
  </si>
  <si>
    <t>Povlakové krytiny střech plochých do 10° z tvarovaných poplastovaných lišt pro mPVC vnější koutová lišta rš 100 mm</t>
  </si>
  <si>
    <t>169233123</t>
  </si>
  <si>
    <t>https://podminky.urs.cz/item/CS_URS_2024_02/712363353</t>
  </si>
  <si>
    <t>712363357</t>
  </si>
  <si>
    <t>Povlakové krytiny střech plochých do 10° z tvarovaných poplastovaných lišt pro mPVC okapnice rš 250 mm</t>
  </si>
  <si>
    <t>-701275308</t>
  </si>
  <si>
    <t>https://podminky.urs.cz/item/CS_URS_2024_02/712363357</t>
  </si>
  <si>
    <t>712391171</t>
  </si>
  <si>
    <t>Provedení povlakové krytiny střech plochých do 10° -ostatní práce provedení vrstvy textilní podkladní</t>
  </si>
  <si>
    <t>1641815049</t>
  </si>
  <si>
    <t>https://podminky.urs.cz/item/CS_URS_2024_02/712391171</t>
  </si>
  <si>
    <t>69311068</t>
  </si>
  <si>
    <t>geotextilie netkaná separační, ochranná, filtrační, drenážní PP 300g/m2</t>
  </si>
  <si>
    <t>636276182</t>
  </si>
  <si>
    <t>932,495*1,155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</si>
  <si>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</si>
  <si>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</si>
  <si>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728162804</t>
  </si>
  <si>
    <t>https://podminky.urs.cz/item/CS_URS_2024_02/712861705</t>
  </si>
  <si>
    <t>-1354509017</t>
  </si>
  <si>
    <t>149,194*1,1655 'Přepočtené koeficientem množství</t>
  </si>
  <si>
    <t>1507679941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</si>
  <si>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</si>
  <si>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</si>
  <si>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</si>
  <si>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</si>
  <si>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1639005791</t>
  </si>
  <si>
    <t>https://podminky.urs.cz/item/CS_URS_2024_02/713121111</t>
  </si>
  <si>
    <t>PPS 5cm</t>
  </si>
  <si>
    <t>PPS 12 cm</t>
  </si>
  <si>
    <t>28375921</t>
  </si>
  <si>
    <t>deska EPS 200 pro konstrukce s velmi vysokým zatížením λ=0,034 tl 50mm</t>
  </si>
  <si>
    <t>-696716761</t>
  </si>
  <si>
    <t>463,68*1,05 'Přepočtené koeficientem množství</t>
  </si>
  <si>
    <t>28375927</t>
  </si>
  <si>
    <t>deska EPS 200 pro konstrukce s velmi vysokým zatížením λ=0,034 tl 120mm</t>
  </si>
  <si>
    <t>-829427906</t>
  </si>
  <si>
    <t>455,34*1,05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</si>
  <si>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</si>
  <si>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</si>
  <si>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485429649</t>
  </si>
  <si>
    <t>https://podminky.urs.cz/item/CS_URS_2024_02/713131141</t>
  </si>
  <si>
    <t>(8,45+1+0,12+8,77+0,12+1+8,455+23,879+0,12+15,17+0,12+23,879)*0,5</t>
  </si>
  <si>
    <t>10,505*0,5</t>
  </si>
  <si>
    <t>10,005*1,5</t>
  </si>
  <si>
    <t>28376354</t>
  </si>
  <si>
    <t>deska perimetrická pro zateplení spodních staveb 200kPa λ=0,034 tl 100mm</t>
  </si>
  <si>
    <t>-691353841</t>
  </si>
  <si>
    <t>5,253*1,05 'Přepočtené koeficientem množství</t>
  </si>
  <si>
    <t>28376355</t>
  </si>
  <si>
    <t>deska perimetrická pro zateplení spodních staveb 200kPa λ=0,034 tl 120mm</t>
  </si>
  <si>
    <t>-36563568</t>
  </si>
  <si>
    <t>45,542*1,05 'Přepočtené koeficientem množství</t>
  </si>
  <si>
    <t>28376363</t>
  </si>
  <si>
    <t>deska perimetrická pro zateplení spodních staveb 200kPa λ=0,034 tl 200mm</t>
  </si>
  <si>
    <t>-2042555518</t>
  </si>
  <si>
    <t>15,008*1,05 'Přepočtené koeficientem množství</t>
  </si>
  <si>
    <t>103</t>
  </si>
  <si>
    <t>713132311</t>
  </si>
  <si>
    <t>Montáž tepelné izolace stěn do roštu jednosměrného svislého výšky do 6 m</t>
  </si>
  <si>
    <t>-1990759084</t>
  </si>
  <si>
    <t>https://podminky.urs.cz/item/CS_URS_2024_02/713132311</t>
  </si>
  <si>
    <t>(8,45+1+0,16+8,77+0,16+1+8,455+23,879+0,16+15,17+0,105+23,879)*4,6</t>
  </si>
  <si>
    <t>(20,9+0,16+14,515+0,16+13,2+4,01+7,7)*6</t>
  </si>
  <si>
    <t>104</t>
  </si>
  <si>
    <t>63148164</t>
  </si>
  <si>
    <t>deska tepelně izolační minerální provětrávaných fasád λ=0,034-0,035 tl 160mm</t>
  </si>
  <si>
    <t>1192096808</t>
  </si>
  <si>
    <t>672,533*1,05 'Přepočtené koeficientem množství</t>
  </si>
  <si>
    <t>105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</si>
  <si>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</si>
  <si>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</si>
  <si>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52382593</t>
  </si>
  <si>
    <t>https://podminky.urs.cz/item/CS_URS_2024_02/713141136</t>
  </si>
  <si>
    <t>garáže skladba S3 střecha nepochůzí část</t>
  </si>
  <si>
    <t>3,86*12,95</t>
  </si>
  <si>
    <t>106</t>
  </si>
  <si>
    <t>28375922</t>
  </si>
  <si>
    <t>deska EPS 200 pro konstrukce s velmi vysokým zatížením λ=0,034 tl 60mm</t>
  </si>
  <si>
    <t>1009518394</t>
  </si>
  <si>
    <t>99,314*1,05 'Přepočtené koeficientem množství</t>
  </si>
  <si>
    <t>107</t>
  </si>
  <si>
    <t>28375993</t>
  </si>
  <si>
    <t>deska EPS 150 pro konstrukce s vysokým zatížením λ=0,035 tl 200mm</t>
  </si>
  <si>
    <t>992966340</t>
  </si>
  <si>
    <t>355,115*1,05 'Přepočtené koeficientem množství</t>
  </si>
  <si>
    <t>108</t>
  </si>
  <si>
    <t>713141138</t>
  </si>
  <si>
    <t>Montáž tepelné izolace střech plochých rohožemi, pásy, deskami, dílci, bloky (izolační materiál ve specifikaci) přilepenými za studena dvouvrstvá nízkoexpanzní (PUR) pěnou</t>
  </si>
  <si>
    <t>312794298</t>
  </si>
  <si>
    <t>https://podminky.urs.cz/item/CS_URS_2024_02/713141138</t>
  </si>
  <si>
    <t>109</t>
  </si>
  <si>
    <t>63151473</t>
  </si>
  <si>
    <t>deska tepelně izolační minerální plochých střech spodní vrstva 50kPa λ=0,036-0,039 tl 140mm</t>
  </si>
  <si>
    <t>-845857897</t>
  </si>
  <si>
    <t>568,315*1,1 'Přepočtené koeficientem množství</t>
  </si>
  <si>
    <t>110</t>
  </si>
  <si>
    <t>63151621</t>
  </si>
  <si>
    <t>deska tepelně izolační minerální plochých střech vrchní vrstva 70kPa λ=0,038-0,039 tl 160mm</t>
  </si>
  <si>
    <t>719055112</t>
  </si>
  <si>
    <t>111</t>
  </si>
  <si>
    <t>713141223</t>
  </si>
  <si>
    <t>Montáž tepelné izolace střech plochých mechanické přikotvení šrouby včetně dodávky šroubů, bez položení tepelné izolace tl. izolace do 100 mm do betonu</t>
  </si>
  <si>
    <t>-622097165</t>
  </si>
  <si>
    <t>https://podminky.urs.cz/item/CS_URS_2024_02/713141223</t>
  </si>
  <si>
    <t>112</t>
  </si>
  <si>
    <t>713141243</t>
  </si>
  <si>
    <t>Montáž tepelné izolace střech plochých mechanické přikotvení šrouby včetně dodávky šroubů, bez položení tepelné izolace tl. izolace přes 140 do 200 mm do betonu</t>
  </si>
  <si>
    <t>545348879</t>
  </si>
  <si>
    <t>https://podminky.urs.cz/item/CS_URS_2024_02/713141243</t>
  </si>
  <si>
    <t>113</t>
  </si>
  <si>
    <t>713141263</t>
  </si>
  <si>
    <t>Montáž tepelné izolace střech plochých mechanické přikotvení šrouby včetně dodávky šroubů, bez položení tepelné izolace tl. izolace přes 240 mm do betonu</t>
  </si>
  <si>
    <t>-526143671</t>
  </si>
  <si>
    <t>https://podminky.urs.cz/item/CS_URS_2024_02/713141263</t>
  </si>
  <si>
    <t>114</t>
  </si>
  <si>
    <t>713141336</t>
  </si>
  <si>
    <t>Montáž tepelné izolace střech plochých spádovými klíny v ploše přilepenými za studena nízkoexpanzní (PUR) pěnou</t>
  </si>
  <si>
    <t>406363591</t>
  </si>
  <si>
    <t>https://podminky.urs.cz/item/CS_URS_2024_02/713141336</t>
  </si>
  <si>
    <t>115</t>
  </si>
  <si>
    <t>28376142</t>
  </si>
  <si>
    <t>klín izolační spád do 5% EPS 150</t>
  </si>
  <si>
    <t>-403552639</t>
  </si>
  <si>
    <t>10,05*9,8*0,15</t>
  </si>
  <si>
    <t>10,255*20,15*0,15</t>
  </si>
  <si>
    <t>3,86*12,95*0,15</t>
  </si>
  <si>
    <t>53,268*1,1 'Přepočtené koeficientem množství</t>
  </si>
  <si>
    <t>116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</si>
  <si>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</si>
  <si>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</si>
  <si>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-1326290862</t>
  </si>
  <si>
    <t>https://podminky.urs.cz/item/CS_URS_2024_02/713141416</t>
  </si>
  <si>
    <t>117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</si>
  <si>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</si>
  <si>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</si>
  <si>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1662801263</t>
  </si>
  <si>
    <t>https://podminky.urs.cz/item/CS_URS_2024_02/713191522</t>
  </si>
  <si>
    <t>(4,5)*4</t>
  </si>
  <si>
    <t>(0,9)</t>
  </si>
  <si>
    <t>(3)</t>
  </si>
  <si>
    <t>(1,6)</t>
  </si>
  <si>
    <t>De4</t>
  </si>
  <si>
    <t>1,6</t>
  </si>
  <si>
    <t>118</t>
  </si>
  <si>
    <t>28376290</t>
  </si>
  <si>
    <t>profil podkladový sendvičový s vloženou PIR vložkou pro zateplení spodní části oken a dveří (25/40/15) š 80mm v 200mm</t>
  </si>
  <si>
    <t>1455897827</t>
  </si>
  <si>
    <t>46,1*1,2 'Přepočtené koeficientem množství</t>
  </si>
  <si>
    <t>119</t>
  </si>
  <si>
    <t>998713102</t>
  </si>
  <si>
    <t>Přesun hmot pro izolace tepelné stanovený z hmotnosti přesunovaného materiálu vodorovná dopravní vzdálenost do 50 m s užitím mechanizace v objektech výšky přes 6 m do 12 m</t>
  </si>
  <si>
    <t>-915384646</t>
  </si>
  <si>
    <t>https://podminky.urs.cz/item/CS_URS_2024_02/998713102</t>
  </si>
  <si>
    <t>742</t>
  </si>
  <si>
    <t>Elektroinstalace - slaboproud</t>
  </si>
  <si>
    <t>120</t>
  </si>
  <si>
    <t>74242R</t>
  </si>
  <si>
    <t>Montáž antenního stožáru včetně upevňovacího materiálu</t>
  </si>
  <si>
    <t>1967553868</t>
  </si>
  <si>
    <t>R/1</t>
  </si>
  <si>
    <t>121</t>
  </si>
  <si>
    <t>31686R</t>
  </si>
  <si>
    <t>stožár a větrnný rukáv kov žárový zinek plastová záslepka průměr 48mm délka 2,1m</t>
  </si>
  <si>
    <t>891501304</t>
  </si>
  <si>
    <t>2,1</t>
  </si>
  <si>
    <t>122</t>
  </si>
  <si>
    <t>998742102</t>
  </si>
  <si>
    <t>Přesun hmot pro slaboproud stanovený z hmotnosti přesunovaného materiálu vodorovná dopravní vzdálenost do 50 m základní v objektech výšky přes 6 do 12 m</t>
  </si>
  <si>
    <t>1796672198</t>
  </si>
  <si>
    <t>https://podminky.urs.cz/item/CS_URS_2024_02/998742102</t>
  </si>
  <si>
    <t>762</t>
  </si>
  <si>
    <t>Konstrukce tesařské</t>
  </si>
  <si>
    <t>123</t>
  </si>
  <si>
    <t>762083122</t>
  </si>
  <si>
    <t>Impregnace řeziva máčením proti dřevokaznému hmyzu, houbám a plísním, třída ohrožení 3 a 4 (dřevo v exteriéru)</t>
  </si>
  <si>
    <t>-823997981</t>
  </si>
  <si>
    <t>https://podminky.urs.cz/item/CS_URS_2024_02/762083122</t>
  </si>
  <si>
    <t>detail přesahu střechy</t>
  </si>
  <si>
    <t>hranol 200/120</t>
  </si>
  <si>
    <t>2,4*13*0,2*0,12</t>
  </si>
  <si>
    <t>2*18*0,2*0,12</t>
  </si>
  <si>
    <t>0,88*17*0,2*0,12</t>
  </si>
  <si>
    <t>0,92*12*0,2*0,12</t>
  </si>
  <si>
    <t>124</t>
  </si>
  <si>
    <t>762085113</t>
  </si>
  <si>
    <t>Montáž ocelových spojovacích prostředků (materiál ve specifikaci) svorníků nebo šroubů délky přes 300 do 450 mm</t>
  </si>
  <si>
    <t>1921732850</t>
  </si>
  <si>
    <t>https://podminky.urs.cz/item/CS_URS_2024_02/762085113</t>
  </si>
  <si>
    <t>13*2</t>
  </si>
  <si>
    <t>18*2</t>
  </si>
  <si>
    <t>17*2</t>
  </si>
  <si>
    <t>12*2</t>
  </si>
  <si>
    <t>125</t>
  </si>
  <si>
    <t>31197005</t>
  </si>
  <si>
    <t>tyč závitová Pz 4.6 M14</t>
  </si>
  <si>
    <t>31789651</t>
  </si>
  <si>
    <t>13*2*0,4</t>
  </si>
  <si>
    <t>18*2*0,4</t>
  </si>
  <si>
    <t>17*2*0,4</t>
  </si>
  <si>
    <t>12*2*0,4</t>
  </si>
  <si>
    <t>126</t>
  </si>
  <si>
    <t>31111007</t>
  </si>
  <si>
    <t>matice přesná šestihranná Pz DIN 934-8 M14</t>
  </si>
  <si>
    <t>-131951066</t>
  </si>
  <si>
    <t>13*2/100</t>
  </si>
  <si>
    <t>18*2/100</t>
  </si>
  <si>
    <t>17*2/100</t>
  </si>
  <si>
    <t>12*2/100</t>
  </si>
  <si>
    <t>127</t>
  </si>
  <si>
    <t>31120007</t>
  </si>
  <si>
    <t>podložka DIN 125-A ZB D 14mm</t>
  </si>
  <si>
    <t>461430447</t>
  </si>
  <si>
    <t>128</t>
  </si>
  <si>
    <t>762713130</t>
  </si>
  <si>
    <t>Montáž prostorových vázaných konstrukcí z řeziva hraněného nebo polohraněného pomocí tesařských spojů průřezové plochy přes 224 do 288 cm2</t>
  </si>
  <si>
    <t>-293046817</t>
  </si>
  <si>
    <t>https://podminky.urs.cz/item/CS_URS_2024_02/762713130</t>
  </si>
  <si>
    <t>2,4*13</t>
  </si>
  <si>
    <t>2*18</t>
  </si>
  <si>
    <t>0,88*17</t>
  </si>
  <si>
    <t>0,92*12</t>
  </si>
  <si>
    <t>129</t>
  </si>
  <si>
    <t>60512135</t>
  </si>
  <si>
    <t>hranol stavební řezivo průřezu do 288cm2 do dl 6m</t>
  </si>
  <si>
    <t>1810968668</t>
  </si>
  <si>
    <t>2,237*1,1 'Přepočtené koeficientem množství</t>
  </si>
  <si>
    <t>130</t>
  </si>
  <si>
    <t>762795000</t>
  </si>
  <si>
    <t>Spojovací prostředky prostorových vázaných konstrukcí hřebíky, svorníky, fixační prkna</t>
  </si>
  <si>
    <t>570386545</t>
  </si>
  <si>
    <t>https://podminky.urs.cz/item/CS_URS_2024_02/762795000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</si>
  <si>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</si>
  <si>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</si>
  <si>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-1483338030</t>
  </si>
  <si>
    <t>https://podminky.urs.cz/item/CS_URS_2024_02/998762122</t>
  </si>
  <si>
    <t>763</t>
  </si>
  <si>
    <t>Konstrukce suché výstavby</t>
  </si>
  <si>
    <t>132</t>
  </si>
  <si>
    <t>763131451</t>
  </si>
  <si>
    <t>Podhled ze sádrokartonových desek dvouvrstvá zavěšená spodní konstrukce z ocelových profilů CD, UD jednoduše opláštěná deskou impregnovanou H2, tl. 12,5 mm, bez izolace</t>
  </si>
  <si>
    <t>-317186524</t>
  </si>
  <si>
    <t>https://podminky.urs.cz/item/CS_URS_2024_02/763131451</t>
  </si>
  <si>
    <t>4+1,51+4+1,5</t>
  </si>
  <si>
    <t>II.administrativní část</t>
  </si>
  <si>
    <t>4,22+4,2+4,2+4,19</t>
  </si>
  <si>
    <t>133</t>
  </si>
  <si>
    <t>763131714</t>
  </si>
  <si>
    <t>Podhled ze sádrokartonových desek ostatní práce a konstrukce na podhledech ze sádrokartonových desek základní penetrační nátěr</t>
  </si>
  <si>
    <t>891324947</t>
  </si>
  <si>
    <t>https://podminky.urs.cz/item/CS_URS_2024_02/763131714</t>
  </si>
  <si>
    <t>134</t>
  </si>
  <si>
    <t>763131766</t>
  </si>
  <si>
    <t>Podhled ze sádrokartonových desek Příplatek k cenám za výšku zavěšení přes 1,0 do 1,5 m</t>
  </si>
  <si>
    <t>-434251363</t>
  </si>
  <si>
    <t>https://podminky.urs.cz/item/CS_URS_2024_02/763131766</t>
  </si>
  <si>
    <t>135</t>
  </si>
  <si>
    <t>763131771</t>
  </si>
  <si>
    <t>Podhled ze sádrokartonových desek Příplatek k cenám za rovinnost kvality speciální tmelení kvality Q3</t>
  </si>
  <si>
    <t>-651044181</t>
  </si>
  <si>
    <t>https://podminky.urs.cz/item/CS_URS_2024_02/763131771</t>
  </si>
  <si>
    <t>136</t>
  </si>
  <si>
    <t>763431011</t>
  </si>
  <si>
    <t>Montáž podhledu minerálního včetně zavěšeného roštu polozapuštěného s panely vyjímatelnými, velikosti panelů do 0,36 m2</t>
  </si>
  <si>
    <t>-1973523127</t>
  </si>
  <si>
    <t>https://podminky.urs.cz/item/CS_URS_2024_02/763431011</t>
  </si>
  <si>
    <t>7 denní místnost</t>
  </si>
  <si>
    <t>55,97</t>
  </si>
  <si>
    <t>7,37+17+4,12+1,38+1,39+2,13+22,78+35,63+20,25+1,83+51,95</t>
  </si>
  <si>
    <t>5,64+18,21+11,93+6,71+14,4+14,4+11,85+5,47+18,21+6,7+14,34+14,34</t>
  </si>
  <si>
    <t>137</t>
  </si>
  <si>
    <t>63126332</t>
  </si>
  <si>
    <t>panel akustický povrch velice porézní skelná tkanina hrana zatřená polozapuštěná αw=1,00 polozapuštěný rastr bílý tl 40mm</t>
  </si>
  <si>
    <t>-1911722678</t>
  </si>
  <si>
    <t>138</t>
  </si>
  <si>
    <t>59036524</t>
  </si>
  <si>
    <t>deska podhledová minerální polodrážka jemně strukturovaná mikroperforovaná zvukově pohltivá bílá 15x600x600mm</t>
  </si>
  <si>
    <t>-1711995554</t>
  </si>
  <si>
    <t>139</t>
  </si>
  <si>
    <t>763431043</t>
  </si>
  <si>
    <t>Montáž podhledu minerálního včetně zavěšeného roštu Příplatek k cenám: za výšku zavěšení přes 1,4 m</t>
  </si>
  <si>
    <t>-658788415</t>
  </si>
  <si>
    <t>https://podminky.urs.cz/item/CS_URS_2024_02/763431043</t>
  </si>
  <si>
    <t>140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</si>
  <si>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</si>
  <si>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</si>
  <si>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-569324787</t>
  </si>
  <si>
    <t>https://podminky.urs.cz/item/CS_URS_2024_02/998763302</t>
  </si>
  <si>
    <t>764</t>
  </si>
  <si>
    <t>Konstrukce klempířské</t>
  </si>
  <si>
    <t>141</t>
  </si>
  <si>
    <t>764215603</t>
  </si>
  <si>
    <t>Oplechování horních ploch zdí a nadezdívek (atik) z pozinkovaného plechu s povrchovou úpravou celoplošně lepené rš 250 mm</t>
  </si>
  <si>
    <t>170078406</t>
  </si>
  <si>
    <t>https://podminky.urs.cz/item/CS_URS_2024_02/764215603</t>
  </si>
  <si>
    <t>K/6</t>
  </si>
  <si>
    <t>23,5</t>
  </si>
  <si>
    <t>142</t>
  </si>
  <si>
    <t>76421R</t>
  </si>
  <si>
    <t>Oplechování horních ploch zdí a nadezdívek (atik) z pozinkovaného plechu s povrchovou úpravou celoplošně lepené rš 480 mm</t>
  </si>
  <si>
    <t>209038274</t>
  </si>
  <si>
    <t>143</t>
  </si>
  <si>
    <t>764216643</t>
  </si>
  <si>
    <t>Oplechování parapetů z pozinkovaného plechu s povrchovou úpravou rovných celoplošně lepené, bez rohů rš 250 mm</t>
  </si>
  <si>
    <t>-2052310161</t>
  </si>
  <si>
    <t>https://podminky.urs.cz/item/CS_URS_2024_02/764216643</t>
  </si>
  <si>
    <t>K/1</t>
  </si>
  <si>
    <t>1,5*8</t>
  </si>
  <si>
    <t>K/2</t>
  </si>
  <si>
    <t>0,75*4</t>
  </si>
  <si>
    <t>K/3</t>
  </si>
  <si>
    <t>1*5</t>
  </si>
  <si>
    <t>K/4</t>
  </si>
  <si>
    <t>4*5</t>
  </si>
  <si>
    <t>K/5</t>
  </si>
  <si>
    <t>2*1</t>
  </si>
  <si>
    <t>144</t>
  </si>
  <si>
    <t>7643R</t>
  </si>
  <si>
    <t>Lemování zdí z pozinkovaného plechu s povrchovou úpravou boční nebo horní rovné, střech s krytinou skládanou mimo prejzovou rš 200 mm</t>
  </si>
  <si>
    <t>-1852304827</t>
  </si>
  <si>
    <t>300</t>
  </si>
  <si>
    <t>145</t>
  </si>
  <si>
    <t>764511602</t>
  </si>
  <si>
    <t>Žlab podokapní z pozinkovaného plechu s povrchovou úpravou včetně háků a čel půlkruhový rš 330 mm</t>
  </si>
  <si>
    <t>-1287587217</t>
  </si>
  <si>
    <t>https://podminky.urs.cz/item/CS_URS_2024_02/764511602</t>
  </si>
  <si>
    <t>K/7</t>
  </si>
  <si>
    <t>12,7*6</t>
  </si>
  <si>
    <t>K/8</t>
  </si>
  <si>
    <t>16,8*6</t>
  </si>
  <si>
    <t>K/9</t>
  </si>
  <si>
    <t>5,7*6</t>
  </si>
  <si>
    <t>146</t>
  </si>
  <si>
    <t>764511642</t>
  </si>
  <si>
    <t>Žlab podokapní z pozinkovaného plechu s povrchovou úpravou kotlík oválný (trychtýřový), rš žlabu/průměr svodu 330/100 mm</t>
  </si>
  <si>
    <t>-209515592</t>
  </si>
  <si>
    <t>https://podminky.urs.cz/item/CS_URS_2024_02/764511642</t>
  </si>
  <si>
    <t>147</t>
  </si>
  <si>
    <t>764518622</t>
  </si>
  <si>
    <t>Svod z pozinkovaného plechu s upraveným povrchem včetně objímek, kolen a odskoků kruhový, průměru 100 mm</t>
  </si>
  <si>
    <t>357716706</t>
  </si>
  <si>
    <t>https://podminky.urs.cz/item/CS_URS_2024_02/764518622</t>
  </si>
  <si>
    <t>0,5*10</t>
  </si>
  <si>
    <t>6*3</t>
  </si>
  <si>
    <t>148</t>
  </si>
  <si>
    <t>998764102</t>
  </si>
  <si>
    <t>Přesun hmot pro konstrukce klempířské stanovený z hmotnosti přesunovaného materiálu vodorovná dopravní vzdálenost do 50 m základní v objektech výšky přes 6 do 12 m</t>
  </si>
  <si>
    <t>-1130765413</t>
  </si>
  <si>
    <t>https://podminky.urs.cz/item/CS_URS_2024_02/998764102</t>
  </si>
  <si>
    <t>766</t>
  </si>
  <si>
    <t>Konstrukce truhlářské</t>
  </si>
  <si>
    <t>149</t>
  </si>
  <si>
    <t>766422342</t>
  </si>
  <si>
    <t>Montáž obložení podhledů jednoduchých panely obkladovými z aglomerovaných desek, plochy přes 0,60 do 1,50 m2</t>
  </si>
  <si>
    <t>-1377123093</t>
  </si>
  <si>
    <t>https://podminky.urs.cz/item/CS_URS_2024_02/766422342</t>
  </si>
  <si>
    <t>3,1+6,5</t>
  </si>
  <si>
    <t>4,2+8,6</t>
  </si>
  <si>
    <t>59152107</t>
  </si>
  <si>
    <t>deska cementovláknitá fasádní plochá tl 12mm</t>
  </si>
  <si>
    <t>-710638023</t>
  </si>
  <si>
    <t>22,4*1,1 'Přepočtené koeficientem množství</t>
  </si>
  <si>
    <t>151</t>
  </si>
  <si>
    <t>766660001</t>
  </si>
  <si>
    <t>Montáž dveřních křídel dřevěných nebo plastových otevíravých do ocelové zárubně povrchově upravených jednokřídlových, šířky do 800 mm</t>
  </si>
  <si>
    <t>1200497177</t>
  </si>
  <si>
    <t>https://podminky.urs.cz/item/CS_URS_2024_02/766660001</t>
  </si>
  <si>
    <t xml:space="preserve">D/3   700/1970</t>
  </si>
  <si>
    <t xml:space="preserve">D/1   800/1970</t>
  </si>
  <si>
    <t>152</t>
  </si>
  <si>
    <t>61162085</t>
  </si>
  <si>
    <t>dveře jednokřídlé dřevotřískové povrch laminátový plné 700x1970-2100mm</t>
  </si>
  <si>
    <t>-17057123</t>
  </si>
  <si>
    <t>153</t>
  </si>
  <si>
    <t>61162086</t>
  </si>
  <si>
    <t>dveře jednokřídlé dřevotřískové povrch laminátový plné 800x1970-2100mm</t>
  </si>
  <si>
    <t>1943671162</t>
  </si>
  <si>
    <t>154</t>
  </si>
  <si>
    <t>766660021</t>
  </si>
  <si>
    <t>Montáž dveřních křídel dřevěných nebo plastových otevíravých do ocelové zárubně protipožárních jednokřídlových, šířky do 800 mm</t>
  </si>
  <si>
    <t>-1868572392</t>
  </si>
  <si>
    <t>https://podminky.urs.cz/item/CS_URS_2024_02/766660021</t>
  </si>
  <si>
    <t xml:space="preserve">D/2  800/1970  požární odolnost</t>
  </si>
  <si>
    <t>155</t>
  </si>
  <si>
    <t>61162098</t>
  </si>
  <si>
    <t>dveře jednokřídlé dřevotřískové protipožární EI (EW) 30 D3 povrch laminátový plné 800x1970-2100mm</t>
  </si>
  <si>
    <t>-143230165</t>
  </si>
  <si>
    <t>156</t>
  </si>
  <si>
    <t>766660351</t>
  </si>
  <si>
    <t>Montáž dveřních křídel dřevěných nebo plastových posuvných dveří do pojezdu na stěnu výšky do 2,5 m jednokřídlových, průchozí šířky do 800 mm</t>
  </si>
  <si>
    <t>-2093440112</t>
  </si>
  <si>
    <t>https://podminky.urs.cz/item/CS_URS_2024_02/766660351</t>
  </si>
  <si>
    <t>157</t>
  </si>
  <si>
    <t>163491859</t>
  </si>
  <si>
    <t>158</t>
  </si>
  <si>
    <t>766660717</t>
  </si>
  <si>
    <t>Montáž dveřních doplňků samozavírače na zárubeň ocelovou</t>
  </si>
  <si>
    <t>-904092583</t>
  </si>
  <si>
    <t>https://podminky.urs.cz/item/CS_URS_2024_02/766660717</t>
  </si>
  <si>
    <t>159</t>
  </si>
  <si>
    <t>54917250</t>
  </si>
  <si>
    <t>samozavírač dveří hydraulický</t>
  </si>
  <si>
    <t>1069643170</t>
  </si>
  <si>
    <t>160</t>
  </si>
  <si>
    <t>766660728</t>
  </si>
  <si>
    <t>Montáž dveřních doplňků dveřního kování interiérového zámku</t>
  </si>
  <si>
    <t>-603507833</t>
  </si>
  <si>
    <t>https://podminky.urs.cz/item/CS_URS_2024_02/766660728</t>
  </si>
  <si>
    <t>161</t>
  </si>
  <si>
    <t>54964103</t>
  </si>
  <si>
    <t>vložka cylindrická 29+45</t>
  </si>
  <si>
    <t>585459694</t>
  </si>
  <si>
    <t>162</t>
  </si>
  <si>
    <t>54924013</t>
  </si>
  <si>
    <t>zámek zadlabací vložkový pravolevý rozteč 72x60mm</t>
  </si>
  <si>
    <t>24475295</t>
  </si>
  <si>
    <t>163</t>
  </si>
  <si>
    <t>766660729</t>
  </si>
  <si>
    <t>Montáž dveřních doplňků dveřního kování interiérového štítku s klikou</t>
  </si>
  <si>
    <t>568229713</t>
  </si>
  <si>
    <t>https://podminky.urs.cz/item/CS_URS_2024_02/766660729</t>
  </si>
  <si>
    <t>164</t>
  </si>
  <si>
    <t>54914123</t>
  </si>
  <si>
    <t>kování rozetové klika/klika</t>
  </si>
  <si>
    <t>-1740742823</t>
  </si>
  <si>
    <t>165</t>
  </si>
  <si>
    <t>54914125</t>
  </si>
  <si>
    <t>kování rozetové spodní pro cylindrickou vložku</t>
  </si>
  <si>
    <t>173647443</t>
  </si>
  <si>
    <t>166</t>
  </si>
  <si>
    <t>766660730</t>
  </si>
  <si>
    <t>Montáž dveřních doplňků dveřního kování interiérového WC kliky se zámkem</t>
  </si>
  <si>
    <t>2143228098</t>
  </si>
  <si>
    <t>https://podminky.urs.cz/item/CS_URS_2024_02/766660730</t>
  </si>
  <si>
    <t>167</t>
  </si>
  <si>
    <t>383293985</t>
  </si>
  <si>
    <t>168</t>
  </si>
  <si>
    <t>54914128</t>
  </si>
  <si>
    <t>kování rozetové spodní pro WC</t>
  </si>
  <si>
    <t>2079253544</t>
  </si>
  <si>
    <t>169</t>
  </si>
  <si>
    <t>54924005</t>
  </si>
  <si>
    <t>zámek zadlabací mezipokojový levý pro WC kování rozteč 72x55mm</t>
  </si>
  <si>
    <t>-1157026969</t>
  </si>
  <si>
    <t>170</t>
  </si>
  <si>
    <t>766660731</t>
  </si>
  <si>
    <t>Montáž dveřních doplňků dveřního kování bezpečnostního zámku</t>
  </si>
  <si>
    <t>1100697635</t>
  </si>
  <si>
    <t>https://podminky.urs.cz/item/CS_URS_2024_02/766660731</t>
  </si>
  <si>
    <t>1+3</t>
  </si>
  <si>
    <t>vnitřní dveřní systémy</t>
  </si>
  <si>
    <t>Dv/1</t>
  </si>
  <si>
    <t>Dv2</t>
  </si>
  <si>
    <t>Dv3</t>
  </si>
  <si>
    <t>Dv4</t>
  </si>
  <si>
    <t>Dv5</t>
  </si>
  <si>
    <t>171</t>
  </si>
  <si>
    <t>54924010</t>
  </si>
  <si>
    <t>zámek zadlabací protipožární rozteč 90x55,5mm</t>
  </si>
  <si>
    <t>1268103232</t>
  </si>
  <si>
    <t>172</t>
  </si>
  <si>
    <t>54964104</t>
  </si>
  <si>
    <t>vložka cylindrická 29+50</t>
  </si>
  <si>
    <t>735883274</t>
  </si>
  <si>
    <t>173</t>
  </si>
  <si>
    <t>766660733</t>
  </si>
  <si>
    <t>Montáž dveřních doplňků dveřního kování bezpečnostního štítku s klikou</t>
  </si>
  <si>
    <t>1040543260</t>
  </si>
  <si>
    <t>https://podminky.urs.cz/item/CS_URS_2024_02/766660733</t>
  </si>
  <si>
    <t>174</t>
  </si>
  <si>
    <t>54914131</t>
  </si>
  <si>
    <t>kování bezpečnostní klika/klika RC3</t>
  </si>
  <si>
    <t>-603753973</t>
  </si>
  <si>
    <t>175</t>
  </si>
  <si>
    <t>766660748</t>
  </si>
  <si>
    <t>Montáž dveřních doplňků kování k posuvným dveřím - mušle</t>
  </si>
  <si>
    <t>8305795</t>
  </si>
  <si>
    <t>https://podminky.urs.cz/item/CS_URS_2024_02/766660748</t>
  </si>
  <si>
    <t>176</t>
  </si>
  <si>
    <t>54914137</t>
  </si>
  <si>
    <t>kování k posuvným dveřím mušle</t>
  </si>
  <si>
    <t>60169179</t>
  </si>
  <si>
    <t>177</t>
  </si>
  <si>
    <t>766694116</t>
  </si>
  <si>
    <t>Montáž ostatních truhlářských konstrukcí parapetních desek dřevěných nebo plastových šířky do 300 mm</t>
  </si>
  <si>
    <t>9051477</t>
  </si>
  <si>
    <t>https://podminky.urs.cz/item/CS_URS_2024_02/766694116</t>
  </si>
  <si>
    <t>OK/1</t>
  </si>
  <si>
    <t>1,5*4</t>
  </si>
  <si>
    <t>OK/2</t>
  </si>
  <si>
    <t>OK/3</t>
  </si>
  <si>
    <t>OK/4</t>
  </si>
  <si>
    <t>OK/6</t>
  </si>
  <si>
    <t>OK/5</t>
  </si>
  <si>
    <t>4*4</t>
  </si>
  <si>
    <t>OK/7</t>
  </si>
  <si>
    <t>178</t>
  </si>
  <si>
    <t>60794103</t>
  </si>
  <si>
    <t>parapet dřevotřískový vnitřní povrch laminátový š 300mm</t>
  </si>
  <si>
    <t>1359419148</t>
  </si>
  <si>
    <t>179</t>
  </si>
  <si>
    <t>60794121</t>
  </si>
  <si>
    <t>koncovka PVC k parapetním dřevotřískovým deskám 600mm</t>
  </si>
  <si>
    <t>-687360809</t>
  </si>
  <si>
    <t>180</t>
  </si>
  <si>
    <t>766695212</t>
  </si>
  <si>
    <t>Montáž ostatních truhlářských konstrukcí prahů dveří jednokřídlových, šířky do 100 mm</t>
  </si>
  <si>
    <t>853647626</t>
  </si>
  <si>
    <t>https://podminky.urs.cz/item/CS_URS_2024_02/766695212</t>
  </si>
  <si>
    <t>181</t>
  </si>
  <si>
    <t>61187176</t>
  </si>
  <si>
    <t>práh dveřní dřevěný dubový tl 20mm dl 920mm š 100mm</t>
  </si>
  <si>
    <t>-1029072289</t>
  </si>
  <si>
    <t>182</t>
  </si>
  <si>
    <t>998766102</t>
  </si>
  <si>
    <t>Přesun hmot pro konstrukce truhlářské stanovený z hmotnosti přesunovaného materiálu vodorovná dopravní vzdálenost do 50 m základní v objektech výšky přes 6 do 12 m</t>
  </si>
  <si>
    <t>-464883739</t>
  </si>
  <si>
    <t>https://podminky.urs.cz/item/CS_URS_2024_02/998766102</t>
  </si>
  <si>
    <t>767</t>
  </si>
  <si>
    <t>Konstrukce zámečnické</t>
  </si>
  <si>
    <t>183</t>
  </si>
  <si>
    <t>767164150</t>
  </si>
  <si>
    <t>Montáž zábradlí osazení samostatného sloupku</t>
  </si>
  <si>
    <t>-1276320648</t>
  </si>
  <si>
    <t>https://podminky.urs.cz/item/CS_URS_2024_02/767164150</t>
  </si>
  <si>
    <t>Z/6</t>
  </si>
  <si>
    <t>jakl 60/60/6</t>
  </si>
  <si>
    <t>184</t>
  </si>
  <si>
    <t>14550314</t>
  </si>
  <si>
    <t>profil ocelový svařovaný jakost S235 průřez čtvercový 60x60x6mm</t>
  </si>
  <si>
    <t>-36753264</t>
  </si>
  <si>
    <t>(1,15*64)*9,17/1000</t>
  </si>
  <si>
    <t>185</t>
  </si>
  <si>
    <t>13611228</t>
  </si>
  <si>
    <t>plech ocelový hladký jakost S235JR tl 10mm tabule</t>
  </si>
  <si>
    <t>1540923603</t>
  </si>
  <si>
    <t>plech P10</t>
  </si>
  <si>
    <t>(0,15*0,15)*64*78,5/1000</t>
  </si>
  <si>
    <t>186</t>
  </si>
  <si>
    <t>767415112</t>
  </si>
  <si>
    <t>Montáž vnějšího obkladu skládaného pláště plechem tvarovaným výšky budovy do 6 m, uchyceným šroubováním</t>
  </si>
  <si>
    <t>1709248434</t>
  </si>
  <si>
    <t>https://podminky.urs.cz/item/CS_URS_2024_02/767415112</t>
  </si>
  <si>
    <t>187</t>
  </si>
  <si>
    <t>13835000</t>
  </si>
  <si>
    <t>plech vlnitý z lakovaného AlZn tl 0,75mm</t>
  </si>
  <si>
    <t>655002609</t>
  </si>
  <si>
    <t>679,317*1,133 'Přepočtené koeficientem množství</t>
  </si>
  <si>
    <t>188</t>
  </si>
  <si>
    <t>767428101</t>
  </si>
  <si>
    <t>Montáž lemovacích prvků kovových fasádních obkladů otvorů</t>
  </si>
  <si>
    <t>428827906</t>
  </si>
  <si>
    <t>https://podminky.urs.cz/item/CS_URS_2024_02/767428101</t>
  </si>
  <si>
    <t>189</t>
  </si>
  <si>
    <t>13814048</t>
  </si>
  <si>
    <t>lemování otvorů zateplená fasáda tl tepelné izolace 160mm lakovaný Pz plech tl 0,5-0,63mm</t>
  </si>
  <si>
    <t>-1116698645</t>
  </si>
  <si>
    <t>206,3*1,08 'Přepočtené koeficientem množství</t>
  </si>
  <si>
    <t>190</t>
  </si>
  <si>
    <t>767428102</t>
  </si>
  <si>
    <t>Montáž lemovacích prvků kovových fasádních obkladů spodního ukončení</t>
  </si>
  <si>
    <t>-784294100</t>
  </si>
  <si>
    <t>https://podminky.urs.cz/item/CS_URS_2024_02/767428102</t>
  </si>
  <si>
    <t>(8,45+1+0,16+0,16+8,77+0,16+0,16+1+8,455+0,16+23,879+0,16+15,17+0,105+23,879+0,16)</t>
  </si>
  <si>
    <t>-(4+2,7)</t>
  </si>
  <si>
    <t>-(0,96+4,5+4,5)</t>
  </si>
  <si>
    <t>(9,5)</t>
  </si>
  <si>
    <t>(20,9+0,16+0,16+14,515+0,16+0,16+13,2+0,16+0,16+4,01+7,7)</t>
  </si>
  <si>
    <t>9,5</t>
  </si>
  <si>
    <t>-(4,5*6+1+3+1,66)</t>
  </si>
  <si>
    <t>191</t>
  </si>
  <si>
    <t>13814055</t>
  </si>
  <si>
    <t>ukončení dolní zateplená fasáda tl tepelné izolace 160mm (okapnice, zakládací profil) lakovaný Pz plech tl 0,5-0,63mm</t>
  </si>
  <si>
    <t>-1573736381</t>
  </si>
  <si>
    <t>122,793*1,08 'Přepočtené koeficientem množství</t>
  </si>
  <si>
    <t>192</t>
  </si>
  <si>
    <t>767428103</t>
  </si>
  <si>
    <t>Montáž lemovacích prvků kovových fasádních obkladů horního ukončení</t>
  </si>
  <si>
    <t>654965291</t>
  </si>
  <si>
    <t>https://podminky.urs.cz/item/CS_URS_2024_02/767428103</t>
  </si>
  <si>
    <t>0,5+0,5</t>
  </si>
  <si>
    <t>193</t>
  </si>
  <si>
    <t>13814052</t>
  </si>
  <si>
    <t>ukončení horní atika r. š. 625mm lakovaný Pz plech tl 0,5-0,63mm</t>
  </si>
  <si>
    <t>1628859063</t>
  </si>
  <si>
    <t>173,113*1,08 'Přepočtené koeficientem množství</t>
  </si>
  <si>
    <t>194</t>
  </si>
  <si>
    <t>767428104</t>
  </si>
  <si>
    <t>Montáž lemovacích prvků kovových fasádních obkladů svislého ukončení rohového</t>
  </si>
  <si>
    <t>1653285870</t>
  </si>
  <si>
    <t>https://podminky.urs.cz/item/CS_URS_2024_02/767428104</t>
  </si>
  <si>
    <t>4,2*5</t>
  </si>
  <si>
    <t>1,3+6,2+6,2+0,7+0,7+6,2+2+0,5</t>
  </si>
  <si>
    <t>195</t>
  </si>
  <si>
    <t>13814051</t>
  </si>
  <si>
    <t>ukončení svislé rohové r. š. 550mm lakovaný Pz plech tl 0,5-0,63mm</t>
  </si>
  <si>
    <t>-766174291</t>
  </si>
  <si>
    <t>44,8*1,08 'Přepočtené koeficientem množství</t>
  </si>
  <si>
    <t>196</t>
  </si>
  <si>
    <t>767428105</t>
  </si>
  <si>
    <t>Montáž lemovacích prvků kovových fasádních obkladů svislého ukončení koutového</t>
  </si>
  <si>
    <t>715265283</t>
  </si>
  <si>
    <t>https://podminky.urs.cz/item/CS_URS_2024_02/767428105</t>
  </si>
  <si>
    <t>4,5</t>
  </si>
  <si>
    <t>197</t>
  </si>
  <si>
    <t>13814050</t>
  </si>
  <si>
    <t>ukončení svislé koutové r. š. 300mm lakovaný Pz plech tl 0,5-0,63mm</t>
  </si>
  <si>
    <t>1021530135</t>
  </si>
  <si>
    <t>4,5*1,08 'Přepočtené koeficientem množství</t>
  </si>
  <si>
    <t>198</t>
  </si>
  <si>
    <t>767490101</t>
  </si>
  <si>
    <t>Montáž nosného roštu fasád, stěn a podhledů jednosměrného, kotveného do zdiva nebo lehčeného betonu</t>
  </si>
  <si>
    <t>756563377</t>
  </si>
  <si>
    <t>https://podminky.urs.cz/item/CS_URS_2024_02/767490101</t>
  </si>
  <si>
    <t>199</t>
  </si>
  <si>
    <t>55324135</t>
  </si>
  <si>
    <t>rošt fasádní systémový ocelový jednosměrný vertikální pro zateplené fasády</t>
  </si>
  <si>
    <t>163473718</t>
  </si>
  <si>
    <t>200</t>
  </si>
  <si>
    <t>767490102</t>
  </si>
  <si>
    <t>Montáž nosného roštu fasád, stěn a podhledů jednosměrného, kotveného do betonu</t>
  </si>
  <si>
    <t>-1849423187</t>
  </si>
  <si>
    <t>https://podminky.urs.cz/item/CS_URS_2024_02/767490102</t>
  </si>
  <si>
    <t>201</t>
  </si>
  <si>
    <t>911546059</t>
  </si>
  <si>
    <t>202</t>
  </si>
  <si>
    <t>767590122</t>
  </si>
  <si>
    <t>Montáž podlahových konstrukcí podlahových roštů, podlah připevněných svařováním</t>
  </si>
  <si>
    <t>1597392709</t>
  </si>
  <si>
    <t>https://podminky.urs.cz/item/CS_URS_2024_02/767590122</t>
  </si>
  <si>
    <t>přemostění</t>
  </si>
  <si>
    <t>10,5</t>
  </si>
  <si>
    <t>203</t>
  </si>
  <si>
    <t>55347049</t>
  </si>
  <si>
    <t>rošt podlahový svařovaný žárově zinkovaný velikost 30/2mm 1200x1000mm</t>
  </si>
  <si>
    <t>-1729547920</t>
  </si>
  <si>
    <t>61/1,2</t>
  </si>
  <si>
    <t>10,5/1,2</t>
  </si>
  <si>
    <t>59,583*1,1 'Přepočtené koeficientem množství</t>
  </si>
  <si>
    <t>204</t>
  </si>
  <si>
    <t>767620232</t>
  </si>
  <si>
    <t>Montáž oken s izolačními skly z hliníkových nebo ocelových profilů na polyuretanovou pěnu s dvojskly pevných do betonu, plochy přes 0,6 do 1,5 m2</t>
  </si>
  <si>
    <t>-707463962</t>
  </si>
  <si>
    <t>https://podminky.urs.cz/item/CS_URS_2024_02/767620232</t>
  </si>
  <si>
    <t>(1*1)*2*4</t>
  </si>
  <si>
    <t>205</t>
  </si>
  <si>
    <t>767620235</t>
  </si>
  <si>
    <t>Montáž oken s izolačními skly z hliníkových nebo ocelových profilů na polyuretanovou pěnu s dvojskly pevných do betonu, plochy přes 6 m2</t>
  </si>
  <si>
    <t>832193737</t>
  </si>
  <si>
    <t>https://podminky.urs.cz/item/CS_URS_2024_02/767620235</t>
  </si>
  <si>
    <t>(2*0,8)*6</t>
  </si>
  <si>
    <t>206</t>
  </si>
  <si>
    <t>55341002</t>
  </si>
  <si>
    <t>okno Al s fixním zasklením dvojsklo přes plochu 1m2 do v 1,5m</t>
  </si>
  <si>
    <t>-1107965848</t>
  </si>
  <si>
    <t>207</t>
  </si>
  <si>
    <t>767620261</t>
  </si>
  <si>
    <t>Montáž oken s izolačními skly z hliníkových nebo ocelových profilů na polyuretanovou pěnu s dvojskly otevíravých do betonu, plochy do 0,6 m2</t>
  </si>
  <si>
    <t>350115216</t>
  </si>
  <si>
    <t>https://podminky.urs.cz/item/CS_URS_2024_02/767620261</t>
  </si>
  <si>
    <t>208</t>
  </si>
  <si>
    <t>55341008</t>
  </si>
  <si>
    <t>okno Al otevíravé/sklopné dvojsklo do plochy 1m2</t>
  </si>
  <si>
    <t>2033488797</t>
  </si>
  <si>
    <t>209</t>
  </si>
  <si>
    <t>767620262</t>
  </si>
  <si>
    <t>Montáž oken s izolačními skly z hliníkových nebo ocelových profilů na polyuretanovou pěnu s dvojskly otevíravých do betonu, plochy přes 0,6 do 1,5 m2</t>
  </si>
  <si>
    <t>1610687654</t>
  </si>
  <si>
    <t>https://podminky.urs.cz/item/CS_URS_2024_02/767620262</t>
  </si>
  <si>
    <t>(2*0,6)*2</t>
  </si>
  <si>
    <t>210</t>
  </si>
  <si>
    <t>767620263</t>
  </si>
  <si>
    <t>Montáž oken s izolačními skly z hliníkových nebo ocelových profilů na polyuretanovou pěnu s dvojskly otevíravých do betonu, plochy přes 1,5 do 2,5 m2</t>
  </si>
  <si>
    <t>-237082632</t>
  </si>
  <si>
    <t>https://podminky.urs.cz/item/CS_URS_2024_02/767620263</t>
  </si>
  <si>
    <t>(2*1)</t>
  </si>
  <si>
    <t>(2*1)*4</t>
  </si>
  <si>
    <t>211</t>
  </si>
  <si>
    <t>55341010</t>
  </si>
  <si>
    <t>okno Al otevíravé/sklopné dvojsklo přes plochu 1m2 do v 1,5m</t>
  </si>
  <si>
    <t>1767753428</t>
  </si>
  <si>
    <t>212</t>
  </si>
  <si>
    <t>767627306</t>
  </si>
  <si>
    <t>Ostatní práce a doplňky při montáži oken a stěn připojovací spára oken a stěn mezi ostěním a rámem vnitřní parotěsná páska</t>
  </si>
  <si>
    <t>1077182522</t>
  </si>
  <si>
    <t>https://podminky.urs.cz/item/CS_URS_2024_02/767627306</t>
  </si>
  <si>
    <t>(1,5+1)*2*4</t>
  </si>
  <si>
    <t>(0,75+0,5)*2*4</t>
  </si>
  <si>
    <t>(1+1)*2*5</t>
  </si>
  <si>
    <t>(4+1)*2*4</t>
  </si>
  <si>
    <t>(2+1)*2*1</t>
  </si>
  <si>
    <t>(4+3)*2*1</t>
  </si>
  <si>
    <t>(0,9+2,1)*2</t>
  </si>
  <si>
    <t>(3+3)*2</t>
  </si>
  <si>
    <t>213</t>
  </si>
  <si>
    <t>767627307</t>
  </si>
  <si>
    <t>Ostatní práce a doplňky při montáži oken a stěn připojovací spára oken a stěn mezi ostěním a rámem venkovní paropropustna páska</t>
  </si>
  <si>
    <t>-719381033</t>
  </si>
  <si>
    <t>https://podminky.urs.cz/item/CS_URS_2024_02/767627307</t>
  </si>
  <si>
    <t>214</t>
  </si>
  <si>
    <t>767627310</t>
  </si>
  <si>
    <t>Ostatní práce a doplňky při montáži oken a stěn připojovací spára oken a stěn mezi ostěním a rámem kompletní impregnovaná komprimační páska</t>
  </si>
  <si>
    <t>-215532815</t>
  </si>
  <si>
    <t>https://podminky.urs.cz/item/CS_URS_2024_02/767627310</t>
  </si>
  <si>
    <t>215</t>
  </si>
  <si>
    <t>767640111</t>
  </si>
  <si>
    <t>Montáž dveří ocelových nebo hliníkových vchodových jednokřídlových bez nadsvětlíku</t>
  </si>
  <si>
    <t>-1870901751</t>
  </si>
  <si>
    <t>https://podminky.urs.cz/item/CS_URS_2024_02/767640111</t>
  </si>
  <si>
    <t>216</t>
  </si>
  <si>
    <t>55341330</t>
  </si>
  <si>
    <t>dveře jednokřídlé Al plné max rozměru otvoru 2,42m2 bezpečnostní třídy RC2</t>
  </si>
  <si>
    <t>-115433773</t>
  </si>
  <si>
    <t>1*2,1</t>
  </si>
  <si>
    <t>217</t>
  </si>
  <si>
    <t>767640224</t>
  </si>
  <si>
    <t>Montáž dveří ocelových nebo hliníkových vchodových dvoukřídlové s pevným bočním dílem a nadsvětlíkem</t>
  </si>
  <si>
    <t>-1677656573</t>
  </si>
  <si>
    <t>https://podminky.urs.cz/item/CS_URS_2024_02/767640224</t>
  </si>
  <si>
    <t>Dv1</t>
  </si>
  <si>
    <t>218</t>
  </si>
  <si>
    <t>55341335</t>
  </si>
  <si>
    <t>dveře dvoukřídlé Al prosklené max rozměru otvoru 4,84m2 bezpečnostní třídy RC2</t>
  </si>
  <si>
    <t>-1888737605</t>
  </si>
  <si>
    <t>1,66*2,2</t>
  </si>
  <si>
    <t>219</t>
  </si>
  <si>
    <t>55341006</t>
  </si>
  <si>
    <t>okno Al s fixním zasklením dvojsklo přes plochu 1m2 přes v 2,5m</t>
  </si>
  <si>
    <t>-963963030</t>
  </si>
  <si>
    <t>Dv1 boční díl</t>
  </si>
  <si>
    <t>0,67*3</t>
  </si>
  <si>
    <t>De3 boční díl</t>
  </si>
  <si>
    <t>220</t>
  </si>
  <si>
    <t>2050158598</t>
  </si>
  <si>
    <t>Dv1 nadsvětlík</t>
  </si>
  <si>
    <t>1,66*0,8</t>
  </si>
  <si>
    <t>De3 nadsvětlík</t>
  </si>
  <si>
    <t>221</t>
  </si>
  <si>
    <t>767640311</t>
  </si>
  <si>
    <t>Montáž dveří ocelových nebo hliníkových vnitřních jednokřídlových</t>
  </si>
  <si>
    <t>-1971155503</t>
  </si>
  <si>
    <t>https://podminky.urs.cz/item/CS_URS_2024_02/767640311</t>
  </si>
  <si>
    <t>222</t>
  </si>
  <si>
    <t>55341197</t>
  </si>
  <si>
    <t>dveře jednokřídlé ocelové interiérové plné hladké s polodrážkou protipožární EI30 C DP1 900x2100mm</t>
  </si>
  <si>
    <t>-1835582471</t>
  </si>
  <si>
    <t>223</t>
  </si>
  <si>
    <t>767640322</t>
  </si>
  <si>
    <t>Montáž dveří ocelových nebo hliníkových vnitřních dvoukřídlových</t>
  </si>
  <si>
    <t>1185321642</t>
  </si>
  <si>
    <t>https://podminky.urs.cz/item/CS_URS_2024_02/767640322</t>
  </si>
  <si>
    <t>224</t>
  </si>
  <si>
    <t>578926190</t>
  </si>
  <si>
    <t>(1,7*2,2)*2</t>
  </si>
  <si>
    <t>225</t>
  </si>
  <si>
    <t>767646522</t>
  </si>
  <si>
    <t>Montáž dveří ocelových nebo hliníkových protipožárních uzávěrů dvoukřídlových, výšky přes 1970 do 2200 mm</t>
  </si>
  <si>
    <t>-1871931296</t>
  </si>
  <si>
    <t>https://podminky.urs.cz/item/CS_URS_2024_02/767646522</t>
  </si>
  <si>
    <t>226</t>
  </si>
  <si>
    <t>55341345</t>
  </si>
  <si>
    <t>dveře dvoukřídlé Al prosklené max rozměru otvoru 4,84m2 protipožární EI30 C DP1</t>
  </si>
  <si>
    <t>-918894300</t>
  </si>
  <si>
    <t>1,65*2,2</t>
  </si>
  <si>
    <t>1,7*2,2</t>
  </si>
  <si>
    <t>1,7*2,2*2</t>
  </si>
  <si>
    <t>227</t>
  </si>
  <si>
    <t>767649191</t>
  </si>
  <si>
    <t>Montáž dveří ocelových nebo hliníkových doplňků dveří samozavírače hydraulického</t>
  </si>
  <si>
    <t>-952176742</t>
  </si>
  <si>
    <t>https://podminky.urs.cz/item/CS_URS_2024_02/767649191</t>
  </si>
  <si>
    <t>228</t>
  </si>
  <si>
    <t>448052479</t>
  </si>
  <si>
    <t>229</t>
  </si>
  <si>
    <t>767649194</t>
  </si>
  <si>
    <t>Montáž dveří ocelových nebo hliníkových doplňků dveří madel</t>
  </si>
  <si>
    <t>-1510153673</t>
  </si>
  <si>
    <t>https://podminky.urs.cz/item/CS_URS_2024_02/767649194</t>
  </si>
  <si>
    <t>230</t>
  </si>
  <si>
    <t>54914R</t>
  </si>
  <si>
    <t>kování bezpečnostní madlo/madlo</t>
  </si>
  <si>
    <t>-1629756488</t>
  </si>
  <si>
    <t>231</t>
  </si>
  <si>
    <t>767649195</t>
  </si>
  <si>
    <t>Montáž dveří ocelových nebo hliníkových doplňků dveří druhého zámku</t>
  </si>
  <si>
    <t>-641531874</t>
  </si>
  <si>
    <t>https://podminky.urs.cz/item/CS_URS_2024_02/767649195</t>
  </si>
  <si>
    <t>232</t>
  </si>
  <si>
    <t>54978002</t>
  </si>
  <si>
    <t>zámek elektrický úzký pravý</t>
  </si>
  <si>
    <t>-147008313</t>
  </si>
  <si>
    <t>233</t>
  </si>
  <si>
    <t>767651210</t>
  </si>
  <si>
    <t>Montáž vrat garážových nebo průmyslových otvíravých do ocelové zárubně z dílů, plochy do 6 m2</t>
  </si>
  <si>
    <t>-1502762617</t>
  </si>
  <si>
    <t>https://podminky.urs.cz/item/CS_URS_2024_02/767651210</t>
  </si>
  <si>
    <t>234</t>
  </si>
  <si>
    <t>55344R</t>
  </si>
  <si>
    <t>Prosklená ocelová vrata s vnitřním zateplením, vnitřní tepelnou izolací PUR,žárově pozinkovaný povrch s adhezním základním nátěrem,dvojité prosklení plastové, rozměr 3x 3,3m</t>
  </si>
  <si>
    <t>1550155932</t>
  </si>
  <si>
    <t>235</t>
  </si>
  <si>
    <t>55345R</t>
  </si>
  <si>
    <t xml:space="preserve">Prosklená hliníková sekční vrata s lamelovým podstavcem, ocelové lamely dvoustěnné vyplněné polyuretanovou pěnou s žárově pozinkovaným povrchem  s adhezním nátěrem.Hliníkové rámy z průtlačně lisovaných profilů.Dvojité prosklení plastové .Rozměr vrat  4,5x3,3m</t>
  </si>
  <si>
    <t>1181254506</t>
  </si>
  <si>
    <t>236</t>
  </si>
  <si>
    <t>55346R</t>
  </si>
  <si>
    <t xml:space="preserve">Prosklená hliníková sekční vrata s lamelovým podstavcem,s umístěním integrovaných dveří, ocelové lamely dvoustěnné vyplněné polyuretanovou pěnou s žárově pozinkovaným povrchem  s adhezním nátěrem.Hliníkové rámy z průtlačně lisovaných profilů.Dvojité prosklení plastové .Rozměr vrat  4,5x3,3m</t>
  </si>
  <si>
    <t>-585548065</t>
  </si>
  <si>
    <t>237</t>
  </si>
  <si>
    <t>767832122</t>
  </si>
  <si>
    <t>Montáž venkovních požárních žebříků do betonu bez suchovodu</t>
  </si>
  <si>
    <t>514377705</t>
  </si>
  <si>
    <t>https://podminky.urs.cz/item/CS_URS_2024_02/767832122</t>
  </si>
  <si>
    <t>Z4</t>
  </si>
  <si>
    <t>3,4</t>
  </si>
  <si>
    <t>238</t>
  </si>
  <si>
    <t>44983000</t>
  </si>
  <si>
    <t>žebřík venkovní bez suchovodu v provedení žárový Zn</t>
  </si>
  <si>
    <t>-40236106</t>
  </si>
  <si>
    <t>239</t>
  </si>
  <si>
    <t>767995111</t>
  </si>
  <si>
    <t>Montáž ostatních atypických zámečnických konstrukcí hmotnosti přes 3 do 5 kg</t>
  </si>
  <si>
    <t>-741607858</t>
  </si>
  <si>
    <t>https://podminky.urs.cz/item/CS_URS_2024_02/767995111</t>
  </si>
  <si>
    <t>Z/7 horizontální zábradlí</t>
  </si>
  <si>
    <t>(1,2*115)*4,8</t>
  </si>
  <si>
    <t>Z/8 horizontální zábradlí</t>
  </si>
  <si>
    <t>(1,2*23,5)*4,8</t>
  </si>
  <si>
    <t>Z/9 ochranná výplň podstřešního prostoru</t>
  </si>
  <si>
    <t>nerez úhelník 50/50/3</t>
  </si>
  <si>
    <t>(1,5+1,1)*2*3,77*15</t>
  </si>
  <si>
    <t>pletivo</t>
  </si>
  <si>
    <t>(1,5*1,1)*15*4,8</t>
  </si>
  <si>
    <t>240</t>
  </si>
  <si>
    <t>31350110</t>
  </si>
  <si>
    <t>síť nerezová průměr lanka 1,5mm oka ležící standardní obdélníkové tvary 18mm</t>
  </si>
  <si>
    <t>1402880062</t>
  </si>
  <si>
    <t>(1,2*115)</t>
  </si>
  <si>
    <t>(1,2*23,5)</t>
  </si>
  <si>
    <t>166,2*1,1 'Přepočtené koeficientem množství</t>
  </si>
  <si>
    <t>241</t>
  </si>
  <si>
    <t>1301R</t>
  </si>
  <si>
    <t>úhelník ocelový rovnostranný jakost S235JR (11 375) 50x50x3mm, materiál nerez</t>
  </si>
  <si>
    <t>-1132896669</t>
  </si>
  <si>
    <t>(1,5+1,1)*2*3,77*15/1000</t>
  </si>
  <si>
    <t>242</t>
  </si>
  <si>
    <t>998767102</t>
  </si>
  <si>
    <t>Přesun hmot pro zámečnické konstrukce stanovený z hmotnosti přesunovaného materiálu vodorovná dopravní vzdálenost do 50 m základní v objektech výšky přes 6 do 12 m</t>
  </si>
  <si>
    <t>870004558</t>
  </si>
  <si>
    <t>https://podminky.urs.cz/item/CS_URS_2024_02/998767102</t>
  </si>
  <si>
    <t>771</t>
  </si>
  <si>
    <t>Podlahy z dlaždic</t>
  </si>
  <si>
    <t>243</t>
  </si>
  <si>
    <t>771121011</t>
  </si>
  <si>
    <t>Příprava podkladu před provedením dlažby nátěr penetrační na podlahu</t>
  </si>
  <si>
    <t>24438396</t>
  </si>
  <si>
    <t>https://podminky.urs.cz/item/CS_URS_2024_02/771121011</t>
  </si>
  <si>
    <t>5,64+4,22+6,71+4,2+11,85+5,47+4,2+6,7+4,19</t>
  </si>
  <si>
    <t>7,94+8,77+4,54+1,71+12,2+4,81+12,37+5,58+5,59</t>
  </si>
  <si>
    <t>244</t>
  </si>
  <si>
    <t>771121022</t>
  </si>
  <si>
    <t>Příprava podkladu před provedením dlažby broušení podlah nového podkladu betonového</t>
  </si>
  <si>
    <t>-1272770189</t>
  </si>
  <si>
    <t>https://podminky.urs.cz/item/CS_URS_2024_02/771121022</t>
  </si>
  <si>
    <t>245</t>
  </si>
  <si>
    <t>771151023</t>
  </si>
  <si>
    <t>Příprava podkladu před provedením dlažby samonivelační stěrka min. pevnosti 30 MPa, tloušťky přes 5 do 8 mm</t>
  </si>
  <si>
    <t>778612150</t>
  </si>
  <si>
    <t>https://podminky.urs.cz/item/CS_URS_2024_02/771151023</t>
  </si>
  <si>
    <t>246</t>
  </si>
  <si>
    <t>771474113</t>
  </si>
  <si>
    <t>Montáž soklů z dlaždic keramických lepených cementovým flexibilním lepidlem rovných, výšky přes 90 do 120 mm</t>
  </si>
  <si>
    <t>-248520473</t>
  </si>
  <si>
    <t>https://podminky.urs.cz/item/CS_URS_2024_02/771474113</t>
  </si>
  <si>
    <t>-(3+3)</t>
  </si>
  <si>
    <t>-(0,8)</t>
  </si>
  <si>
    <t>2*0,15</t>
  </si>
  <si>
    <t>-(0,8*4+1,7*2+0,9*2+1,7+0,8*6)</t>
  </si>
  <si>
    <t>-(0,7+0,8*3)</t>
  </si>
  <si>
    <t>-(0,7+0,8*2)</t>
  </si>
  <si>
    <t>-(0,9)</t>
  </si>
  <si>
    <t>-(0,96+1,66)</t>
  </si>
  <si>
    <t>247</t>
  </si>
  <si>
    <t>59761187</t>
  </si>
  <si>
    <t>sokl keramický mrazuvzdorný povrch hladký/lapovaný tl do 10mm výšky přes 90 do 120mm</t>
  </si>
  <si>
    <t>-187557648</t>
  </si>
  <si>
    <t>192,585*1,1 'Přepočtené koeficientem množství</t>
  </si>
  <si>
    <t>248</t>
  </si>
  <si>
    <t>771574416</t>
  </si>
  <si>
    <t>Montáž podlah z dlaždic keramických lepených cementovým flexibilním lepidlem hladkých, tloušťky do 10 mm přes 9 do 12 ks/m2</t>
  </si>
  <si>
    <t>-1306133919</t>
  </si>
  <si>
    <t>https://podminky.urs.cz/item/CS_URS_2024_02/771574416</t>
  </si>
  <si>
    <t>249</t>
  </si>
  <si>
    <t>59761127</t>
  </si>
  <si>
    <t>dlažba keramická slinutá mrazuvzdorná R10/B povrch hladký/matný tl do 10mm přes 9 do 12ks/m2</t>
  </si>
  <si>
    <t>-1650871817</t>
  </si>
  <si>
    <t>349,51*1,1 'Přepočtené koeficientem množství</t>
  </si>
  <si>
    <t>250</t>
  </si>
  <si>
    <t>771591112</t>
  </si>
  <si>
    <t>Izolace podlahy pod dlažbu nátěrem nebo stěrkou ve dvou vrstvách</t>
  </si>
  <si>
    <t>-1873916812</t>
  </si>
  <si>
    <t>https://podminky.urs.cz/item/CS_URS_2024_02/771591112</t>
  </si>
  <si>
    <t>17+4,12+1,38+1,39+2,13+35,63+4+1,51+20,25+4+1,51</t>
  </si>
  <si>
    <t>7,94+12,37+5,58+5,59</t>
  </si>
  <si>
    <t>251</t>
  </si>
  <si>
    <t>771591241</t>
  </si>
  <si>
    <t>Izolace podlahy pod dlažbu těsnícími izolačními pásy vnitřní kout</t>
  </si>
  <si>
    <t>-1160783353</t>
  </si>
  <si>
    <t>https://podminky.urs.cz/item/CS_URS_2024_02/771591241</t>
  </si>
  <si>
    <t>252</t>
  </si>
  <si>
    <t>771591242</t>
  </si>
  <si>
    <t>Izolace podlahy pod dlažbu těsnícími izolačními pásy vnější roh</t>
  </si>
  <si>
    <t>-1973790766</t>
  </si>
  <si>
    <t>https://podminky.urs.cz/item/CS_URS_2024_02/771591242</t>
  </si>
  <si>
    <t>253</t>
  </si>
  <si>
    <t>771591264</t>
  </si>
  <si>
    <t>Izolace podlahy pod dlažbu těsnícími izolačními pásy mezi podlahou a stěnu</t>
  </si>
  <si>
    <t>1644442411</t>
  </si>
  <si>
    <t>https://podminky.urs.cz/item/CS_URS_2024_02/771591264</t>
  </si>
  <si>
    <t>-(1,5+1,66+0,8*2+1,7)</t>
  </si>
  <si>
    <t>-(0,9+0,7+0,7)</t>
  </si>
  <si>
    <t>-(0,7)</t>
  </si>
  <si>
    <t>-(0,8+0,8+0,7+0,9)</t>
  </si>
  <si>
    <t>-(0,8+0,7+0,8+0,9)</t>
  </si>
  <si>
    <t>-(0,8+0,8)</t>
  </si>
  <si>
    <t>0,2*2</t>
  </si>
  <si>
    <t>-(0,8+0,95)</t>
  </si>
  <si>
    <t>-(4,5*2+1,6)</t>
  </si>
  <si>
    <t>-(0,9*3+4,6*2)</t>
  </si>
  <si>
    <t>-(4,6*3+1,08+0,96*2)</t>
  </si>
  <si>
    <t>-(1,08+4,6+1)</t>
  </si>
  <si>
    <t>-(0,9+3)</t>
  </si>
  <si>
    <t>254</t>
  </si>
  <si>
    <t>998771102</t>
  </si>
  <si>
    <t>Přesun hmot pro podlahy z dlaždic stanovený z hmotnosti přesunovaného materiálu vodorovná dopravní vzdálenost do 50 m základní v objektech výšky přes 6 do 12 m</t>
  </si>
  <si>
    <t>-460465257</t>
  </si>
  <si>
    <t>https://podminky.urs.cz/item/CS_URS_2024_02/998771102</t>
  </si>
  <si>
    <t>776</t>
  </si>
  <si>
    <t>Podlahy povlakové</t>
  </si>
  <si>
    <t>255</t>
  </si>
  <si>
    <t>776111112</t>
  </si>
  <si>
    <t>Příprava podkladu povlakových podlah a stěn broušení podlah nového podkladu betonového</t>
  </si>
  <si>
    <t>-319132782</t>
  </si>
  <si>
    <t>https://podminky.urs.cz/item/CS_URS_2024_02/776111112</t>
  </si>
  <si>
    <t>18,21+11,93+14,4+14,4+18,21+14,34+14,34</t>
  </si>
  <si>
    <t>256</t>
  </si>
  <si>
    <t>776111311</t>
  </si>
  <si>
    <t>Příprava podkladu povlakových podlah a stěn vysátí podlah</t>
  </si>
  <si>
    <t>608568096</t>
  </si>
  <si>
    <t>https://podminky.urs.cz/item/CS_URS_2024_02/776111311</t>
  </si>
  <si>
    <t>257</t>
  </si>
  <si>
    <t>776121321</t>
  </si>
  <si>
    <t>Příprava podkladu povlakových podlah a stěn penetrace neředěná podlah</t>
  </si>
  <si>
    <t>835822523</t>
  </si>
  <si>
    <t>https://podminky.urs.cz/item/CS_URS_2024_02/776121321</t>
  </si>
  <si>
    <t>258</t>
  </si>
  <si>
    <t>776141123</t>
  </si>
  <si>
    <t>Příprava podkladu povlakových podlah a stěn vyrovnání samonivelační stěrkou podlah min.pevnosti 30 MPa, tloušťky přes 5 do 8 mm</t>
  </si>
  <si>
    <t>-236843374</t>
  </si>
  <si>
    <t>https://podminky.urs.cz/item/CS_URS_2024_02/776141123</t>
  </si>
  <si>
    <t>259</t>
  </si>
  <si>
    <t>776241111</t>
  </si>
  <si>
    <t>Montáž podlahovin ze sametového vinylu lepením pásů hladkých (bez vzoru)</t>
  </si>
  <si>
    <t>351282756</t>
  </si>
  <si>
    <t>https://podminky.urs.cz/item/CS_URS_2024_02/776241111</t>
  </si>
  <si>
    <t>260</t>
  </si>
  <si>
    <t>28411080</t>
  </si>
  <si>
    <t>vinyl sametový vyrobený systémem vločkování tl 4,3mm, nylon 6,6, hustota vlákna 70mil/m2, zátěž 33, R10, hořlavost Bfl S1, útlum 20dB</t>
  </si>
  <si>
    <t>59829163</t>
  </si>
  <si>
    <t>105,83*1,1 'Přepočtené koeficientem množství</t>
  </si>
  <si>
    <t>261</t>
  </si>
  <si>
    <t>776411111</t>
  </si>
  <si>
    <t>Montáž soklíků lepením obvodových, výšky do 80 mm</t>
  </si>
  <si>
    <t>1265143538</t>
  </si>
  <si>
    <t>https://podminky.urs.cz/item/CS_URS_2024_02/776411111</t>
  </si>
  <si>
    <t>262</t>
  </si>
  <si>
    <t>28411009</t>
  </si>
  <si>
    <t>lišta soklová PVC 18x80mm</t>
  </si>
  <si>
    <t>-1582753754</t>
  </si>
  <si>
    <t>107,9*1,02 'Přepočtené koeficientem množství</t>
  </si>
  <si>
    <t>263</t>
  </si>
  <si>
    <t>776991121</t>
  </si>
  <si>
    <t>Ostatní práce údržba nových podlahovin po pokládce čištění základní</t>
  </si>
  <si>
    <t>1300429227</t>
  </si>
  <si>
    <t>https://podminky.urs.cz/item/CS_URS_2024_02/776991121</t>
  </si>
  <si>
    <t>264</t>
  </si>
  <si>
    <t>998776102</t>
  </si>
  <si>
    <t>Přesun hmot pro podlahy povlakové stanovený z hmotnosti přesunovaného materiálu vodorovná dopravní vzdálenost do 50 m základní v objektech výšky přes 6 do 12 m</t>
  </si>
  <si>
    <t>-927411553</t>
  </si>
  <si>
    <t>https://podminky.urs.cz/item/CS_URS_2024_02/998776102</t>
  </si>
  <si>
    <t>781</t>
  </si>
  <si>
    <t>Dokončovací práce - obklady</t>
  </si>
  <si>
    <t>265</t>
  </si>
  <si>
    <t>781121011</t>
  </si>
  <si>
    <t>Příprava podkladu před provedením obkladu nátěr penetrační na stěnu</t>
  </si>
  <si>
    <t>-1479217584</t>
  </si>
  <si>
    <t>https://podminky.urs.cz/item/CS_URS_2024_02/781121011</t>
  </si>
  <si>
    <t>(5,675*3)*2*2</t>
  </si>
  <si>
    <t>-(3,075*2+1,6*2+3*2+0,9*2*2+1,7*2)</t>
  </si>
  <si>
    <t>(2,11+1,96)*2*2</t>
  </si>
  <si>
    <t>(1,5+0,92)*2*2</t>
  </si>
  <si>
    <t>0,925*0,15</t>
  </si>
  <si>
    <t>(1,5+0,925)*2*2</t>
  </si>
  <si>
    <t>0,92*0,15</t>
  </si>
  <si>
    <t>(1,1+1,96)*2*2</t>
  </si>
  <si>
    <t>(7+5,09)*2*2,5</t>
  </si>
  <si>
    <t>(2,345+1,7)*2*2,5</t>
  </si>
  <si>
    <t>(0,9+1,7)*2*2,5</t>
  </si>
  <si>
    <t>(7+2,89)*2*2,5</t>
  </si>
  <si>
    <t>(2,385+1,7)*2*2,5</t>
  </si>
  <si>
    <t>(1,965+2,15)*2*2</t>
  </si>
  <si>
    <t>(0,75+0,25*2)*0,2</t>
  </si>
  <si>
    <t>-(0,75*0,25+0,7*1,97)</t>
  </si>
  <si>
    <t>(2+2,1)*2*2</t>
  </si>
  <si>
    <t>(2,1+2)*2*2</t>
  </si>
  <si>
    <t>(5,01+1,595)*2*2</t>
  </si>
  <si>
    <t>(1,87+0,91)*2*2</t>
  </si>
  <si>
    <t>(5,18+2,4+5,18)*2,5</t>
  </si>
  <si>
    <t>(1+0,5*2)*0,2</t>
  </si>
  <si>
    <t>-(1*0,5+0,8*1,97*2)</t>
  </si>
  <si>
    <t>(2,41+2,32)*2*2,5</t>
  </si>
  <si>
    <t>-(0,8*1,97+1*0,5+0,95*2,1)</t>
  </si>
  <si>
    <t>(12,71+2,11+2,42+10,15+0,25+7,1)*1,5</t>
  </si>
  <si>
    <t>(1,5*2)*0,2</t>
  </si>
  <si>
    <t>-(4,5*1,5*2+1,6*1,5)</t>
  </si>
  <si>
    <t>(7,728+10+10)*1,5</t>
  </si>
  <si>
    <t>(0,15*8)*1,5</t>
  </si>
  <si>
    <t>-(0,9*1,5*3+4,6*1,5*2)</t>
  </si>
  <si>
    <t>(15+10,45+10)*1,5</t>
  </si>
  <si>
    <t>(0,15*5)*1,5</t>
  </si>
  <si>
    <t>0,2*1,5</t>
  </si>
  <si>
    <t>(0,15*4)*1,5</t>
  </si>
  <si>
    <t>(1,5*2)*0,15</t>
  </si>
  <si>
    <t>-(4,6*1,5*3+1,08*1,5+0,96*1,5*2)</t>
  </si>
  <si>
    <t>(0,4+0,275+9,7+5+9,7+0,15+0,15+1,8+0,25)*5</t>
  </si>
  <si>
    <t>(3,945+1,8+3,175+4,595)*5</t>
  </si>
  <si>
    <t>(3,745+1,805)*2*5</t>
  </si>
  <si>
    <t>266</t>
  </si>
  <si>
    <t>781131112</t>
  </si>
  <si>
    <t>Izolace stěny pod obklad izolace nátěrem nebo stěrkou ve dvou vrstvách</t>
  </si>
  <si>
    <t>-307362744</t>
  </si>
  <si>
    <t>https://podminky.urs.cz/item/CS_URS_2024_02/781131112</t>
  </si>
  <si>
    <t>267</t>
  </si>
  <si>
    <t>781472218</t>
  </si>
  <si>
    <t>Montáž keramických obkladů stěn lepených cementovým flexibilním lepidlem hladkých přes 19 do 22 ks/m2</t>
  </si>
  <si>
    <t>1073205491</t>
  </si>
  <si>
    <t>https://podminky.urs.cz/item/CS_URS_2024_02/781472218</t>
  </si>
  <si>
    <t>268</t>
  </si>
  <si>
    <t>59761709</t>
  </si>
  <si>
    <t>obklad keramický nemrazuvzdorný povrch hladký/mat/lesk tl do 10mm přes 19 do 22ks/m2</t>
  </si>
  <si>
    <t>-1961990734</t>
  </si>
  <si>
    <t>732,336*1,1 'Přepočtené koeficientem množství</t>
  </si>
  <si>
    <t>269</t>
  </si>
  <si>
    <t>781492211</t>
  </si>
  <si>
    <t>Obklad - dokončující práce montáž profilu lepeného flexibilním cementovým lepidlem rohového</t>
  </si>
  <si>
    <t>-1835493336</t>
  </si>
  <si>
    <t>https://podminky.urs.cz/item/CS_URS_2024_02/781492211</t>
  </si>
  <si>
    <t>(0,9+1,97*2)</t>
  </si>
  <si>
    <t>0,925</t>
  </si>
  <si>
    <t>0,92</t>
  </si>
  <si>
    <t>(0,9+2,2*2)</t>
  </si>
  <si>
    <t>2*2,5</t>
  </si>
  <si>
    <t>(0,9+2*2)</t>
  </si>
  <si>
    <t>(0,75+0,25*2)</t>
  </si>
  <si>
    <t>(1+0,5*2)</t>
  </si>
  <si>
    <t>(0,96+2,1*2)</t>
  </si>
  <si>
    <t>(1,5*2)</t>
  </si>
  <si>
    <t>8*1,5</t>
  </si>
  <si>
    <t>5*1,5</t>
  </si>
  <si>
    <t>1,5</t>
  </si>
  <si>
    <t>4*1,5</t>
  </si>
  <si>
    <t>(4,6+3,3*2)</t>
  </si>
  <si>
    <t>(1+2,1*2)</t>
  </si>
  <si>
    <t>(2+1*2)</t>
  </si>
  <si>
    <t>270</t>
  </si>
  <si>
    <t>28342003</t>
  </si>
  <si>
    <t>lišta ukončovací z PVC 10mm</t>
  </si>
  <si>
    <t>2004105643</t>
  </si>
  <si>
    <t>158,885*1,05 'Přepočtené koeficientem množství</t>
  </si>
  <si>
    <t>271</t>
  </si>
  <si>
    <t>781492251</t>
  </si>
  <si>
    <t>Obklad - dokončující práce montáž profilu lepeného flexibilním cementovým lepidlem ukončovacího</t>
  </si>
  <si>
    <t>688774582</t>
  </si>
  <si>
    <t>https://podminky.urs.cz/item/CS_URS_2024_02/781492251</t>
  </si>
  <si>
    <t>-(3,075+1,6+3+1,7)</t>
  </si>
  <si>
    <t>-(0,75)</t>
  </si>
  <si>
    <t>-(1)</t>
  </si>
  <si>
    <t>272</t>
  </si>
  <si>
    <t>1691254716</t>
  </si>
  <si>
    <t>269,293*1,05 'Přepočtené koeficientem množství</t>
  </si>
  <si>
    <t>273</t>
  </si>
  <si>
    <t>781571131</t>
  </si>
  <si>
    <t>Montáž keramických obkladů ostění lepených flexibilním lepidlem šířky ostění do 200 mm</t>
  </si>
  <si>
    <t>1923905726</t>
  </si>
  <si>
    <t>https://podminky.urs.cz/item/CS_URS_2024_02/781571131</t>
  </si>
  <si>
    <t>(0,25*2)</t>
  </si>
  <si>
    <t>(0,5*2)</t>
  </si>
  <si>
    <t>(4,6+3,3)*2</t>
  </si>
  <si>
    <t>(2)</t>
  </si>
  <si>
    <t>274</t>
  </si>
  <si>
    <t>-1556255547</t>
  </si>
  <si>
    <t>94,04*0,22 'Přepočtené koeficientem množství</t>
  </si>
  <si>
    <t>275</t>
  </si>
  <si>
    <t>781674113</t>
  </si>
  <si>
    <t>Montáž keramických obkladů parapetů lepených flexibilním lepidlem, šířky parapetu přes 150 do 200 mm</t>
  </si>
  <si>
    <t>1969969454</t>
  </si>
  <si>
    <t>https://podminky.urs.cz/item/CS_URS_2024_02/781674113</t>
  </si>
  <si>
    <t>(0,75)</t>
  </si>
  <si>
    <t>(1)</t>
  </si>
  <si>
    <t>276</t>
  </si>
  <si>
    <t>1858482034</t>
  </si>
  <si>
    <t>7*0,22 'Přepočtené koeficientem množství</t>
  </si>
  <si>
    <t>277</t>
  </si>
  <si>
    <t>998781102</t>
  </si>
  <si>
    <t>Přesun hmot pro obklady keramické stanovený z hmotnosti přesunovaného materiálu vodorovná dopravní vzdálenost do 50 m základní v objektech výšky přes 6 do 12 m</t>
  </si>
  <si>
    <t>-735580155</t>
  </si>
  <si>
    <t>https://podminky.urs.cz/item/CS_URS_2024_02/998781102</t>
  </si>
  <si>
    <t>783</t>
  </si>
  <si>
    <t>Dokončovací práce - nátěry</t>
  </si>
  <si>
    <t>278</t>
  </si>
  <si>
    <t>783301311</t>
  </si>
  <si>
    <t>Příprava podkladu zámečnických konstrukcí před provedením nátěru odmaštění odmašťovačem vodou ředitelným</t>
  </si>
  <si>
    <t>486144172</t>
  </si>
  <si>
    <t>https://podminky.urs.cz/item/CS_URS_2024_02/783301311</t>
  </si>
  <si>
    <t>vnitřní dveře zárubně</t>
  </si>
  <si>
    <t>8*2</t>
  </si>
  <si>
    <t>7*2</t>
  </si>
  <si>
    <t>2*2</t>
  </si>
  <si>
    <t>6*2</t>
  </si>
  <si>
    <t>9*2</t>
  </si>
  <si>
    <t>3*2</t>
  </si>
  <si>
    <t>279</t>
  </si>
  <si>
    <t>783314205</t>
  </si>
  <si>
    <t>Základní antikorozní nátěr zámečnických konstrukcí jednonásobný syntetický samozákladující s obsahem železité slídy (kovářský)</t>
  </si>
  <si>
    <t>-1615912097</t>
  </si>
  <si>
    <t>https://podminky.urs.cz/item/CS_URS_2024_02/783314205</t>
  </si>
  <si>
    <t>280</t>
  </si>
  <si>
    <t>783317107</t>
  </si>
  <si>
    <t>Krycí nátěr (email) zámečnických konstrukcí jednonásobný syntetický samozákladující s obsahem železité slídy (kovářský)</t>
  </si>
  <si>
    <t>1653656127</t>
  </si>
  <si>
    <t>https://podminky.urs.cz/item/CS_URS_2024_02/783317107</t>
  </si>
  <si>
    <t>784</t>
  </si>
  <si>
    <t>Dokončovací práce - malby a tapety</t>
  </si>
  <si>
    <t>281</t>
  </si>
  <si>
    <t>784181101</t>
  </si>
  <si>
    <t>Penetrace podkladu jednonásobná základní akrylátová bezbarvá v místnostech výšky do 3,80 m</t>
  </si>
  <si>
    <t>-664300806</t>
  </si>
  <si>
    <t>https://podminky.urs.cz/item/CS_URS_2024_02/784181101</t>
  </si>
  <si>
    <t>stropy</t>
  </si>
  <si>
    <t>282</t>
  </si>
  <si>
    <t>784211101</t>
  </si>
  <si>
    <t>Malby z malířských směsí oděruvzdorných za mokra dvojnásobné, bílé za mokra oděruvzdorné výborně v místnostech výšky do 3,80 m</t>
  </si>
  <si>
    <t>1185917051</t>
  </si>
  <si>
    <t>https://podminky.urs.cz/item/CS_URS_2024_02/784211101</t>
  </si>
  <si>
    <t>SDK podhledy</t>
  </si>
  <si>
    <t>786</t>
  </si>
  <si>
    <t>Dokončovací práce - čalounické úpravy</t>
  </si>
  <si>
    <t>283</t>
  </si>
  <si>
    <t>78662R</t>
  </si>
  <si>
    <t>Montáž sítí proti hmyzu</t>
  </si>
  <si>
    <t>-23468379</t>
  </si>
  <si>
    <t>okenní výplně síta proti hmyzu</t>
  </si>
  <si>
    <t>(0,26*1)*4</t>
  </si>
  <si>
    <t>(2*0,8)*2</t>
  </si>
  <si>
    <t>284</t>
  </si>
  <si>
    <t>55341R</t>
  </si>
  <si>
    <t>síta proti hmyzu, hliníkový rámeček, barva bílá</t>
  </si>
  <si>
    <t>-1535266684</t>
  </si>
  <si>
    <t>285</t>
  </si>
  <si>
    <t>7866R</t>
  </si>
  <si>
    <t xml:space="preserve">Montáž zastiňujících žaluzií lamelových do oken otevíravých, sklápěcích nebo vyklápěcích </t>
  </si>
  <si>
    <t>-777334816</t>
  </si>
  <si>
    <t>4*3</t>
  </si>
  <si>
    <t>286</t>
  </si>
  <si>
    <t>55346200</t>
  </si>
  <si>
    <t>žaluzie horizontální interiérové</t>
  </si>
  <si>
    <t>930569627</t>
  </si>
  <si>
    <t>287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</si>
  <si>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</si>
  <si>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</si>
  <si>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606237619</t>
  </si>
  <si>
    <t>https://podminky.urs.cz/item/CS_URS_2024_02/998786102</t>
  </si>
  <si>
    <t>789</t>
  </si>
  <si>
    <t>Povrchové úpravy ocelových konstrukcí a technologických zařízení</t>
  </si>
  <si>
    <t>288</t>
  </si>
  <si>
    <t>789112141</t>
  </si>
  <si>
    <t>Úpravy povrchů pod nátěry zařízení s povrchem členitým odstranění rzi a nečistot mechanizovaným čištěním stupeň přípravy St 3, stupeň zrezivění B</t>
  </si>
  <si>
    <t>-59883513</t>
  </si>
  <si>
    <t>https://podminky.urs.cz/item/CS_URS_2024_02/789112141</t>
  </si>
  <si>
    <t>(1,2+1,7+2,2+2,8+2,4+4)*0,551</t>
  </si>
  <si>
    <t>(0,893+6,841+4,176+6,002)*0,922</t>
  </si>
  <si>
    <t>4,01*4*0,794</t>
  </si>
  <si>
    <t>(0,08+0,08)*2+(4,176+4,1+4,1)</t>
  </si>
  <si>
    <t>(0,08+0,08)*2*(6,841+7+7)</t>
  </si>
  <si>
    <t>(0,08+0,08)*2*(0,893+2+2)</t>
  </si>
  <si>
    <t>64*0,219</t>
  </si>
  <si>
    <t>289</t>
  </si>
  <si>
    <t>789325310</t>
  </si>
  <si>
    <t>Nátěr ocelových konstrukcí třídy I dvousložkový polyuretanový základní, tloušťky do 40 μm</t>
  </si>
  <si>
    <t>-773427702</t>
  </si>
  <si>
    <t>https://podminky.urs.cz/item/CS_URS_2024_02/789325310</t>
  </si>
  <si>
    <t>290</t>
  </si>
  <si>
    <t>789325315</t>
  </si>
  <si>
    <t>Nátěr ocelových konstrukcí třídy I dvousložkový polyuretanový mezivrstva, tloušťky do 40 μm</t>
  </si>
  <si>
    <t>1224840516</t>
  </si>
  <si>
    <t>https://podminky.urs.cz/item/CS_URS_2024_02/789325315</t>
  </si>
  <si>
    <t>291</t>
  </si>
  <si>
    <t>789325320</t>
  </si>
  <si>
    <t>Nátěr ocelových konstrukcí třídy I dvousložkový polyuretanový krycí (vrchní), tloušťky do 40 μm</t>
  </si>
  <si>
    <t>-584398999</t>
  </si>
  <si>
    <t>https://podminky.urs.cz/item/CS_URS_2024_02/789325320</t>
  </si>
  <si>
    <t>OST</t>
  </si>
  <si>
    <t>Ostatní</t>
  </si>
  <si>
    <t>292</t>
  </si>
  <si>
    <t>OST 01</t>
  </si>
  <si>
    <t xml:space="preserve">D+M nerezový stůl s dvojdřezem a skříňkou a místem pro podstolovou lednici, vč. sifonu, </t>
  </si>
  <si>
    <t>ks</t>
  </si>
  <si>
    <t>512</t>
  </si>
  <si>
    <t>1608517762</t>
  </si>
  <si>
    <t>P</t>
  </si>
  <si>
    <t>Poznámka k položce:_x000d_
atypický nerez výrobek, nerezový plech tl.1 mm, nerezové uzavřené profily - nohy 40x40mm, límec vys.50 mm, police plná, nerezový plech 1 mm, vestavná skříňka s vnitřní policí, uzamykatelná (cylindrický zámek,2 klíče)</t>
  </si>
  <si>
    <t>293</t>
  </si>
  <si>
    <t>OST 02</t>
  </si>
  <si>
    <t>Nerezový multifunční držák vyrobený na míru rozměr 1,2x2 m, hl. 0,2 m</t>
  </si>
  <si>
    <t>-1873617006</t>
  </si>
  <si>
    <t>Poznámka k položce:_x000d_
vyrobeno z nerezových uzavřených profilů 15/15/2 (leštěná nerez ocel), sušící tyče průměr 3 až 5 mm (leštěná nerez ocel), kotveno do zdi na roznášecí plechy z leštěné nerz oceli, na šrouby do hmoždinek</t>
  </si>
  <si>
    <t>Úroveň 3:</t>
  </si>
  <si>
    <t>0121 - Schodiště pro výstup na koridor Z2</t>
  </si>
  <si>
    <t>131213701</t>
  </si>
  <si>
    <t>Hloubení nezapažených jam ručně s urovnáním dna do předepsaného profilu a spádu v hornině třídy těžitelnosti I skupiny 3 soudržných</t>
  </si>
  <si>
    <t>-1883085995</t>
  </si>
  <si>
    <t>https://podminky.urs.cz/item/CS_URS_2024_02/131213701</t>
  </si>
  <si>
    <t>výstupní schodiště na koridor</t>
  </si>
  <si>
    <t>(0,4*0,4*1)*2</t>
  </si>
  <si>
    <t>132251101</t>
  </si>
  <si>
    <t>Hloubení nezapažených rýh šířky do 800 mm strojně s urovnáním dna do předepsaného profilu a spádu v hornině třídy těžitelnosti I skupiny 3 do 20 m3</t>
  </si>
  <si>
    <t>461089335</t>
  </si>
  <si>
    <t>https://podminky.urs.cz/item/CS_URS_2024_02/132251101</t>
  </si>
  <si>
    <t>(3*0,25*1)</t>
  </si>
  <si>
    <t>(3,095*0,25*1)</t>
  </si>
  <si>
    <t>1460521446</t>
  </si>
  <si>
    <t>patky</t>
  </si>
  <si>
    <t>pásy</t>
  </si>
  <si>
    <t>-1169875307</t>
  </si>
  <si>
    <t>1,844*10</t>
  </si>
  <si>
    <t>171201231</t>
  </si>
  <si>
    <t>Poplatek za uložení stavebního odpadu na recyklační skládce (skládkovné) zeminy a kamení zatříděného do Katalogu odpadů pod kódem 17 05 04</t>
  </si>
  <si>
    <t>578278068</t>
  </si>
  <si>
    <t>https://podminky.urs.cz/item/CS_URS_2024_02/171201231</t>
  </si>
  <si>
    <t>1,844*2 'Přepočtené koeficientem množství</t>
  </si>
  <si>
    <t>835691892</t>
  </si>
  <si>
    <t>271542211</t>
  </si>
  <si>
    <t>Podsyp pod základové konstrukce se zhutněním a urovnáním povrchu ze štěrkodrtě netříděné</t>
  </si>
  <si>
    <t>951158603</t>
  </si>
  <si>
    <t>https://podminky.urs.cz/item/CS_URS_2024_02/271542211</t>
  </si>
  <si>
    <t>(0,4*0,4*0,05)*2</t>
  </si>
  <si>
    <t>(3*0,25*0,05)</t>
  </si>
  <si>
    <t>(3,095*0,25*0,05)</t>
  </si>
  <si>
    <t>274321411</t>
  </si>
  <si>
    <t>Základy z betonu železového (bez výztuže) pasy z betonu bez zvláštních nároků na prostředí tř. C 20/25</t>
  </si>
  <si>
    <t>179576246</t>
  </si>
  <si>
    <t>https://podminky.urs.cz/item/CS_URS_2024_02/274321411</t>
  </si>
  <si>
    <t>(3*0,25*0,95)*1,035</t>
  </si>
  <si>
    <t>(3,095*0,25*0,95)*1,035</t>
  </si>
  <si>
    <t>1942159274</t>
  </si>
  <si>
    <t>1,498*170/1000</t>
  </si>
  <si>
    <t>275321411</t>
  </si>
  <si>
    <t>Základy z betonu železového (bez výztuže) patky z betonu bez zvláštních nároků na prostředí tř. C 20/25</t>
  </si>
  <si>
    <t>528394478</t>
  </si>
  <si>
    <t>https://podminky.urs.cz/item/CS_URS_2024_02/275321411</t>
  </si>
  <si>
    <t>(0,4*0,4*0,95)*2*1,035</t>
  </si>
  <si>
    <t>275361821</t>
  </si>
  <si>
    <t>Výztuž základů patek z betonářské oceli 10 505 (R)</t>
  </si>
  <si>
    <t>1222581801</t>
  </si>
  <si>
    <t>https://podminky.urs.cz/item/CS_URS_2024_02/275361821</t>
  </si>
  <si>
    <t>0,315*200/1000</t>
  </si>
  <si>
    <t>311321814</t>
  </si>
  <si>
    <t>Nadzákladové zdi z betonu železového (bez výztuže) nosné pohledového (v přírodní barvě drtí a přísad) tř. C 25/30</t>
  </si>
  <si>
    <t>-1943203098</t>
  </si>
  <si>
    <t>https://podminky.urs.cz/item/CS_URS_2024_02/311321814</t>
  </si>
  <si>
    <t>3,2*8,73*0,25</t>
  </si>
  <si>
    <t>2,9*2,83*0,25</t>
  </si>
  <si>
    <t>1187799391</t>
  </si>
  <si>
    <t>(3,2+0,25)*2*8,73</t>
  </si>
  <si>
    <t>(2,9+0,25)*2*2,83</t>
  </si>
  <si>
    <t>-1209171636</t>
  </si>
  <si>
    <t>-769642768</t>
  </si>
  <si>
    <t>-805981486</t>
  </si>
  <si>
    <t>9,036*120/1000</t>
  </si>
  <si>
    <t>941111111</t>
  </si>
  <si>
    <t>Lešení řadové trubkové lehké pracovní s podlahami s provozním zatížením tř. 3 do 200 kg/m2 šířky tř. W06 od 0,6 do 0,9 m výšky do 10 m montáž</t>
  </si>
  <si>
    <t>714899208</t>
  </si>
  <si>
    <t>https://podminky.urs.cz/item/CS_URS_2024_02/941111111</t>
  </si>
  <si>
    <t>(3,345+0,6+0,6+7,435+0,6+0,6+3,345)*9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</si>
  <si>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</si>
  <si>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</si>
  <si>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-727051836</t>
  </si>
  <si>
    <t>https://podminky.urs.cz/item/CS_URS_2024_02/941111211</t>
  </si>
  <si>
    <t>148,725*60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</si>
  <si>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</si>
  <si>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</si>
  <si>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-747069733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</si>
  <si>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</si>
  <si>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</si>
  <si>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</si>
  <si>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734057863</t>
  </si>
  <si>
    <t>https://podminky.urs.cz/item/CS_URS_2024_02/941111811</t>
  </si>
  <si>
    <t>594691107</t>
  </si>
  <si>
    <t>1452503706</t>
  </si>
  <si>
    <t>36685207</t>
  </si>
  <si>
    <t>767163122</t>
  </si>
  <si>
    <t>Montáž zábradlí přímého v exteriéru v rovině (na rovné ploše) kotveného do betonu</t>
  </si>
  <si>
    <t>840563294</t>
  </si>
  <si>
    <t>https://podminky.urs.cz/item/CS_URS_2024_02/767163122</t>
  </si>
  <si>
    <t>Z/5</t>
  </si>
  <si>
    <t>3,1+3,1</t>
  </si>
  <si>
    <t>55342284</t>
  </si>
  <si>
    <t>zábradlí s hranatým sloupkem a hranatými pruty s horním kotvením</t>
  </si>
  <si>
    <t>1849531237</t>
  </si>
  <si>
    <t>767250113</t>
  </si>
  <si>
    <t>Montáž podest z oceli svařováním</t>
  </si>
  <si>
    <t>1782666775</t>
  </si>
  <si>
    <t>https://podminky.urs.cz/item/CS_URS_2024_02/767250113</t>
  </si>
  <si>
    <t>schodiště výstupu na koridor</t>
  </si>
  <si>
    <t>1,45*3,36</t>
  </si>
  <si>
    <t>2,68*3,41</t>
  </si>
  <si>
    <t>3,36*1,45</t>
  </si>
  <si>
    <t>55347R</t>
  </si>
  <si>
    <t>rošt podlahový lisovaný žárově zinkovaný SP 440- 34/38-3</t>
  </si>
  <si>
    <t>-1678716346</t>
  </si>
  <si>
    <t>767391112</t>
  </si>
  <si>
    <t>Montáž krytiny z tvarovaných plechů trapézových nebo vlnitých, uchycených šroubováním</t>
  </si>
  <si>
    <t>1644130753</t>
  </si>
  <si>
    <t>https://podminky.urs.cz/item/CS_URS_2024_02/767391112</t>
  </si>
  <si>
    <t>skladba S4</t>
  </si>
  <si>
    <t>7,3*4</t>
  </si>
  <si>
    <t>15485144</t>
  </si>
  <si>
    <t>plech trapézový 8/97/1164 PE tl 0,7mm</t>
  </si>
  <si>
    <t>412735714</t>
  </si>
  <si>
    <t>29,2*1,133 'Přepočtené koeficientem množství</t>
  </si>
  <si>
    <t>-1849100490</t>
  </si>
  <si>
    <t>SHS 50x2,5</t>
  </si>
  <si>
    <t xml:space="preserve">madlo a sloupky </t>
  </si>
  <si>
    <t>52,3*3,49</t>
  </si>
  <si>
    <t>výplň zrcadlo</t>
  </si>
  <si>
    <t>10*8,7*3,49</t>
  </si>
  <si>
    <t xml:space="preserve">výplň zábradlí </t>
  </si>
  <si>
    <t>FL 40x15</t>
  </si>
  <si>
    <t>134,96*4,71</t>
  </si>
  <si>
    <t>spodní pásek</t>
  </si>
  <si>
    <t>FL 40x20</t>
  </si>
  <si>
    <t>24,1*6,28</t>
  </si>
  <si>
    <t>1455R</t>
  </si>
  <si>
    <t>profil ocelový svařovaný jakost S235 průřez čtvercový 50x50x2,5mm</t>
  </si>
  <si>
    <t>-1927281835</t>
  </si>
  <si>
    <t>52,3*3,49/1000</t>
  </si>
  <si>
    <t>10*8,7*3,49/1000</t>
  </si>
  <si>
    <t>0,487*1,1 'Přepočtené koeficientem množství</t>
  </si>
  <si>
    <t>13010212</t>
  </si>
  <si>
    <t>tyč ocelová plochá jakost S235JR (11 375) 40x15mm</t>
  </si>
  <si>
    <t>421792302</t>
  </si>
  <si>
    <t>134,96*4,71/1000</t>
  </si>
  <si>
    <t>0,636*1,1 'Přepočtené koeficientem množství</t>
  </si>
  <si>
    <t>13010216</t>
  </si>
  <si>
    <t>tyč ocelová plochá jakost S235JR (11 375) 40x20mm</t>
  </si>
  <si>
    <t>-1652885003</t>
  </si>
  <si>
    <t>24,1*6,28/1000</t>
  </si>
  <si>
    <t>0,151*1,1 'Přepočtené koeficientem množství</t>
  </si>
  <si>
    <t>767995113</t>
  </si>
  <si>
    <t>Montáž ostatních atypických zámečnických konstrukcí hmotnosti přes 10 do 20 kg</t>
  </si>
  <si>
    <t>947075719</t>
  </si>
  <si>
    <t>https://podminky.urs.cz/item/CS_URS_2024_02/767995113</t>
  </si>
  <si>
    <t>schodiště na koridor</t>
  </si>
  <si>
    <t>zámečnický prvek Z2</t>
  </si>
  <si>
    <t>HEA120</t>
  </si>
  <si>
    <t>23,908*19,89</t>
  </si>
  <si>
    <t>30,482*12,87</t>
  </si>
  <si>
    <t>IPE180</t>
  </si>
  <si>
    <t>13,62*18,76</t>
  </si>
  <si>
    <t>SHS 120x6</t>
  </si>
  <si>
    <t>17,46*20,75</t>
  </si>
  <si>
    <t>SHS 80x4</t>
  </si>
  <si>
    <t>2,8*9,22</t>
  </si>
  <si>
    <t>UPE140</t>
  </si>
  <si>
    <t>14,6*14,44</t>
  </si>
  <si>
    <t>UPE180</t>
  </si>
  <si>
    <t>69,574*19,7</t>
  </si>
  <si>
    <t>13010952</t>
  </si>
  <si>
    <t>ocel profilová jakost S235JR (11 375) průřez HEA 120</t>
  </si>
  <si>
    <t>-1025428512</t>
  </si>
  <si>
    <t>23,908*19,89/1000</t>
  </si>
  <si>
    <t>0,476*1,1 'Přepočtené koeficientem množství</t>
  </si>
  <si>
    <t>474255614</t>
  </si>
  <si>
    <t>30,482*12,87/1000</t>
  </si>
  <si>
    <t>0,392*1,1 'Přepočtené koeficientem množství</t>
  </si>
  <si>
    <t>13010750</t>
  </si>
  <si>
    <t>ocel profilová jakost S235JR (11 375) průřez IPE 180</t>
  </si>
  <si>
    <t>248024812</t>
  </si>
  <si>
    <t>13,62*18,76/1000</t>
  </si>
  <si>
    <t>0,256*1,1 'Přepočtené koeficientem množství</t>
  </si>
  <si>
    <t>14550307</t>
  </si>
  <si>
    <t>profil ocelový svařovaný jakost S235 průřez čtvercový 120x120x6mm</t>
  </si>
  <si>
    <t>-478913595</t>
  </si>
  <si>
    <t>17,46*20,75/1000</t>
  </si>
  <si>
    <t>0,362*1,1 'Přepočtené koeficientem množství</t>
  </si>
  <si>
    <t>14550317</t>
  </si>
  <si>
    <t>profil ocelový svařovaný jakost S235 průřez čtvercový 80x80x4mm</t>
  </si>
  <si>
    <t>-223256985</t>
  </si>
  <si>
    <t>2,8*9,22/1000</t>
  </si>
  <si>
    <t>0,026*1,1 'Přepočtené koeficientem množství</t>
  </si>
  <si>
    <t>13010932</t>
  </si>
  <si>
    <t>ocel profilová jakost S235JR (11 375) průřez UPE 140</t>
  </si>
  <si>
    <t>1508224153</t>
  </si>
  <si>
    <t>14,6*14,44/1000</t>
  </si>
  <si>
    <t>0,211*1,1 'Přepočtené koeficientem množství</t>
  </si>
  <si>
    <t>13010936</t>
  </si>
  <si>
    <t>ocel profilová jakost S235JR (11 375) průřez UPE 180</t>
  </si>
  <si>
    <t>492987836</t>
  </si>
  <si>
    <t>69,574*19,7/1000</t>
  </si>
  <si>
    <t>1,371*1,1 'Přepočtené koeficientem množství</t>
  </si>
  <si>
    <t>767995114</t>
  </si>
  <si>
    <t>Montáž ostatních atypických zámečnických konstrukcí hmotnosti přes 20 do 50 kg</t>
  </si>
  <si>
    <t>-548030594</t>
  </si>
  <si>
    <t>https://podminky.urs.cz/item/CS_URS_2024_02/767995114</t>
  </si>
  <si>
    <t>HEA200</t>
  </si>
  <si>
    <t>3,41*42,26</t>
  </si>
  <si>
    <t>13010960</t>
  </si>
  <si>
    <t>ocel profilová jakost S235JR (11 375) průřez HEA 200</t>
  </si>
  <si>
    <t>-355467923</t>
  </si>
  <si>
    <t>3,41*42,26/1000</t>
  </si>
  <si>
    <t>0,144*1,1 'Přepočtené koeficientem množství</t>
  </si>
  <si>
    <t>227356549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</si>
  <si>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</si>
  <si>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</si>
  <si>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1654296505</t>
  </si>
  <si>
    <t>https://podminky.urs.cz/item/CS_URS_2024_02/998767122</t>
  </si>
  <si>
    <t>1916713616</t>
  </si>
  <si>
    <t>52,3*0,191</t>
  </si>
  <si>
    <t>10*8,7*0,191</t>
  </si>
  <si>
    <t>(0,04+0,015)*2*134,96</t>
  </si>
  <si>
    <t>(0,04+0,02)*2*24,1</t>
  </si>
  <si>
    <t>23,908*0,677</t>
  </si>
  <si>
    <t>30,482*0,551</t>
  </si>
  <si>
    <t>13,62*0,698</t>
  </si>
  <si>
    <t>17,46*0,459</t>
  </si>
  <si>
    <t>2,8*0,306</t>
  </si>
  <si>
    <t>14,6*0,52</t>
  </si>
  <si>
    <t>69,574*0,639</t>
  </si>
  <si>
    <t>611168570</t>
  </si>
  <si>
    <t>-1630933384</t>
  </si>
  <si>
    <t>-442094404</t>
  </si>
  <si>
    <t xml:space="preserve">0122 - Schodiště pro výstup na plochu heliportu  Z3</t>
  </si>
  <si>
    <t>1893811808</t>
  </si>
  <si>
    <t>základové konstrukce schodiště heliportu</t>
  </si>
  <si>
    <t xml:space="preserve">patky </t>
  </si>
  <si>
    <t>(0,4*0,4*1)*8</t>
  </si>
  <si>
    <t>-712000092</t>
  </si>
  <si>
    <t>2046976681</t>
  </si>
  <si>
    <t>1,28*10</t>
  </si>
  <si>
    <t>1691510894</t>
  </si>
  <si>
    <t>1,28*2 'Přepočtené koeficientem množství</t>
  </si>
  <si>
    <t>-2048589779</t>
  </si>
  <si>
    <t>922313117</t>
  </si>
  <si>
    <t>(0,4*0,4*0,05)*8</t>
  </si>
  <si>
    <t>-1727441404</t>
  </si>
  <si>
    <t>(0,4*0,4*0,95)*8*1,035</t>
  </si>
  <si>
    <t>917904518</t>
  </si>
  <si>
    <t>1,259*200/1000</t>
  </si>
  <si>
    <t>-1179815166</t>
  </si>
  <si>
    <t>schodiště heliportu</t>
  </si>
  <si>
    <t>(5,9+0,6+0,6+3,35+0,6+0,6+5,9)*6</t>
  </si>
  <si>
    <t>240272337</t>
  </si>
  <si>
    <t>105,3*60</t>
  </si>
  <si>
    <t>-976752878</t>
  </si>
  <si>
    <t>1009515789</t>
  </si>
  <si>
    <t>2136026714</t>
  </si>
  <si>
    <t>1196394968</t>
  </si>
  <si>
    <t>1676766988</t>
  </si>
  <si>
    <t>767210163</t>
  </si>
  <si>
    <t>Montáž schodišťových stupňů z oceli rovných nebo vřetenových svařováním</t>
  </si>
  <si>
    <t>2134709713</t>
  </si>
  <si>
    <t>https://podminky.urs.cz/item/CS_URS_2024_02/767210163</t>
  </si>
  <si>
    <t>1,5*40</t>
  </si>
  <si>
    <t xml:space="preserve">SP 34/38, stupeň schodišťový  žárově zinkovaný velikost 40/3mm 1500x305mm</t>
  </si>
  <si>
    <t>1082316095</t>
  </si>
  <si>
    <t>(1,5*0,305)*40</t>
  </si>
  <si>
    <t>-166551278</t>
  </si>
  <si>
    <t>3,35*1,5</t>
  </si>
  <si>
    <t>rošt přemostění k heliportu</t>
  </si>
  <si>
    <t>55347R.1</t>
  </si>
  <si>
    <t>-215446623</t>
  </si>
  <si>
    <t>1923907904</t>
  </si>
  <si>
    <t>45,3*3,49</t>
  </si>
  <si>
    <t>10*6*3,49</t>
  </si>
  <si>
    <t>výplň štít</t>
  </si>
  <si>
    <t>16*5,5*6,28</t>
  </si>
  <si>
    <t>142,8*4,71</t>
  </si>
  <si>
    <t>25,5*6,28</t>
  </si>
  <si>
    <t>-1694930986</t>
  </si>
  <si>
    <t>45,3*3,49/1000</t>
  </si>
  <si>
    <t>10*6*3,49/1000</t>
  </si>
  <si>
    <t>16*5,5*6,28/1000</t>
  </si>
  <si>
    <t>0,92*1,1 'Přepočtené koeficientem množství</t>
  </si>
  <si>
    <t>-1986540761</t>
  </si>
  <si>
    <t>142,8*4,71/1000</t>
  </si>
  <si>
    <t>0,673*1,1 'Přepočtené koeficientem množství</t>
  </si>
  <si>
    <t>559203847</t>
  </si>
  <si>
    <t>25,5*6,28/1000</t>
  </si>
  <si>
    <t>0,16*1,1 'Přepočtené koeficientem množství</t>
  </si>
  <si>
    <t>2107916700</t>
  </si>
  <si>
    <t>4,5*18,76</t>
  </si>
  <si>
    <t>55,31*19,7</t>
  </si>
  <si>
    <t>SHS 100x5</t>
  </si>
  <si>
    <t>40,64*14,41</t>
  </si>
  <si>
    <t xml:space="preserve">rošt přemoštění k  heliportu</t>
  </si>
  <si>
    <t>5*3,5*12,9</t>
  </si>
  <si>
    <t>1807778188</t>
  </si>
  <si>
    <t>4,5*18,76/1000</t>
  </si>
  <si>
    <t>0,084*1,1 'Přepočtené koeficientem množství</t>
  </si>
  <si>
    <t>-1665713390</t>
  </si>
  <si>
    <t>55,31*19,7/1000</t>
  </si>
  <si>
    <t>1,09*1,1 'Přepočtené koeficientem množství</t>
  </si>
  <si>
    <t>14550301</t>
  </si>
  <si>
    <t>profil ocelový svařovaný jakost S235 průřez čtvercový 100x100x5mm</t>
  </si>
  <si>
    <t>1605058253</t>
  </si>
  <si>
    <t>40,64*14,41/1000</t>
  </si>
  <si>
    <t>0,586*1,1 'Přepočtené koeficientem množství</t>
  </si>
  <si>
    <t>-2052598382</t>
  </si>
  <si>
    <t>5*3,5*12,9/1000</t>
  </si>
  <si>
    <t>0,226*1,1 'Přepočtené koeficientem množství</t>
  </si>
  <si>
    <t>266934997</t>
  </si>
  <si>
    <t>962771085</t>
  </si>
  <si>
    <t>45,3*0,191</t>
  </si>
  <si>
    <t>10*6*0,191</t>
  </si>
  <si>
    <t>16*5,5*0,191</t>
  </si>
  <si>
    <t>(0,04+0,015)*2*142,8</t>
  </si>
  <si>
    <t>(0,04+0,02)*2*25,5</t>
  </si>
  <si>
    <t>4,5*0,698</t>
  </si>
  <si>
    <t>55,31*0,639</t>
  </si>
  <si>
    <t>40,64*0,383</t>
  </si>
  <si>
    <t>5*3,5*0,551</t>
  </si>
  <si>
    <t>-654493115</t>
  </si>
  <si>
    <t>-1393124142</t>
  </si>
  <si>
    <t>861735459</t>
  </si>
  <si>
    <t xml:space="preserve">SO 02 - Zpevněné a odstavné plochy </t>
  </si>
  <si>
    <t xml:space="preserve">    5 - Komunikace pozemní</t>
  </si>
  <si>
    <t>1030522226</t>
  </si>
  <si>
    <t>půdorys a rozsah zpevněných ploch</t>
  </si>
  <si>
    <t>plocha</t>
  </si>
  <si>
    <t>866,5*0,17</t>
  </si>
  <si>
    <t>prané kamenivo</t>
  </si>
  <si>
    <t>320*0,05</t>
  </si>
  <si>
    <t>14*0,05</t>
  </si>
  <si>
    <t>výměnná vrstva u ŠD</t>
  </si>
  <si>
    <t>866,5*0,5</t>
  </si>
  <si>
    <t>1582240524</t>
  </si>
  <si>
    <t>447005016</t>
  </si>
  <si>
    <t>597,255*10</t>
  </si>
  <si>
    <t>-998329592</t>
  </si>
  <si>
    <t>597,255*2 'Přepočtené koeficientem množství</t>
  </si>
  <si>
    <t>-1997878998</t>
  </si>
  <si>
    <t>1268029257</t>
  </si>
  <si>
    <t>866,5</t>
  </si>
  <si>
    <t>320</t>
  </si>
  <si>
    <t>Komunikace pozemní</t>
  </si>
  <si>
    <t>564861111</t>
  </si>
  <si>
    <t>Podklad ze štěrkodrti ŠD s rozprostřením a zhutněním plochy přes 100 m2, po zhutnění tl. 200 mm</t>
  </si>
  <si>
    <t>-1715702834</t>
  </si>
  <si>
    <t>https://podminky.urs.cz/item/CS_URS_2024_02/564861111</t>
  </si>
  <si>
    <t>564871011</t>
  </si>
  <si>
    <t>Podklad ze štěrkodrti ŠD s rozprostřením a zhutněním plochy jednotlivě do 100 m2, po zhutnění tl. 250 mm</t>
  </si>
  <si>
    <t>-2003770330</t>
  </si>
  <si>
    <t>https://podminky.urs.cz/item/CS_URS_2024_02/564871011</t>
  </si>
  <si>
    <t>564871116</t>
  </si>
  <si>
    <t>Podklad ze štěrkodrti ŠD s rozprostřením a zhutněním plochy přes 100 m2, po zhutnění tl. 300 mm</t>
  </si>
  <si>
    <t>-1771189691</t>
  </si>
  <si>
    <t>https://podminky.urs.cz/item/CS_URS_2024_02/564871116</t>
  </si>
  <si>
    <t>564921511</t>
  </si>
  <si>
    <t>Podklad nebo podsyp z R-materiálu s rozprostřením a zhutněním plochy přes 100 m2, po zhutnění tl. 60 mm</t>
  </si>
  <si>
    <t>1213380024</t>
  </si>
  <si>
    <t>https://podminky.urs.cz/item/CS_URS_2024_02/564921511</t>
  </si>
  <si>
    <t>573111114</t>
  </si>
  <si>
    <t>Postřik infiltrační PI z asfaltu silničního s posypem kamenivem, v množství 2,00 kg/m2</t>
  </si>
  <si>
    <t>394785247</t>
  </si>
  <si>
    <t>https://podminky.urs.cz/item/CS_URS_2024_02/573111114</t>
  </si>
  <si>
    <t>577154141</t>
  </si>
  <si>
    <t>Asfaltový beton vrstva obrusná ACO 11 (ABS) s rozprostřením a se zhutněním z modifikovaného asfaltu v pruhu šířky přes 3 m, po zhutnění tl. 60 mm</t>
  </si>
  <si>
    <t>-244968759</t>
  </si>
  <si>
    <t>https://podminky.urs.cz/item/CS_URS_2024_02/577154141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</si>
  <si>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</si>
  <si>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</si>
  <si>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656380495</t>
  </si>
  <si>
    <t>https://podminky.urs.cz/item/CS_URS_2024_02/591241111</t>
  </si>
  <si>
    <t>dvouřádek</t>
  </si>
  <si>
    <t>6,5*0,2</t>
  </si>
  <si>
    <t>6*0,2</t>
  </si>
  <si>
    <t>58381015</t>
  </si>
  <si>
    <t>kostka řezanoštípaná dlažební žula 10x10x10cm</t>
  </si>
  <si>
    <t>-1611881302</t>
  </si>
  <si>
    <t>2,5*1,02 'Přepočtené koeficientem množství</t>
  </si>
  <si>
    <t>637121114</t>
  </si>
  <si>
    <t>Okapový chodník z kameniva s udusáním a urovnáním povrchu z kačírku tl. 250 mm</t>
  </si>
  <si>
    <t>332096327</t>
  </si>
  <si>
    <t>https://podminky.urs.cz/item/CS_URS_2024_02/637121114</t>
  </si>
  <si>
    <t>drenážní strouha</t>
  </si>
  <si>
    <t>23,2*0,5</t>
  </si>
  <si>
    <t>16,2*0,5</t>
  </si>
  <si>
    <t>16,565*0,5</t>
  </si>
  <si>
    <t>915211111</t>
  </si>
  <si>
    <t>Vodorovné dopravní značení stříkaným plastem dělící čára šířky 125 mm souvislá bílá základní</t>
  </si>
  <si>
    <t>512501253</t>
  </si>
  <si>
    <t>https://podminky.urs.cz/item/CS_URS_2024_02/915211111</t>
  </si>
  <si>
    <t>5*8</t>
  </si>
  <si>
    <t>915611111</t>
  </si>
  <si>
    <t>Předznačení pro vodorovné značení stříkané barvou nebo prováděné z nátěrových hmot liniové dělicí čáry, vodicí proužky</t>
  </si>
  <si>
    <t>-660942095</t>
  </si>
  <si>
    <t>https://podminky.urs.cz/item/CS_URS_2024_02/915611111</t>
  </si>
  <si>
    <t>1170038118</t>
  </si>
  <si>
    <t>1,5+6,94+6+22,7+16,2+3+3+16,55+9,94</t>
  </si>
  <si>
    <t>1203305446</t>
  </si>
  <si>
    <t>109,33*1,02 'Přepočtené koeficientem množství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</si>
  <si>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</si>
  <si>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</si>
  <si>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1738884276</t>
  </si>
  <si>
    <t>https://podminky.urs.cz/item/CS_URS_2024_02/916133112</t>
  </si>
  <si>
    <t>74,11</t>
  </si>
  <si>
    <t>59217053</t>
  </si>
  <si>
    <t>obrubník betonový pro kruhový objezd vnější R1 200x520x300mm</t>
  </si>
  <si>
    <t>-1467863445</t>
  </si>
  <si>
    <t>74,11*1,02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</si>
  <si>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</si>
  <si>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</si>
  <si>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-1434822343</t>
  </si>
  <si>
    <t>https://podminky.urs.cz/item/CS_URS_2024_02/916231213</t>
  </si>
  <si>
    <t>0,5+23,2+16,7</t>
  </si>
  <si>
    <t>0,5+16,565+0,5</t>
  </si>
  <si>
    <t>prané kamenivo 14m2</t>
  </si>
  <si>
    <t>4,2+3,2</t>
  </si>
  <si>
    <t>59217008</t>
  </si>
  <si>
    <t>obrubník parkový betonový 1000x80x200mm</t>
  </si>
  <si>
    <t>1162486655</t>
  </si>
  <si>
    <t>65,365*1,02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</si>
  <si>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</si>
  <si>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</si>
  <si>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145771020</t>
  </si>
  <si>
    <t>https://podminky.urs.cz/item/CS_URS_2024_02/935112111</t>
  </si>
  <si>
    <t>23,5+12,5</t>
  </si>
  <si>
    <t>59227054</t>
  </si>
  <si>
    <t>žlabovka příkopová betonová 500x500x130mm</t>
  </si>
  <si>
    <t>2113117035</t>
  </si>
  <si>
    <t>998225111</t>
  </si>
  <si>
    <t>Přesun hmot pro komunikace s krytem z kameniva, monolitickým betonovým nebo živičným dopravní vzdálenost do 200 m jakékoliv délky objektu</t>
  </si>
  <si>
    <t>-1600824447</t>
  </si>
  <si>
    <t>https://podminky.urs.cz/item/CS_URS_2024_02/998225111</t>
  </si>
  <si>
    <t>SO 03 - Spojovací most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</si>
  <si>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</si>
  <si>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</si>
  <si>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191988572</t>
  </si>
  <si>
    <t>https://podminky.urs.cz/item/CS_URS_2024_02/113107322</t>
  </si>
  <si>
    <t>základové konstrukce spojovací visutý most</t>
  </si>
  <si>
    <t>patky v asfaltu</t>
  </si>
  <si>
    <t>(0,8*0,8)*6</t>
  </si>
  <si>
    <t>(1,2*1,2)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</si>
  <si>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</si>
  <si>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</si>
  <si>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1674957680</t>
  </si>
  <si>
    <t>https://podminky.urs.cz/item/CS_URS_2024_02/113107342</t>
  </si>
  <si>
    <t>983068246</t>
  </si>
  <si>
    <t>1+1+1,2</t>
  </si>
  <si>
    <t>1211378337</t>
  </si>
  <si>
    <t>(0,8*0,8*0,65)*6</t>
  </si>
  <si>
    <t>(1,2*1,2*0,65)</t>
  </si>
  <si>
    <t>patky v trávě</t>
  </si>
  <si>
    <t>(0,8*0,8*1)*2</t>
  </si>
  <si>
    <t>1772634875</t>
  </si>
  <si>
    <t>569906774</t>
  </si>
  <si>
    <t>4,712*10</t>
  </si>
  <si>
    <t>985762235</t>
  </si>
  <si>
    <t>4,712*2 'Přepočtené koeficientem množství</t>
  </si>
  <si>
    <t>-125685096</t>
  </si>
  <si>
    <t>-977468102</t>
  </si>
  <si>
    <t>(0,8*0,8*0,05)*6</t>
  </si>
  <si>
    <t>(1,2*1,2*0,05)</t>
  </si>
  <si>
    <t>(0,8*0,8*0,05)*2</t>
  </si>
  <si>
    <t>1190957542</t>
  </si>
  <si>
    <t>(0,8*0,8*0,95)*6*1,035</t>
  </si>
  <si>
    <t>(1,2*1,2*0,95)*1,035</t>
  </si>
  <si>
    <t>(0,8*0,8*0,95)*2*1,035</t>
  </si>
  <si>
    <t>1872126431</t>
  </si>
  <si>
    <t>6,451*200/1000</t>
  </si>
  <si>
    <t>919735112</t>
  </si>
  <si>
    <t>Řezání stávajícího živičného krytu nebo podkladu hloubky přes 50 do 100 mm</t>
  </si>
  <si>
    <t>-2080355127</t>
  </si>
  <si>
    <t>https://podminky.urs.cz/item/CS_URS_2024_02/919735112</t>
  </si>
  <si>
    <t>(0,8+0,8)*2*6</t>
  </si>
  <si>
    <t>(1,2+1,2)*2</t>
  </si>
  <si>
    <t>943211111</t>
  </si>
  <si>
    <t>Lešení prostorové rámové lehké pracovní s podlahami s provozním zatížením tř. 3 do 200 kg/m2 výšky do 10 m montáž</t>
  </si>
  <si>
    <t>-1287651945</t>
  </si>
  <si>
    <t>https://podminky.urs.cz/item/CS_URS_2024_02/943211111</t>
  </si>
  <si>
    <t>spojovací visutý most půdorys</t>
  </si>
  <si>
    <t>12,51*5*5,67</t>
  </si>
  <si>
    <t>11,55*5*5</t>
  </si>
  <si>
    <t>12*5*4,67</t>
  </si>
  <si>
    <t>12*5*4,33</t>
  </si>
  <si>
    <t>11,5*5*4</t>
  </si>
  <si>
    <t>2,485*5*4</t>
  </si>
  <si>
    <t>943211211</t>
  </si>
  <si>
    <t>Lešení prostorové rámové lehké pracovní s podlahami s provozním zatížením tř. 3 do 200 kg/m2 výšky do 10 m příplatek k ceně za každý den použití</t>
  </si>
  <si>
    <t>45243609</t>
  </si>
  <si>
    <t>https://podminky.urs.cz/item/CS_URS_2024_02/943211211</t>
  </si>
  <si>
    <t>1463,109*60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</si>
  <si>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</si>
  <si>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</si>
  <si>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2114733939</t>
  </si>
  <si>
    <t>https://podminky.urs.cz/item/CS_URS_2024_02/943211321</t>
  </si>
  <si>
    <t>943211811</t>
  </si>
  <si>
    <t>Lešení prostorové rámové lehké pracovní s podlahami s provozním zatížením tř. 3 do 200 kg/m2 výšky do 10 m demontáž</t>
  </si>
  <si>
    <t>-1841230548</t>
  </si>
  <si>
    <t>https://podminky.urs.cz/item/CS_URS_2024_02/943211811</t>
  </si>
  <si>
    <t>968072641</t>
  </si>
  <si>
    <t>Vybourání kovových rámů oken s křídly, dveřních zárubní, vrat, stěn, ostění nebo obkladů stěn jakýchkoliv, kromě výkladních jakékoliv plochy</t>
  </si>
  <si>
    <t>2078173288</t>
  </si>
  <si>
    <t>https://podminky.urs.cz/item/CS_URS_2024_02/968072641</t>
  </si>
  <si>
    <t>štítová stěna</t>
  </si>
  <si>
    <t>3,5*3,44</t>
  </si>
  <si>
    <t>993121111</t>
  </si>
  <si>
    <t>Dovoz a odvoz lešení včetně naložení a složení prostorového lehkého, na vzdálenost do 10 km</t>
  </si>
  <si>
    <t>1079020709</t>
  </si>
  <si>
    <t>https://podminky.urs.cz/item/CS_URS_2024_02/993121111</t>
  </si>
  <si>
    <t>993121119</t>
  </si>
  <si>
    <t>Dovoz a odvoz lešení včetně naložení a složení prostorového lehkého, na vzdálenost Příplatek k ceně za každých dalších i započatých 10 km přes 10 km</t>
  </si>
  <si>
    <t>-112367160</t>
  </si>
  <si>
    <t>https://podminky.urs.cz/item/CS_URS_2024_02/993121119</t>
  </si>
  <si>
    <t>-299514329</t>
  </si>
  <si>
    <t>36185110</t>
  </si>
  <si>
    <t>-23549304</t>
  </si>
  <si>
    <t>3,65*19</t>
  </si>
  <si>
    <t>997013631</t>
  </si>
  <si>
    <t>Poplatek za uložení stavebního odpadu na skládce (skládkovné) směsného stavebního a demoličního zatříděného do Katalogu odpadů pod kódem 17 09 04</t>
  </si>
  <si>
    <t>-1985784682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</si>
  <si>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</si>
  <si>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</si>
  <si>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</si>
  <si>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-1617289102</t>
  </si>
  <si>
    <t>https://podminky.urs.cz/item/CS_URS_2024_02/998018001</t>
  </si>
  <si>
    <t>443433778</t>
  </si>
  <si>
    <t>(11,646+11,994+11,75+11,75+11,75+2,4)*2,85</t>
  </si>
  <si>
    <t>-456355772</t>
  </si>
  <si>
    <t>-1040819756</t>
  </si>
  <si>
    <t>1901433996</t>
  </si>
  <si>
    <t>2*2,6</t>
  </si>
  <si>
    <t>55341003</t>
  </si>
  <si>
    <t>okno Al s fixním zasklením trojsklo přes plochu 1m2 do v 1,5m</t>
  </si>
  <si>
    <t>1052995230</t>
  </si>
  <si>
    <t>štítová stěna nadsvětlík</t>
  </si>
  <si>
    <t>3,5*0,6</t>
  </si>
  <si>
    <t>55341005</t>
  </si>
  <si>
    <t>okno Al s fixním zasklením trojsklo přes plochu 1m2 v 1,5-2,5m</t>
  </si>
  <si>
    <t>1222830471</t>
  </si>
  <si>
    <t>štítová stěna boční díly</t>
  </si>
  <si>
    <t>1*2,4</t>
  </si>
  <si>
    <t>0,5*2,4</t>
  </si>
  <si>
    <t>767995112</t>
  </si>
  <si>
    <t>Montáž ostatních atypických zámečnických konstrukcí hmotnosti přes 5 do 10 kg</t>
  </si>
  <si>
    <t>665833349</t>
  </si>
  <si>
    <t>https://podminky.urs.cz/item/CS_URS_2024_02/767995112</t>
  </si>
  <si>
    <t>přístupová lávka</t>
  </si>
  <si>
    <t>121,635*9,22</t>
  </si>
  <si>
    <t>SHS 50x3</t>
  </si>
  <si>
    <t>73,785*4,25</t>
  </si>
  <si>
    <t>2135954088</t>
  </si>
  <si>
    <t>121,635*9,22/1000</t>
  </si>
  <si>
    <t>1,121*1,1 'Přepočtené koeficientem množství</t>
  </si>
  <si>
    <t>14550246</t>
  </si>
  <si>
    <t>profil ocelový svařovaný jakost S235 průřez čtvercový 50x50x3mm</t>
  </si>
  <si>
    <t>-1146932836</t>
  </si>
  <si>
    <t>73,785*4,25/1000</t>
  </si>
  <si>
    <t>0,314*1,1 'Přepočtené koeficientem množství</t>
  </si>
  <si>
    <t>-2004103072</t>
  </si>
  <si>
    <t>105,464*12,87</t>
  </si>
  <si>
    <t>37,394*14,41</t>
  </si>
  <si>
    <t>2091878666</t>
  </si>
  <si>
    <t>105,464*12,87/1000</t>
  </si>
  <si>
    <t>1,357*1,1 'Přepočtené koeficientem množství</t>
  </si>
  <si>
    <t>1960103741</t>
  </si>
  <si>
    <t>37,394*14,41/1000</t>
  </si>
  <si>
    <t>0,539*1,1 'Přepočtené koeficientem množství</t>
  </si>
  <si>
    <t>921961555</t>
  </si>
  <si>
    <t>HEA 140</t>
  </si>
  <si>
    <t>13,539*24,66</t>
  </si>
  <si>
    <t>HEA 200</t>
  </si>
  <si>
    <t>3,223*42,26</t>
  </si>
  <si>
    <t>RHS 200x150x6</t>
  </si>
  <si>
    <t>222,821*31,11</t>
  </si>
  <si>
    <t>RHS 200x150x8</t>
  </si>
  <si>
    <t>25,221*40,23</t>
  </si>
  <si>
    <t>-2035525299</t>
  </si>
  <si>
    <t>13,539*24,66/1000</t>
  </si>
  <si>
    <t>0,334*1,1 'Přepočtené koeficientem množství</t>
  </si>
  <si>
    <t>1396824207</t>
  </si>
  <si>
    <t>3,223*42,26/1000</t>
  </si>
  <si>
    <t>0,136*1,1 'Přepočtené koeficientem množství</t>
  </si>
  <si>
    <t>profil ocelový svařovaný jakost S355 průřez obdelníkový 200x150x6mm</t>
  </si>
  <si>
    <t>140188488</t>
  </si>
  <si>
    <t>222,821*31,11/1000</t>
  </si>
  <si>
    <t>6,932*1,1 'Přepočtené koeficientem množství</t>
  </si>
  <si>
    <t>1456R</t>
  </si>
  <si>
    <t>profil ocelový svařovaný jakost S355 průřez obdelníkový 200x150x8mm</t>
  </si>
  <si>
    <t>-1420497142</t>
  </si>
  <si>
    <t>25,221*40,23/1000</t>
  </si>
  <si>
    <t>1,015*1,1 'Přepočtené koeficientem množství</t>
  </si>
  <si>
    <t>767995115</t>
  </si>
  <si>
    <t>Montáž ostatních atypických zámečnických konstrukcí hmotnosti přes 50 do 100 kg</t>
  </si>
  <si>
    <t>-1258267586</t>
  </si>
  <si>
    <t>https://podminky.urs.cz/item/CS_URS_2024_02/767995115</t>
  </si>
  <si>
    <t>HEA 220</t>
  </si>
  <si>
    <t>46,4*50,51</t>
  </si>
  <si>
    <t>HEA 260</t>
  </si>
  <si>
    <t>9,2*68,15</t>
  </si>
  <si>
    <t>TR 194x20</t>
  </si>
  <si>
    <t>4,1*85,82</t>
  </si>
  <si>
    <t>13010962</t>
  </si>
  <si>
    <t>ocel profilová jakost S235JR (11 375) průřez HEA 220</t>
  </si>
  <si>
    <t>467709526</t>
  </si>
  <si>
    <t>46,4*50,51/1000</t>
  </si>
  <si>
    <t>2,344*1,1 'Přepočtené koeficientem množství</t>
  </si>
  <si>
    <t>13010966</t>
  </si>
  <si>
    <t>ocel profilová jakost S235JR (11 375) průřez HEA 260</t>
  </si>
  <si>
    <t>1700634469</t>
  </si>
  <si>
    <t>9,2*68,15/1000</t>
  </si>
  <si>
    <t>0,627*1,1 'Přepočtené koeficientem množství</t>
  </si>
  <si>
    <t>5528R</t>
  </si>
  <si>
    <t>trubka ocelová bezešvá hladká jakost 11 353 194x20,0mm</t>
  </si>
  <si>
    <t>74230102</t>
  </si>
  <si>
    <t>4,1</t>
  </si>
  <si>
    <t>4,1*1,1 'Přepočtené koeficientem množství</t>
  </si>
  <si>
    <t>-2081552755</t>
  </si>
  <si>
    <t>-303439730</t>
  </si>
  <si>
    <t>121,635*0,306</t>
  </si>
  <si>
    <t>73,785*0,19</t>
  </si>
  <si>
    <t>105,464*0,551</t>
  </si>
  <si>
    <t>37,394*0,383</t>
  </si>
  <si>
    <t>13,539*0,794</t>
  </si>
  <si>
    <t>3,223*1,14</t>
  </si>
  <si>
    <t>222,821*0,679</t>
  </si>
  <si>
    <t>25,221*0,666</t>
  </si>
  <si>
    <t>46,4*1,26</t>
  </si>
  <si>
    <t>9,2*1,48</t>
  </si>
  <si>
    <t>(2*PI*0,097*0,097+2*PI*0,097*4,1)</t>
  </si>
  <si>
    <t>1844614160</t>
  </si>
  <si>
    <t>-371940537</t>
  </si>
  <si>
    <t>-753382339</t>
  </si>
  <si>
    <t>SO 04 - Vytápění,zdravotechnické instalace, vzduchotechnika a klimatizace</t>
  </si>
  <si>
    <t xml:space="preserve">D.1.4.1 - VYTÁPĚNÍ </t>
  </si>
  <si>
    <t xml:space="preserve">Krnov </t>
  </si>
  <si>
    <t>633 07 111</t>
  </si>
  <si>
    <t xml:space="preserve">Lenka Jerakasová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</si>
  <si>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</si>
  <si>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</si>
  <si>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</si>
  <si>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</si>
  <si>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</si>
  <si>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</si>
  <si>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</si>
  <si>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</si>
  <si>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CS ÚRS 2025 01</t>
  </si>
  <si>
    <t>1952977295</t>
  </si>
  <si>
    <t>https://podminky.urs.cz/item/CS_URS_2025_01/713463311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</si>
  <si>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</si>
  <si>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</si>
  <si>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-1429750232</t>
  </si>
  <si>
    <t>https://podminky.urs.cz/item/CS_URS_2025_01/713463312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</si>
  <si>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</si>
  <si>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</si>
  <si>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-1935057295</t>
  </si>
  <si>
    <t>https://podminky.urs.cz/item/CS_URS_2025_01/713463315</t>
  </si>
  <si>
    <t>713463316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</si>
  <si>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přes 50 do 100 mm</t>
  </si>
  <si>
    <t>-1006710313</t>
  </si>
  <si>
    <t>https://podminky.urs.cz/item/CS_URS_2025_01/713463316</t>
  </si>
  <si>
    <t>63154012</t>
  </si>
  <si>
    <t>pouzdro izolační potrubní z minerální vlny s Al fólií max. 250/100°C 15/30mm</t>
  </si>
  <si>
    <t>-929949090</t>
  </si>
  <si>
    <t>20*1,05 "Přepočtené koeficientem množství</t>
  </si>
  <si>
    <t>63154571</t>
  </si>
  <si>
    <t>pouzdro izolační potrubní z minerální vlny s Al fólií max. 250/100°C 28/40mm</t>
  </si>
  <si>
    <t>-491371673</t>
  </si>
  <si>
    <t>54*1,05 "Přepočtené koeficientem množství</t>
  </si>
  <si>
    <t>63154013</t>
  </si>
  <si>
    <t>pouzdro izolační potrubní z minerální vlny s Al fólií max. 250/100°C 18/30mm</t>
  </si>
  <si>
    <t>-855053296</t>
  </si>
  <si>
    <t>75*1,05 "Přepočtené koeficientem množství</t>
  </si>
  <si>
    <t>63154572</t>
  </si>
  <si>
    <t>pouzdro izolační potrubní z minerální vlny s Al fólií max. 250/100°C 35/40mm</t>
  </si>
  <si>
    <t>43285432</t>
  </si>
  <si>
    <t>41*1,05 "Přepočtené koeficientem množství</t>
  </si>
  <si>
    <t>63154603</t>
  </si>
  <si>
    <t>pouzdro izolační potrubní z minerální vlny s Al fólií max. 250/100°C 42/50mm</t>
  </si>
  <si>
    <t>939647510</t>
  </si>
  <si>
    <t>45*1,05 "Přepočtené koeficientem množství</t>
  </si>
  <si>
    <t>63154022</t>
  </si>
  <si>
    <t>pouzdro izolační potrubní z minerální vlny s Al fólií max. 250/100°C 54/50mm</t>
  </si>
  <si>
    <t>478280079</t>
  </si>
  <si>
    <t>21*1,05 "Přepočtené koeficientem množství</t>
  </si>
  <si>
    <t>63154023</t>
  </si>
  <si>
    <t>pouzdro izolační potrubní z minerální vlny s Al fólií max. 250/100°C 64/50mm</t>
  </si>
  <si>
    <t>-1313894833</t>
  </si>
  <si>
    <t>6*1,05 "Přepočtené koeficientem množství</t>
  </si>
  <si>
    <t>-160785688</t>
  </si>
  <si>
    <t>https://podminky.urs.cz/item/CS_URS_2025_01/998713102</t>
  </si>
  <si>
    <t>731</t>
  </si>
  <si>
    <t>Ústřední vytápění - kotelny</t>
  </si>
  <si>
    <t>731244009</t>
  </si>
  <si>
    <t>Kotle ocelové teplovodní plynové závěsné kondenzační pro vytápění 6,8-47,5 kW</t>
  </si>
  <si>
    <t>666164703</t>
  </si>
  <si>
    <t>https://podminky.urs.cz/item/CS_URS_2025_01/731244009</t>
  </si>
  <si>
    <t>7312801011</t>
  </si>
  <si>
    <t xml:space="preserve">Ekvitermní regulace dodávaná výrobcem kotle, jeden směšovaný okruh, nabíjení zásobníků TV, včetně dodávky čidel a montáže </t>
  </si>
  <si>
    <t>-1278901593</t>
  </si>
  <si>
    <t>https://podminky.urs.cz/item/CS_URS_2025_01/7312801011</t>
  </si>
  <si>
    <t>731810312</t>
  </si>
  <si>
    <t>Nucené odtahy spalin od kondenzačních kotlů soustředným potrubím vedeným vodorovně vnější stěnou, průměru 80/125 mm</t>
  </si>
  <si>
    <t>-1670485364</t>
  </si>
  <si>
    <t>https://podminky.urs.cz/item/CS_URS_2025_01/731810312</t>
  </si>
  <si>
    <t>731810342</t>
  </si>
  <si>
    <t>Nucené odtahy spalin od kondenzačních kotlů prodloužení soustředného potrubí, průměru 80/125 mm</t>
  </si>
  <si>
    <t>-1046473171</t>
  </si>
  <si>
    <t>https://podminky.urs.cz/item/CS_URS_2025_01/731810342</t>
  </si>
  <si>
    <t>998731102</t>
  </si>
  <si>
    <t>Přesun hmot pro kotelny stanovený z hmotnosti přesunovaného materiálu vodorovná dopravní vzdálenost do 50 m základní v objektech výšky přes 6 do 12 m</t>
  </si>
  <si>
    <t>327515568</t>
  </si>
  <si>
    <t>https://podminky.urs.cz/item/CS_URS_2025_01/998731102</t>
  </si>
  <si>
    <t>732</t>
  </si>
  <si>
    <t>Ústřední vytápění - strojovny</t>
  </si>
  <si>
    <t>732112232</t>
  </si>
  <si>
    <t>Rozdělovače a sběrače sdružené hydraulické závitové (průtok Q m3/h - výkon kW) DN 80 (5,45 m3/h - do 100 kW)</t>
  </si>
  <si>
    <t>-197310558</t>
  </si>
  <si>
    <t>https://podminky.urs.cz/item/CS_URS_2025_01/732112232</t>
  </si>
  <si>
    <t>732113103</t>
  </si>
  <si>
    <t>Rozdělovače a sběrače hydraulické vyrovnávače dynamických tlaků přírubové PN 6 (průtok Q m3/h) DN 65 (8 m3/h)</t>
  </si>
  <si>
    <t>1707160397</t>
  </si>
  <si>
    <t>https://podminky.urs.cz/item/CS_URS_2025_01/732113103</t>
  </si>
  <si>
    <t>732199100</t>
  </si>
  <si>
    <t xml:space="preserve">Montáž štítků orientačních včetně dodávky materiálu </t>
  </si>
  <si>
    <t>-1287146113</t>
  </si>
  <si>
    <t>https://podminky.urs.cz/item/CS_URS_2025_01/732199100</t>
  </si>
  <si>
    <t>732211122</t>
  </si>
  <si>
    <t>Nepřímotopné zásobníkové ohřívače TUV stacionární s jedním teplosměnným výměníkem PN 1,0 MPa/1,0 MPa, t = 80°C/110°C objem zásobníku / v.pl. m2 výměníku 400 l / 2,0 m2</t>
  </si>
  <si>
    <t>-1540727884</t>
  </si>
  <si>
    <t>https://podminky.urs.cz/item/CS_URS_2025_01/732211122</t>
  </si>
  <si>
    <t>732331106</t>
  </si>
  <si>
    <t>Nádoby expanzní tlakové pro solární, topné a chladicí soustavy s membránou bez pojistného ventilu se závitovým připojením PN 1,0 o objemu 50 l</t>
  </si>
  <si>
    <t>-100817770</t>
  </si>
  <si>
    <t>https://podminky.urs.cz/item/CS_URS_2025_01/732331106</t>
  </si>
  <si>
    <t>732331778</t>
  </si>
  <si>
    <t>Nádoby expanzní tlakové pro topné a chladicí soustavy příslušenství k expanzním nádobám bezpečnostní uzávěr k měření tlaku G 1</t>
  </si>
  <si>
    <t>156594960</t>
  </si>
  <si>
    <t>https://podminky.urs.cz/item/CS_URS_2025_01/732331778</t>
  </si>
  <si>
    <t>7323321011</t>
  </si>
  <si>
    <t xml:space="preserve">Automatické doplňování systému s oddělovačem systémů s certifikací DVGW typu BA, s impulsním měřením, včetně filtarce a demineralizace </t>
  </si>
  <si>
    <t>-1901353662</t>
  </si>
  <si>
    <t>https://podminky.urs.cz/item/CS_URS_2025_01/7323321011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</si>
  <si>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</si>
  <si>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</si>
  <si>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-1427548609</t>
  </si>
  <si>
    <t>https://podminky.urs.cz/item/CS_URS_2025_01/732421201</t>
  </si>
  <si>
    <t>7324214441</t>
  </si>
  <si>
    <t>Čerpadla teplovodní mokroběžná závitová oběhová pro teplovodní vytápění (elektronicky řízená) PN 10, do 110°C DN přípojky/dopravní výška H (m) - čerpací výkon Q (m3/h) DN 25 / do 3,50 m / 2,60 m3/h</t>
  </si>
  <si>
    <t>720473397</t>
  </si>
  <si>
    <t>https://podminky.urs.cz/item/CS_URS_2025_01/7324214441</t>
  </si>
  <si>
    <t>73242144412</t>
  </si>
  <si>
    <t>Čerpadla teplovodní mokroběžná závitová oběhová pro teplovodní nabíjení zásobníků TV PN 10, do 110°C DN přípojky/dopravní výška H (m) - čerpací výkon Q (m3/h) DN 25 / do 2,50 m / 2,87 m3/h</t>
  </si>
  <si>
    <t>-482605261</t>
  </si>
  <si>
    <t>https://podminky.urs.cz/item/CS_URS_2025_01/73242144412</t>
  </si>
  <si>
    <t>998732102</t>
  </si>
  <si>
    <t>Přesun hmot pro strojovny stanovený z hmotnosti přesunovaného materiálu vodorovná dopravní vzdálenost do 50 m základní v objektech výšky přes 6 do 12 m</t>
  </si>
  <si>
    <t>1458535393</t>
  </si>
  <si>
    <t>https://podminky.urs.cz/item/CS_URS_2025_01/998732102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</si>
  <si>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</si>
  <si>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</si>
  <si>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</si>
  <si>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</si>
  <si>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334920471</t>
  </si>
  <si>
    <t>https://podminky.urs.cz/item/CS_URS_2025_01/733122221</t>
  </si>
  <si>
    <t>733122222</t>
  </si>
  <si>
    <t>Potrubí z trubek ocelových hladkých spojovaných lisováním z uhlíkové oceli tenkostěnné vně pozinkované PN 16, T= +110°C Ø 15/1,2</t>
  </si>
  <si>
    <t>1673656830</t>
  </si>
  <si>
    <t>https://podminky.urs.cz/item/CS_URS_2025_01/733122222</t>
  </si>
  <si>
    <t>733122223</t>
  </si>
  <si>
    <t>Potrubí z trubek ocelových hladkých spojovaných lisováním z uhlíkové oceli tenkostěnné vně pozinkované PN 16, T= +110°C Ø 18/1,2</t>
  </si>
  <si>
    <t>-1093757453</t>
  </si>
  <si>
    <t>https://podminky.urs.cz/item/CS_URS_2025_01/733122223</t>
  </si>
  <si>
    <t>733122224</t>
  </si>
  <si>
    <t>Potrubí z trubek ocelových hladkých spojovaných lisováním z uhlíkové oceli tenkostěnné vně pozinkované PN 16, T= +110°C Ø 22/1,5</t>
  </si>
  <si>
    <t>2084642122</t>
  </si>
  <si>
    <t>https://podminky.urs.cz/item/CS_URS_2025_01/733122224</t>
  </si>
  <si>
    <t>733122225</t>
  </si>
  <si>
    <t>Potrubí z trubek ocelových hladkých spojovaných lisováním z uhlíkové oceli tenkostěnné vně pozinkované PN 16, T= +110°C Ø 28/1,5</t>
  </si>
  <si>
    <t>-1967407807</t>
  </si>
  <si>
    <t>https://podminky.urs.cz/item/CS_URS_2025_01/733122225</t>
  </si>
  <si>
    <t>733122226</t>
  </si>
  <si>
    <t>Potrubí z trubek ocelových hladkých spojovaných lisováním z uhlíkové oceli tenkostěnné vně pozinkované PN 16, T= +110°C Ø 35/1,5</t>
  </si>
  <si>
    <t>-882123040</t>
  </si>
  <si>
    <t>https://podminky.urs.cz/item/CS_URS_2025_01/733122226</t>
  </si>
  <si>
    <t>733122227</t>
  </si>
  <si>
    <t>Potrubí z trubek ocelových hladkých spojovaných lisováním z uhlíkové oceli tenkostěnné vně pozinkované PN 16, T= +110°C Ø 42/1,5</t>
  </si>
  <si>
    <t>877715483</t>
  </si>
  <si>
    <t>https://podminky.urs.cz/item/CS_URS_2025_01/733122227</t>
  </si>
  <si>
    <t>733122228</t>
  </si>
  <si>
    <t>Potrubí z trubek ocelových hladkých spojovaných lisováním z uhlíkové oceli tenkostěnné vně pozinkované PN 16, T= +110°C Ø 54/1,5</t>
  </si>
  <si>
    <t>328427698</t>
  </si>
  <si>
    <t>https://podminky.urs.cz/item/CS_URS_2025_01/733122228</t>
  </si>
  <si>
    <t>733122229</t>
  </si>
  <si>
    <t>Potrubí z trubek ocelových hladkých spojovaných lisováním z uhlíkové oceli tenkostěnné vně pozinkované PN 16, T= +110°C Ø 64/2</t>
  </si>
  <si>
    <t>-399382045</t>
  </si>
  <si>
    <t>https://podminky.urs.cz/item/CS_URS_2025_01/733122229</t>
  </si>
  <si>
    <t>733224205</t>
  </si>
  <si>
    <t>Potrubí z trubekz uhlíkové oceli - Příplatek k cenám za potrubí vedené v kotelnách a strojovnách Ø 28/1,5</t>
  </si>
  <si>
    <t>-2135677045</t>
  </si>
  <si>
    <t>https://podminky.urs.cz/item/CS_URS_2025_01/733224205</t>
  </si>
  <si>
    <t>733224206</t>
  </si>
  <si>
    <t>Potrubí z trubekz uhlíkové oceli - Příplatek k cenám za potrubí vedené v kotelnách a strojovnách Ø 35/1,5</t>
  </si>
  <si>
    <t>-199648628</t>
  </si>
  <si>
    <t>https://podminky.urs.cz/item/CS_URS_2025_01/733224206</t>
  </si>
  <si>
    <t>733224207</t>
  </si>
  <si>
    <t>Potrubí z trubekz uhlíkové oceli - Příplatek k cenám za potrubí vedené v kotelnách a strojovnách Ø 42/1,5</t>
  </si>
  <si>
    <t>124942956</t>
  </si>
  <si>
    <t>https://podminky.urs.cz/item/CS_URS_2025_01/733224207</t>
  </si>
  <si>
    <t>733224208</t>
  </si>
  <si>
    <t>Potrubí z trubek z uhlíkové oceli - Příplatek k cenám za potrubí vedené v kotelnách a strojovnách Ø 54/2</t>
  </si>
  <si>
    <t>-753268296</t>
  </si>
  <si>
    <t>https://podminky.urs.cz/item/CS_URS_2025_01/733224208</t>
  </si>
  <si>
    <t>733224209</t>
  </si>
  <si>
    <t>Potrubí z trubek měděných Příplatek k cenám za potrubí vedené v kotelnách a strojovnách Ø 64/2</t>
  </si>
  <si>
    <t>45853047</t>
  </si>
  <si>
    <t>https://podminky.urs.cz/item/CS_URS_2025_01/733224209</t>
  </si>
  <si>
    <t>733224221</t>
  </si>
  <si>
    <t>Potrubí z trubekz uhlíkové oceli -Příplatek k cenám za zhotovení přípojky z trubek měděných Ø do 12/1</t>
  </si>
  <si>
    <t>1046814951</t>
  </si>
  <si>
    <t>https://podminky.urs.cz/item/CS_URS_2025_01/733224221</t>
  </si>
  <si>
    <t>733224222</t>
  </si>
  <si>
    <t>Potrubí z trubek z uhlíkové oceli - Příplatek k cenám za zhotovení přípojky z trubek měděných Ø 15/1</t>
  </si>
  <si>
    <t>-996486646</t>
  </si>
  <si>
    <t>https://podminky.urs.cz/item/CS_URS_2025_01/733224222</t>
  </si>
  <si>
    <t>733224223</t>
  </si>
  <si>
    <t>Potrubí z trubekz uhlíkové oceli - Příplatek k cenám za zhotovení přípojky z trubek měděných Ø 18/1</t>
  </si>
  <si>
    <t>1558429862</t>
  </si>
  <si>
    <t>https://podminky.urs.cz/item/CS_URS_2025_01/733224223</t>
  </si>
  <si>
    <t>733291101</t>
  </si>
  <si>
    <t>Zkoušky těsnosti potrubí z trubek z uhlíkové oceli Ø do 35/1,5</t>
  </si>
  <si>
    <t>237106148</t>
  </si>
  <si>
    <t>https://podminky.urs.cz/item/CS_URS_2025_01/733291101</t>
  </si>
  <si>
    <t>733291102</t>
  </si>
  <si>
    <t>Zkoušky těsnosti potrubí z trubek z uhlíkové oceli Ø přes 35/1,5 do 64/2,0</t>
  </si>
  <si>
    <t>57667173</t>
  </si>
  <si>
    <t>https://podminky.urs.cz/item/CS_URS_2025_01/733291102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</si>
  <si>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</si>
  <si>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</si>
  <si>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-1655377104</t>
  </si>
  <si>
    <t>https://podminky.urs.cz/item/CS_URS_2025_01/733811231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</si>
  <si>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</si>
  <si>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</si>
  <si>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1157197333</t>
  </si>
  <si>
    <t>https://podminky.urs.cz/item/CS_URS_2025_01/733811232</t>
  </si>
  <si>
    <t>998733102</t>
  </si>
  <si>
    <t>Přesun hmot pro rozvody potrubí stanovený z hmotnosti přesunovaného materiálu vodorovná dopravní vzdálenost do 50 m základní v objektech výšky přes 6 do 12 m</t>
  </si>
  <si>
    <t>-1277977574</t>
  </si>
  <si>
    <t>https://podminky.urs.cz/item/CS_URS_2025_01/998733102</t>
  </si>
  <si>
    <t>734</t>
  </si>
  <si>
    <t>Ústřední vytápění - armatury</t>
  </si>
  <si>
    <t>7341634261</t>
  </si>
  <si>
    <t xml:space="preserve">Filtry z uhlíkové oceli s čístícím víkem nebo vypouštěcí zátkou PN 16 do 300°C DN 50 magnetické </t>
  </si>
  <si>
    <t>-1396472339</t>
  </si>
  <si>
    <t>https://podminky.urs.cz/item/CS_URS_2025_01/7341634261</t>
  </si>
  <si>
    <t>734211120</t>
  </si>
  <si>
    <t>Ventily odvzdušňovací závitové automatické PN 14 do 120°C G 1/2</t>
  </si>
  <si>
    <t>1358793178</t>
  </si>
  <si>
    <t>https://podminky.urs.cz/item/CS_URS_2025_01/734211120</t>
  </si>
  <si>
    <t>734220116</t>
  </si>
  <si>
    <t>Ventily regulační závitové vyvažovací přímé bez vypouštění PN 25 do 120°C G 6/4</t>
  </si>
  <si>
    <t>559439614</t>
  </si>
  <si>
    <t>https://podminky.urs.cz/item/CS_URS_2025_01/734220116</t>
  </si>
  <si>
    <t>734221552</t>
  </si>
  <si>
    <t>Ventily regulační závitové termostatické bez hlavice ovládání PN 16 do 110°C přímé dvouregulační G 1/2</t>
  </si>
  <si>
    <t>-1161192542</t>
  </si>
  <si>
    <t>https://podminky.urs.cz/item/CS_URS_2025_01/734221552</t>
  </si>
  <si>
    <t>734221682</t>
  </si>
  <si>
    <t>Ventily regulační závitové hlavice termostatické pro ovládání ventilů PN 10 do 110°C kapalinové otopných těles VK</t>
  </si>
  <si>
    <t>-31137420</t>
  </si>
  <si>
    <t>https://podminky.urs.cz/item/CS_URS_2025_01/734221682</t>
  </si>
  <si>
    <t>7342216821</t>
  </si>
  <si>
    <t xml:space="preserve"> Hlavice termostatické, pro ovládání ventilů PN 10 do 110°C kapalinové otopných těles </t>
  </si>
  <si>
    <t>-849595076</t>
  </si>
  <si>
    <t>https://podminky.urs.cz/item/CS_URS_2025_01/7342216821</t>
  </si>
  <si>
    <t>73422168212</t>
  </si>
  <si>
    <t xml:space="preserve">Přípojovací armatura HM pro trubková koupelnová otopná tělesa rohová </t>
  </si>
  <si>
    <t>2003514830</t>
  </si>
  <si>
    <t>https://podminky.urs.cz/item/CS_URS_2025_01/73422168212</t>
  </si>
  <si>
    <t>7342424171</t>
  </si>
  <si>
    <t>Klapka zpětná závitová PN 16 do 110°C přímé G 2</t>
  </si>
  <si>
    <t>82197514</t>
  </si>
  <si>
    <t>https://podminky.urs.cz/item/CS_URS_2025_01/7342424171</t>
  </si>
  <si>
    <t>734261333</t>
  </si>
  <si>
    <t>Šroubení topenářské PN 16 do 120°C rohové G 1/2</t>
  </si>
  <si>
    <t>26409257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</si>
  <si>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</si>
  <si>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</si>
  <si>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</si>
  <si>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1578630525</t>
  </si>
  <si>
    <t>https://podminky.urs.cz/item/CS_URS_2025_01/734261402</t>
  </si>
  <si>
    <t>734291123</t>
  </si>
  <si>
    <t>Ostatní armatury kohouty plnicí a vypouštěcí PN 10 do 90°C G 1/2</t>
  </si>
  <si>
    <t>-1944891592</t>
  </si>
  <si>
    <t>https://podminky.urs.cz/item/CS_URS_2025_01/734291123</t>
  </si>
  <si>
    <t>734292714</t>
  </si>
  <si>
    <t>Ostatní armatury kulové kohouty PN 42 do 185°C přímé vnitřní závit G 3/4</t>
  </si>
  <si>
    <t>1134983799</t>
  </si>
  <si>
    <t>https://podminky.urs.cz/item/CS_URS_2025_01/734292714</t>
  </si>
  <si>
    <t>734292715</t>
  </si>
  <si>
    <t>Ostatní armatury kulové kohouty PN 42 do 185°C přímé vnitřní závit G 1</t>
  </si>
  <si>
    <t>582389481</t>
  </si>
  <si>
    <t>https://podminky.urs.cz/item/CS_URS_2025_01/734292715</t>
  </si>
  <si>
    <t>734292716</t>
  </si>
  <si>
    <t>Ostatní armatury kulové kohouty PN 42 do 185°C přímé vnitřní závit G 1 1/4</t>
  </si>
  <si>
    <t>1792986731</t>
  </si>
  <si>
    <t>https://podminky.urs.cz/item/CS_URS_2025_01/734292716</t>
  </si>
  <si>
    <t>734292717</t>
  </si>
  <si>
    <t>Ostatní armatury kulové kohouty PN 42 do 185°C přímé vnitřní závit G 1 1/2</t>
  </si>
  <si>
    <t>409317356</t>
  </si>
  <si>
    <t>https://podminky.urs.cz/item/CS_URS_2025_01/734292717</t>
  </si>
  <si>
    <t>734292718</t>
  </si>
  <si>
    <t>Ostatní armatury kulové kohouty PN 42 do 185°C přímé vnitřní závit G 2</t>
  </si>
  <si>
    <t>-1229674346</t>
  </si>
  <si>
    <t>https://podminky.urs.cz/item/CS_URS_2025_01/734292718</t>
  </si>
  <si>
    <t>734295022</t>
  </si>
  <si>
    <t>Směšovací armatury otopných a chladících systémů ventily závitové PN 10 T= 120°C třícestné se servomotorem G 1, kvs =10,0</t>
  </si>
  <si>
    <t>219783960</t>
  </si>
  <si>
    <t>https://podminky.urs.cz/item/CS_URS_2025_01/734295022</t>
  </si>
  <si>
    <t>734411101</t>
  </si>
  <si>
    <t>Teploměry technické s pevným stonkem a jímkou zadní připojení (axiální) průměr 63 mm délka stonku 50 mm</t>
  </si>
  <si>
    <t>-1502662038</t>
  </si>
  <si>
    <t>https://podminky.urs.cz/item/CS_URS_2025_01/734411101</t>
  </si>
  <si>
    <t>734421111</t>
  </si>
  <si>
    <t>Tlakoměry s pevným stonkem a zpětnou klapkou zadní připojení (axiální) tlaku 0–16 bar průměru 50 mm</t>
  </si>
  <si>
    <t>-228655343</t>
  </si>
  <si>
    <t>https://podminky.urs.cz/item/CS_URS_2025_01/734421111</t>
  </si>
  <si>
    <t>998734102</t>
  </si>
  <si>
    <t>Přesun hmot pro armatury stanovený z hmotnosti přesunovaného materiálu vodorovná dopravní vzdálenost do 50 m základní v objektech výšky přes 6 do 12 m</t>
  </si>
  <si>
    <t>-622147049</t>
  </si>
  <si>
    <t>https://podminky.urs.cz/item/CS_URS_2025_01/998734102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</si>
  <si>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</si>
  <si>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</si>
  <si>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</si>
  <si>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</si>
  <si>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110262873</t>
  </si>
  <si>
    <t>https://podminky.urs.cz/item/CS_URS_2025_01/735152171</t>
  </si>
  <si>
    <t>735152172</t>
  </si>
  <si>
    <t>Otopná tělesa panelová VK jednodesková PN 1,0 MPa, T do 110°C bez přídavné přestupní plochy výšky tělesa 600 mm stavební délky / výkonu 500 mm / 302 W</t>
  </si>
  <si>
    <t>-1336934684</t>
  </si>
  <si>
    <t>https://podminky.urs.cz/item/CS_URS_2025_01/735152172</t>
  </si>
  <si>
    <t>735152174</t>
  </si>
  <si>
    <t>Otopná tělesa panelová VK jednodesková PN 1,0 MPa, T do 110°C bez přídavné přestupní plochy výšky tělesa 600 mm stavební délky / výkonu 700 mm / 423 W</t>
  </si>
  <si>
    <t>1601946099</t>
  </si>
  <si>
    <t>https://podminky.urs.cz/item/CS_URS_2025_01/735152174</t>
  </si>
  <si>
    <t>735152272</t>
  </si>
  <si>
    <t>Otopná tělesa panelová VK jednodesková PN 1,0 MPa, T do 110°C s jednou přídavnou přestupní plochou výšky tělesa 600 mm stavební délky / výkonu 500 mm / 501 W</t>
  </si>
  <si>
    <t>1721407334</t>
  </si>
  <si>
    <t>https://podminky.urs.cz/item/CS_URS_2025_01/735152272</t>
  </si>
  <si>
    <t>735152472</t>
  </si>
  <si>
    <t>Otopná tělesa panelová VK dvoudesková PN 1,0 MPa, T do 110°C s jednou přídavnou přestupní plochou výšky tělesa 600 mm stavební délky / výkonu 500 mm / 644 W</t>
  </si>
  <si>
    <t>1978186090</t>
  </si>
  <si>
    <t>https://podminky.urs.cz/item/CS_URS_2025_01/735152472</t>
  </si>
  <si>
    <t>735152473</t>
  </si>
  <si>
    <t>Otopná tělesa panelová VK dvoudesková PN 1,0 MPa, T do 110°C s jednou přídavnou přestupní plochou výšky tělesa 600 mm stavební délky / výkonu 600 mm / 773 W</t>
  </si>
  <si>
    <t>154957262</t>
  </si>
  <si>
    <t>https://podminky.urs.cz/item/CS_URS_2025_01/735152473</t>
  </si>
  <si>
    <t>735152474</t>
  </si>
  <si>
    <t>Otopná tělesa panelová VK dvoudesková PN 1,0 MPa, T do 110°C s jednou přídavnou přestupní plochou výšky tělesa 600 mm stavební délky / výkonu 700 mm / 902 W</t>
  </si>
  <si>
    <t>-1905262214</t>
  </si>
  <si>
    <t>https://podminky.urs.cz/item/CS_URS_2025_01/735152474</t>
  </si>
  <si>
    <t>735152573</t>
  </si>
  <si>
    <t>Otopná tělesa panelová VK dvoudesková PN 1,0 MPa, T do 110°C se dvěma přídavnými přestupními plochami výšky tělesa 600 mm stavební délky / výkonu 600 mm / 1007 W</t>
  </si>
  <si>
    <t>219564097</t>
  </si>
  <si>
    <t>https://podminky.urs.cz/item/CS_URS_2025_01/735152573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</si>
  <si>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</si>
  <si>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</si>
  <si>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1712953588</t>
  </si>
  <si>
    <t>https://podminky.urs.cz/item/CS_URS_2025_01/735152574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</si>
  <si>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</si>
  <si>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</si>
  <si>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-1659226449</t>
  </si>
  <si>
    <t>https://podminky.urs.cz/item/CS_URS_2025_01/735152575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</si>
  <si>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</si>
  <si>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</si>
  <si>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-1541362072</t>
  </si>
  <si>
    <t>https://podminky.urs.cz/item/CS_URS_2025_01/735152576</t>
  </si>
  <si>
    <t>735152577</t>
  </si>
  <si>
    <t>Otopná tělesa panelová VK dvoudesková PN 1,0 MPa, T do 110°C se dvěma přídavnými přestupními plochami výšky tělesa 600 mm stavební délky / výkonu 1000 mm / 1679 W</t>
  </si>
  <si>
    <t>648786784</t>
  </si>
  <si>
    <t>https://podminky.urs.cz/item/CS_URS_2025_01/735152577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</si>
  <si>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</si>
  <si>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</si>
  <si>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-1227184501</t>
  </si>
  <si>
    <t>https://podminky.urs.cz/item/CS_URS_2025_01/735152578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</si>
  <si>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</si>
  <si>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</si>
  <si>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-1438391903</t>
  </si>
  <si>
    <t>https://podminky.urs.cz/item/CS_URS_2025_01/735152580</t>
  </si>
  <si>
    <t>735152584</t>
  </si>
  <si>
    <t>Otopná tělesa panelová VK dvoudesková PN 1,0 MPa, T do 110°C se dvěma přídavnými přestupními plochami výšky tělesa 600 mm stavební délky / výkonu 2300 mm / 3862 W</t>
  </si>
  <si>
    <t>-1383198739</t>
  </si>
  <si>
    <t>https://podminky.urs.cz/item/CS_URS_2025_01/735152584</t>
  </si>
  <si>
    <t>735152596</t>
  </si>
  <si>
    <t>Otopná tělesa panelová VK dvoudesková PN 1,0 MPa, T do 110°C se dvěma přídavnými přestupními plochami výšky tělesa 900 mm stavební délky / výkonu 900 mm / 2082 W</t>
  </si>
  <si>
    <t>1985593144</t>
  </si>
  <si>
    <t>https://podminky.urs.cz/item/CS_URS_2025_01/735152596</t>
  </si>
  <si>
    <t>735152601</t>
  </si>
  <si>
    <t>Otopná tělesa panelová VK dvoudesková PN 1,0 MPa, T do 110°C se dvěma přídavnými přestupními plochami výšky tělesa 900 mm stavební délky / výkonu 1600 mm / 3701 W</t>
  </si>
  <si>
    <t>-343013500</t>
  </si>
  <si>
    <t>https://podminky.urs.cz/item/CS_URS_2025_01/735152601</t>
  </si>
  <si>
    <t>735160131</t>
  </si>
  <si>
    <t>Otopná tělesa trubková teplovodní na stěnu výšky tělesa 1 500 mm, délky 450 mm</t>
  </si>
  <si>
    <t>108052534</t>
  </si>
  <si>
    <t>https://podminky.urs.cz/item/CS_URS_2025_01/735160131</t>
  </si>
  <si>
    <t>735160141</t>
  </si>
  <si>
    <t>Otopná tělesa trubková teplovodní na stěnu výšky tělesa 1 820 mm, délky 450 mm</t>
  </si>
  <si>
    <t>-1971989054</t>
  </si>
  <si>
    <t>https://podminky.urs.cz/item/CS_URS_2025_01/735160141</t>
  </si>
  <si>
    <t>735160143</t>
  </si>
  <si>
    <t>Otopná tělesa trubková teplovodní na stěnu výšky tělesa 1 820 mm, délky 600 mm</t>
  </si>
  <si>
    <t>367427381</t>
  </si>
  <si>
    <t>https://podminky.urs.cz/item/CS_URS_2025_01/735160143</t>
  </si>
  <si>
    <t>998735102</t>
  </si>
  <si>
    <t>Přesun hmot pro otopná tělesa stanovený z hmotnosti přesunovaného materiálu vodorovná dopravní vzdálenost do 50 m základní v objektech výšky přes 6 do 12 m</t>
  </si>
  <si>
    <t>1084200159</t>
  </si>
  <si>
    <t>https://podminky.urs.cz/item/CS_URS_2025_01/998735102</t>
  </si>
  <si>
    <t>HZS</t>
  </si>
  <si>
    <t>Hodinové zúčtovací sazby</t>
  </si>
  <si>
    <t>HZS22221</t>
  </si>
  <si>
    <t xml:space="preserve">Hodinové zúčtovací sazby profesí PSV provádění stavebních instalací topenář odborný - Topná zkouška </t>
  </si>
  <si>
    <t>hod</t>
  </si>
  <si>
    <t>-1042843466</t>
  </si>
  <si>
    <t>https://podminky.urs.cz/item/CS_URS_2025_01/HZS22221</t>
  </si>
  <si>
    <t>HZS22222</t>
  </si>
  <si>
    <t xml:space="preserve">Hodinové zúčtovací sazby profesí PSV provádění stavebních instalací topenář odborný - Uvedení kotle do provozu </t>
  </si>
  <si>
    <t>2038680084</t>
  </si>
  <si>
    <t>https://podminky.urs.cz/item/CS_URS_2025_01/HZS22222</t>
  </si>
  <si>
    <t>HZS24911</t>
  </si>
  <si>
    <t xml:space="preserve">Hodinové zúčtovací sazby profesí PSV zednické výpomoci a pomocné práce PSV dělník zednických výpomocí - Prostupy a průrazy, včetně zapravení </t>
  </si>
  <si>
    <t>1414009451</t>
  </si>
  <si>
    <t>https://podminky.urs.cz/item/CS_URS_2025_01/HZS24911</t>
  </si>
  <si>
    <t>HZS42121</t>
  </si>
  <si>
    <t xml:space="preserve">Hodinové zúčtovací sazby ostatních profesí revizní a kontrolní činnost revizní technik specialista - Revize odkouření </t>
  </si>
  <si>
    <t>-1949573952</t>
  </si>
  <si>
    <t>https://podminky.urs.cz/item/CS_URS_2025_01/HZS42121</t>
  </si>
  <si>
    <t>D1.4.2 - Zdravotechnické instalace</t>
  </si>
  <si>
    <t>Krnov</t>
  </si>
  <si>
    <t>CZ-CPV:</t>
  </si>
  <si>
    <t>45000000-7</t>
  </si>
  <si>
    <t>CZ-CPA:</t>
  </si>
  <si>
    <t>Lenka Jerakasová</t>
  </si>
  <si>
    <t xml:space="preserve">  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</si>
  <si>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</si>
  <si>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</si>
  <si>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</si>
  <si>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</si>
  <si>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</si>
  <si>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</si>
  <si>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</si>
  <si>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23-M - Montáže potrubí</t>
  </si>
  <si>
    <t>132354203</t>
  </si>
  <si>
    <t>Hloubení zapažených rýh šířky přes 800 do 2 000 mm strojně s urovnáním dna do předepsaného profilu a spádu v hornině třídy těžitelnosti II skupiny 4 přes 50 do 100 m3</t>
  </si>
  <si>
    <t>100373188</t>
  </si>
  <si>
    <t>https://podminky.urs.cz/item/CS_URS_2025_01/132354203</t>
  </si>
  <si>
    <t>24*0,9*1,7+25*0,9*1,6</t>
  </si>
  <si>
    <t>151101101</t>
  </si>
  <si>
    <t>Zřízení pažení a rozepření stěn rýh pro podzemní vedení příložné pro jakoukoliv mezerovitost, hloubky do 2 m</t>
  </si>
  <si>
    <t>-456314198</t>
  </si>
  <si>
    <t>https://podminky.urs.cz/item/CS_URS_2025_01/151101101</t>
  </si>
  <si>
    <t>24*1,9*2+25*1,6*2</t>
  </si>
  <si>
    <t>151101111</t>
  </si>
  <si>
    <t>Odstranění pažení a rozepření stěn rýh pro podzemní vedení s uložením materiálu na vzdálenost do 3 m od kraje výkopu příložné, hloubky do 2 m</t>
  </si>
  <si>
    <t>1524060200</t>
  </si>
  <si>
    <t>https://podminky.urs.cz/item/CS_URS_2025_01/151101111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</si>
  <si>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</si>
  <si>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</si>
  <si>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-1978696789</t>
  </si>
  <si>
    <t>https://podminky.urs.cz/item/CS_URS_2025_01/162751137</t>
  </si>
  <si>
    <t>32,645+6,615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</si>
  <si>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</si>
  <si>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</si>
  <si>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-654070254</t>
  </si>
  <si>
    <t>https://podminky.urs.cz/item/CS_URS_2025_01/162751139</t>
  </si>
  <si>
    <t>39,26</t>
  </si>
  <si>
    <t>39,26*10 "Přepočtené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</si>
  <si>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</si>
  <si>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</si>
  <si>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-257431734</t>
  </si>
  <si>
    <t>https://podminky.urs.cz/item/CS_URS_2025_01/167151102</t>
  </si>
  <si>
    <t>167151122</t>
  </si>
  <si>
    <t>Nakládání, skládání a překládání neulehlého výkopku nebo sypaniny strojně skládání nebo překládání, z hornin třídy těžitelnosti II, skupiny 4 a 5</t>
  </si>
  <si>
    <t>1770897052</t>
  </si>
  <si>
    <t>https://podminky.urs.cz/item/CS_URS_2025_01/167151122</t>
  </si>
  <si>
    <t>171151112</t>
  </si>
  <si>
    <t>Uložení sypanin do násypů strojně s rozprostřením sypaniny ve vrstvách a s hrubým urovnáním zhutněných z hornin nesoudržných kamenitých</t>
  </si>
  <si>
    <t>1001817469</t>
  </si>
  <si>
    <t>https://podminky.urs.cz/item/CS_URS_2025_01/171151112</t>
  </si>
  <si>
    <t>-113162231</t>
  </si>
  <si>
    <t>https://podminky.urs.cz/item/CS_URS_2025_01/171201221</t>
  </si>
  <si>
    <t>39,26*2,25 "Přepočtené koeficientem množství</t>
  </si>
  <si>
    <t>1742511011</t>
  </si>
  <si>
    <t>Zásyp sypaninou z jakékoliv horniny strojně s uložením výkopku ve vrstvách bez zhutnění jam, šachet, rýh nebo kolem objektů v těchto vykopávkách</t>
  </si>
  <si>
    <t>-1641272881</t>
  </si>
  <si>
    <t>https://podminky.urs.cz/item/CS_URS_2025_01/1742511011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</si>
  <si>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</si>
  <si>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</si>
  <si>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-160850604</t>
  </si>
  <si>
    <t>https://podminky.urs.cz/item/CS_URS_2025_01/175111101</t>
  </si>
  <si>
    <t>24*0,9*0,45+25*0,9+0,425</t>
  </si>
  <si>
    <t>58337302</t>
  </si>
  <si>
    <t>štěrkopísek frakce 0/16</t>
  </si>
  <si>
    <t>-1692023024</t>
  </si>
  <si>
    <t>32,645*1,7 "Přepočtené koeficientem množství</t>
  </si>
  <si>
    <t>451573111</t>
  </si>
  <si>
    <t>Lože pod potrubí ze štěrkopísku do 63 mm</t>
  </si>
  <si>
    <t>1980509547</t>
  </si>
  <si>
    <t>https://podminky.urs.cz/item/CS_URS_2025_01/451573111</t>
  </si>
  <si>
    <t>49*0,9*0,15</t>
  </si>
  <si>
    <t>612135101</t>
  </si>
  <si>
    <t>Hrubá výplň rýh maltou jakékoli šířky rýhy ve stěnách</t>
  </si>
  <si>
    <t>-157251206</t>
  </si>
  <si>
    <t>https://podminky.urs.cz/item/CS_URS_2025_01/612135101</t>
  </si>
  <si>
    <t>935113111</t>
  </si>
  <si>
    <t>Osazení odvodňovacího žlabu s krycím roštem polymerbetonového šířky do 200 mm</t>
  </si>
  <si>
    <t>-514560405</t>
  </si>
  <si>
    <t>https://podminky.urs.cz/item/CS_URS_2025_01/935113111</t>
  </si>
  <si>
    <t>59227006</t>
  </si>
  <si>
    <t>žlab odvodňovací z polymerbetonu se spádem dna 0,5% 130x155/160mm</t>
  </si>
  <si>
    <t>1818688611</t>
  </si>
  <si>
    <t>56241010</t>
  </si>
  <si>
    <t>rošt mřížkový B125 Pz pro žlab š 100mm</t>
  </si>
  <si>
    <t>2085059506</t>
  </si>
  <si>
    <t>974031142</t>
  </si>
  <si>
    <t>Vysekání rýh ve zdivu cihelném na maltu vápennou nebo vápenocementovou do hl. 70 mm a šířky do 70 mm</t>
  </si>
  <si>
    <t>244959009</t>
  </si>
  <si>
    <t>https://podminky.urs.cz/item/CS_URS_2025_01/974031142</t>
  </si>
  <si>
    <t>974031144</t>
  </si>
  <si>
    <t>Vysekání rýh ve zdivu cihelném na maltu vápennou nebo vápenocementovou do hl. 70 mm a šířky do 150 mm</t>
  </si>
  <si>
    <t>96820010</t>
  </si>
  <si>
    <t>https://podminky.urs.cz/item/CS_URS_2025_01/974031144</t>
  </si>
  <si>
    <t>997013212</t>
  </si>
  <si>
    <t>Vnitrostaveništní doprava suti a vybouraných hmot vodorovně do 50 m s naložením ručně pro budovy a haly výšky přes 6 do 9 m</t>
  </si>
  <si>
    <t>239239683</t>
  </si>
  <si>
    <t>https://podminky.urs.cz/item/CS_URS_2025_01/997013212</t>
  </si>
  <si>
    <t>2120189579</t>
  </si>
  <si>
    <t>https://podminky.urs.cz/item/CS_URS_2025_01/997013501</t>
  </si>
  <si>
    <t>Odvoz suti a vybouraných hmot na skládku nebo meziskládku se složením, na vzdálenost Příplatek k ceně za každý další i započatý 1 km přes 1 km</t>
  </si>
  <si>
    <t>-1353722836</t>
  </si>
  <si>
    <t>https://podminky.urs.cz/item/CS_URS_2025_01/997013509</t>
  </si>
  <si>
    <t>1,795</t>
  </si>
  <si>
    <t>1,795*14 "Přepočtené koeficientem množství</t>
  </si>
  <si>
    <t>-2122610200</t>
  </si>
  <si>
    <t>https://podminky.urs.cz/item/CS_URS_2025_01/997013631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</si>
  <si>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</si>
  <si>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</si>
  <si>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2029601083</t>
  </si>
  <si>
    <t>https://podminky.urs.cz/item/CS_URS_2025_01/998011002</t>
  </si>
  <si>
    <t>1894828165</t>
  </si>
  <si>
    <t>-1976144307</t>
  </si>
  <si>
    <t>63154573</t>
  </si>
  <si>
    <t>pouzdro izolační potrubní z minerální vlny s Al fólií max. 250/100°C 42/40mm</t>
  </si>
  <si>
    <t>-1212554934</t>
  </si>
  <si>
    <t>63154570</t>
  </si>
  <si>
    <t>pouzdro izolační potrubní z minerální vlny s Al fólií max. 250/100°C 22/40mm</t>
  </si>
  <si>
    <t>226590325</t>
  </si>
  <si>
    <t>-1711776864</t>
  </si>
  <si>
    <t>1940101873</t>
  </si>
  <si>
    <t>-536405204</t>
  </si>
  <si>
    <t>721</t>
  </si>
  <si>
    <t>Zdravotechnika - vnitřní kanalizace</t>
  </si>
  <si>
    <t>721173401</t>
  </si>
  <si>
    <t>Potrubí z trub PVC SN4 svodné (ležaté) DN 110</t>
  </si>
  <si>
    <t>1588019979</t>
  </si>
  <si>
    <t>https://podminky.urs.cz/item/CS_URS_2025_01/721173401</t>
  </si>
  <si>
    <t>721173402</t>
  </si>
  <si>
    <t>Potrubí z trub PVC SN4 svodné (ležaté) DN 125</t>
  </si>
  <si>
    <t>-363695676</t>
  </si>
  <si>
    <t>https://podminky.urs.cz/item/CS_URS_2025_01/721173402</t>
  </si>
  <si>
    <t>721173403</t>
  </si>
  <si>
    <t>Potrubí z trub PVC SN4 svodné (ležaté) DN 160</t>
  </si>
  <si>
    <t>1128102323</t>
  </si>
  <si>
    <t>https://podminky.urs.cz/item/CS_URS_2025_01/721173403</t>
  </si>
  <si>
    <t>721174024</t>
  </si>
  <si>
    <t>Potrubí z trub polypropylenových odpadní (svislé) DN 75</t>
  </si>
  <si>
    <t>1535406844</t>
  </si>
  <si>
    <t>https://podminky.urs.cz/item/CS_URS_2025_01/721174024</t>
  </si>
  <si>
    <t>721174025</t>
  </si>
  <si>
    <t>Potrubí z trub polypropylenových odpadní (svislé) DN 110</t>
  </si>
  <si>
    <t>1465974429</t>
  </si>
  <si>
    <t>https://podminky.urs.cz/item/CS_URS_2025_01/721174025</t>
  </si>
  <si>
    <t>721174041</t>
  </si>
  <si>
    <t>Potrubí z trub polypropylenových připojovací DN 32</t>
  </si>
  <si>
    <t>-1498200286</t>
  </si>
  <si>
    <t>https://podminky.urs.cz/item/CS_URS_2025_01/721174041</t>
  </si>
  <si>
    <t xml:space="preserve">Odvod kondenzátu </t>
  </si>
  <si>
    <t>2+57</t>
  </si>
  <si>
    <t>721174042</t>
  </si>
  <si>
    <t>Potrubí z trub polypropylenových připojovací DN 40</t>
  </si>
  <si>
    <t>98847942</t>
  </si>
  <si>
    <t>https://podminky.urs.cz/item/CS_URS_2025_01/721174042</t>
  </si>
  <si>
    <t>721174043</t>
  </si>
  <si>
    <t>Potrubí z trub polypropylenových připojovací DN 50</t>
  </si>
  <si>
    <t>822844815</t>
  </si>
  <si>
    <t>https://podminky.urs.cz/item/CS_URS_2025_01/721174043</t>
  </si>
  <si>
    <t>721194103</t>
  </si>
  <si>
    <t>Vyměření přípojek na potrubí vyvedení a upevnění odpadních výpustek DN 32</t>
  </si>
  <si>
    <t>10321723</t>
  </si>
  <si>
    <t>https://podminky.urs.cz/item/CS_URS_2025_01/721194103</t>
  </si>
  <si>
    <t>721194104</t>
  </si>
  <si>
    <t>Vyměření přípojek na potrubí vyvedení a upevnění odpadních výpustek DN 40</t>
  </si>
  <si>
    <t>234378745</t>
  </si>
  <si>
    <t>https://podminky.urs.cz/item/CS_URS_2025_01/721194104</t>
  </si>
  <si>
    <t>721194105</t>
  </si>
  <si>
    <t>Vyměření přípojek na potrubí vyvedení a upevnění odpadních výpustek DN 50</t>
  </si>
  <si>
    <t>-476972561</t>
  </si>
  <si>
    <t>https://podminky.urs.cz/item/CS_URS_2025_01/721194105</t>
  </si>
  <si>
    <t>721194109</t>
  </si>
  <si>
    <t>Vyměření přípojek na potrubí vyvedení a upevnění odpadních výpustek DN 110</t>
  </si>
  <si>
    <t>484443446</t>
  </si>
  <si>
    <t>https://podminky.urs.cz/item/CS_URS_2025_01/721194109</t>
  </si>
  <si>
    <t>721211422</t>
  </si>
  <si>
    <t>Podlahové vpusti se svislým odtokem DN 50/75/110 mřížka nerez 138x138</t>
  </si>
  <si>
    <t>849088583</t>
  </si>
  <si>
    <t>https://podminky.urs.cz/item/CS_URS_2025_01/721211422</t>
  </si>
  <si>
    <t>721212127</t>
  </si>
  <si>
    <t>Odtokové sprchové žlaby se zápachovou uzávěrkou a krycím roštem délky 1000 mm</t>
  </si>
  <si>
    <t>2115021645</t>
  </si>
  <si>
    <t>https://podminky.urs.cz/item/CS_URS_2025_01/721212127</t>
  </si>
  <si>
    <t>721242105</t>
  </si>
  <si>
    <t>Lapače střešních splavenin polypropylenové (PP) se svislým odtokem DN 110</t>
  </si>
  <si>
    <t>-137472995</t>
  </si>
  <si>
    <t>https://podminky.urs.cz/item/CS_URS_2025_01/721242105</t>
  </si>
  <si>
    <t>721274123</t>
  </si>
  <si>
    <t>Ventily přivzdušňovací odpadních potrubí vnitřní DN 100</t>
  </si>
  <si>
    <t>-1032445788</t>
  </si>
  <si>
    <t>https://podminky.urs.cz/item/CS_URS_2025_01/721274123</t>
  </si>
  <si>
    <t>721290111</t>
  </si>
  <si>
    <t>Zkouška těsnosti kanalizace v objektech vodou do DN 125</t>
  </si>
  <si>
    <t>-1202488097</t>
  </si>
  <si>
    <t>https://podminky.urs.cz/item/CS_URS_2025_01/721290111</t>
  </si>
  <si>
    <t>721290112</t>
  </si>
  <si>
    <t>Zkouška těsnosti kanalizace v objektech vodou DN 150 nebo DN 200</t>
  </si>
  <si>
    <t>617371954</t>
  </si>
  <si>
    <t>https://podminky.urs.cz/item/CS_URS_2025_01/721290112</t>
  </si>
  <si>
    <t>998721102</t>
  </si>
  <si>
    <t>Přesun hmot pro vnitřní kanalizaci stanovený z hmotnosti přesunovaného materiálu vodorovná dopravní vzdálenost do 50 m základní v objektech výšky přes 6 do 12 m</t>
  </si>
  <si>
    <t>-1867405241</t>
  </si>
  <si>
    <t>https://podminky.urs.cz/item/CS_URS_2025_01/998721102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</si>
  <si>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</si>
  <si>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</si>
  <si>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</si>
  <si>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</si>
  <si>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864450710</t>
  </si>
  <si>
    <t>https://podminky.urs.cz/item/CS_URS_2025_01/722130104</t>
  </si>
  <si>
    <t>722175002</t>
  </si>
  <si>
    <t>Potrubí z plastových trubek z polypropylenu PP-RCT svařovaných polyfúzně D 20 x 2,8</t>
  </si>
  <si>
    <t>-329032029</t>
  </si>
  <si>
    <t>https://podminky.urs.cz/item/CS_URS_2025_01/722175002</t>
  </si>
  <si>
    <t>722175003</t>
  </si>
  <si>
    <t>Potrubí z plastových trubek z polypropylenu PP-RCT svařovaných polyfúzně D 25 x 3,5</t>
  </si>
  <si>
    <t>-1131530343</t>
  </si>
  <si>
    <t>https://podminky.urs.cz/item/CS_URS_2025_01/722175003</t>
  </si>
  <si>
    <t>722175004</t>
  </si>
  <si>
    <t>Potrubí z plastových trubek z polypropylenu PP-RCT svařovaných polyfúzně D 32 x 4,4</t>
  </si>
  <si>
    <t>100860868</t>
  </si>
  <si>
    <t>https://podminky.urs.cz/item/CS_URS_2025_01/722175004</t>
  </si>
  <si>
    <t>722175005</t>
  </si>
  <si>
    <t>Potrubí z plastových trubek z polypropylenu PP-RCT svařovaných polyfúzně D 40 x 5,5</t>
  </si>
  <si>
    <t>1377013234</t>
  </si>
  <si>
    <t>https://podminky.urs.cz/item/CS_URS_2025_01/722175005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</si>
  <si>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</si>
  <si>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</si>
  <si>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-1645188013</t>
  </si>
  <si>
    <t>https://podminky.urs.cz/item/CS_URS_2025_01/722181211</t>
  </si>
  <si>
    <t>722181231</t>
  </si>
  <si>
    <t>-2057566914</t>
  </si>
  <si>
    <t>https://podminky.urs.cz/item/CS_URS_2025_01/722181231</t>
  </si>
  <si>
    <t>722181232</t>
  </si>
  <si>
    <t>-1490356047</t>
  </si>
  <si>
    <t>https://podminky.urs.cz/item/CS_URS_2024_02/722181232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</si>
  <si>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</si>
  <si>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</si>
  <si>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-830958285</t>
  </si>
  <si>
    <t>https://podminky.urs.cz/item/CS_URS_2025_01/722181251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</si>
  <si>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</si>
  <si>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</si>
  <si>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-1425750230</t>
  </si>
  <si>
    <t>https://podminky.urs.cz/item/CS_URS_2025_01/722181252</t>
  </si>
  <si>
    <t>722182011</t>
  </si>
  <si>
    <t>Podpůrný žlab pro potrubí průměru D 20</t>
  </si>
  <si>
    <t>546993858</t>
  </si>
  <si>
    <t>https://podminky.urs.cz/item/CS_URS_2025_01/722182011</t>
  </si>
  <si>
    <t>722182012</t>
  </si>
  <si>
    <t>Podpůrný žlab pro potrubí průměru D 25</t>
  </si>
  <si>
    <t>1584786192</t>
  </si>
  <si>
    <t>https://podminky.urs.cz/item/CS_URS_2025_01/722182012</t>
  </si>
  <si>
    <t>722182013</t>
  </si>
  <si>
    <t>Podpůrný žlab pro potrubí průměru D 32</t>
  </si>
  <si>
    <t>1157665123</t>
  </si>
  <si>
    <t>https://podminky.urs.cz/item/CS_URS_2025_01/722182013</t>
  </si>
  <si>
    <t>722182014</t>
  </si>
  <si>
    <t>Podpůrný žlab pro potrubí průměru D 40</t>
  </si>
  <si>
    <t>-1530187488</t>
  </si>
  <si>
    <t>https://podminky.urs.cz/item/CS_URS_2025_01/722182014</t>
  </si>
  <si>
    <t>722190401</t>
  </si>
  <si>
    <t>Zřízení přípojek na potrubí vyvedení a upevnění výpustek do DN 25</t>
  </si>
  <si>
    <t>-453468500</t>
  </si>
  <si>
    <t>https://podminky.urs.cz/item/CS_URS_2025_01/722190401</t>
  </si>
  <si>
    <t>722220111</t>
  </si>
  <si>
    <t>Armatury s jedním závitem nástěnky pro výtokový ventil G 1/2"</t>
  </si>
  <si>
    <t>4516890</t>
  </si>
  <si>
    <t>https://podminky.urs.cz/item/CS_URS_2025_01/722220111</t>
  </si>
  <si>
    <t>722220121</t>
  </si>
  <si>
    <t>Armatury s jedním závitem nástěnky pro baterii G 1/2"</t>
  </si>
  <si>
    <t>pár</t>
  </si>
  <si>
    <t>-239614818</t>
  </si>
  <si>
    <t>https://podminky.urs.cz/item/CS_URS_2025_01/722220121</t>
  </si>
  <si>
    <t>722224116</t>
  </si>
  <si>
    <t>Armatury s jedním závitem kohouty plnicí a vypouštěcí PN 10 G 3/4"</t>
  </si>
  <si>
    <t>-164684335</t>
  </si>
  <si>
    <t>https://podminky.urs.cz/item/CS_URS_2025_01/722224116</t>
  </si>
  <si>
    <t>722231073</t>
  </si>
  <si>
    <t>Armatury se dvěma závity ventily zpětné mosazné PN 10 do 110°C G 3/4"</t>
  </si>
  <si>
    <t>-616109360</t>
  </si>
  <si>
    <t>https://podminky.urs.cz/item/CS_URS_2025_01/722231073</t>
  </si>
  <si>
    <t>722231074</t>
  </si>
  <si>
    <t>Armatury se dvěma závity ventily zpětné mosazné PN 10 do 110°C G 1"</t>
  </si>
  <si>
    <t>-838614593</t>
  </si>
  <si>
    <t>https://podminky.urs.cz/item/CS_URS_2025_01/722231074</t>
  </si>
  <si>
    <t>722231075</t>
  </si>
  <si>
    <t>Armatury se dvěma závity ventily zpětné mosazné PN 10 do 110°C G 5/4"</t>
  </si>
  <si>
    <t>914683629</t>
  </si>
  <si>
    <t>https://podminky.urs.cz/item/CS_URS_2025_01/722231075</t>
  </si>
  <si>
    <t>722231143</t>
  </si>
  <si>
    <t>Armatury se dvěma závity ventily pojistné rohové G 1"</t>
  </si>
  <si>
    <t>-1841740702</t>
  </si>
  <si>
    <t>https://podminky.urs.cz/item/CS_URS_2025_01/722231143</t>
  </si>
  <si>
    <t>722232043</t>
  </si>
  <si>
    <t>Armatury se dvěma závity kulové kohouty PN 42 do 185 °C přímé vnitřní závit G 1/2"</t>
  </si>
  <si>
    <t>20612930</t>
  </si>
  <si>
    <t>https://podminky.urs.cz/item/CS_URS_2025_01/722232043</t>
  </si>
  <si>
    <t>722232044</t>
  </si>
  <si>
    <t>Armatury se dvěma závity kulové kohouty PN 42 do 185 °C přímé vnitřní závit G 3/4"</t>
  </si>
  <si>
    <t>-811204733</t>
  </si>
  <si>
    <t>https://podminky.urs.cz/item/CS_URS_2025_01/722232044</t>
  </si>
  <si>
    <t>722232045</t>
  </si>
  <si>
    <t>Armatury se dvěma závity kulové kohouty PN 42 do 185 °C přímé vnitřní závit G 1"</t>
  </si>
  <si>
    <t>1147200571</t>
  </si>
  <si>
    <t>https://podminky.urs.cz/item/CS_URS_2025_01/722232045</t>
  </si>
  <si>
    <t>722232046</t>
  </si>
  <si>
    <t>Armatury se dvěma závity kulové kohouty PN 42 do 185 °C přímé vnitřní závit G 5/4"</t>
  </si>
  <si>
    <t>1401018645</t>
  </si>
  <si>
    <t>https://podminky.urs.cz/item/CS_URS_2025_01/722232046</t>
  </si>
  <si>
    <t>722234266</t>
  </si>
  <si>
    <t>Armatury se dvěma závity filtry mosazný PN 20 do 80 °C G 5/4"</t>
  </si>
  <si>
    <t>-1827157272</t>
  </si>
  <si>
    <t>https://podminky.urs.cz/item/CS_URS_2025_01/722234266</t>
  </si>
  <si>
    <t>722250143</t>
  </si>
  <si>
    <t>Požární příslušenství a armatury hydrantový systém s tvarově stálou hadicí prosklený D 25 x 30 m</t>
  </si>
  <si>
    <t>-1041220456</t>
  </si>
  <si>
    <t>https://podminky.urs.cz/item/CS_URS_2025_01/722250143</t>
  </si>
  <si>
    <t>722262301</t>
  </si>
  <si>
    <t>Vodoměry pro vodu do 40°C závitové vertikální vícevtokové mokroběžné G 1"x 105 mm Qn 2,5</t>
  </si>
  <si>
    <t>529879</t>
  </si>
  <si>
    <t>https://podminky.urs.cz/item/CS_URS_2025_01/722262301</t>
  </si>
  <si>
    <t>722290226</t>
  </si>
  <si>
    <t>Zkoušky, proplach a desinfekce vodovodního potrubí zkoušky těsnosti vodovodního potrubí závitového do DN 50</t>
  </si>
  <si>
    <t>-144301610</t>
  </si>
  <si>
    <t>https://podminky.urs.cz/item/CS_URS_2025_01/722290226</t>
  </si>
  <si>
    <t>722290234</t>
  </si>
  <si>
    <t>Zkoušky, proplach a desinfekce vodovodního potrubí proplach a desinfekce vodovodního potrubí do DN 80</t>
  </si>
  <si>
    <t>1502216417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</si>
  <si>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</si>
  <si>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</si>
  <si>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</si>
  <si>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1230888854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</si>
  <si>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</si>
  <si>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</si>
  <si>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</si>
  <si>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94928471</t>
  </si>
  <si>
    <t>https://podminky.urs.cz/item/CS_URS_2025_01/998722102</t>
  </si>
  <si>
    <t>723</t>
  </si>
  <si>
    <t>Zdravotechnika - vnitřní plynovod</t>
  </si>
  <si>
    <t>723150369</t>
  </si>
  <si>
    <t>Potrubí z ocelových trubek hladkých černých spojovaných chráničky Ø 89/3,6</t>
  </si>
  <si>
    <t>-62832109</t>
  </si>
  <si>
    <t>https://podminky.urs.cz/item/CS_URS_2025_01/723150369</t>
  </si>
  <si>
    <t>723160204</t>
  </si>
  <si>
    <t>Přípojky k plynoměrům spojované na závit bez ochozu G 1"</t>
  </si>
  <si>
    <t>-1750018107</t>
  </si>
  <si>
    <t>https://podminky.urs.cz/item/CS_URS_2025_01/723160204</t>
  </si>
  <si>
    <t>723160334</t>
  </si>
  <si>
    <t>Přípojky k plynoměrům rozpěrky přípojek G 1"</t>
  </si>
  <si>
    <t>-1928472910</t>
  </si>
  <si>
    <t>https://podminky.urs.cz/item/CS_URS_2025_01/723160334</t>
  </si>
  <si>
    <t>723181026</t>
  </si>
  <si>
    <t>Potrubí z měděných trubek tvrdých, spojovaných lisováním Ø 42/1,5</t>
  </si>
  <si>
    <t>1199614477</t>
  </si>
  <si>
    <t>https://podminky.urs.cz/item/CS_URS_2025_01/723181026</t>
  </si>
  <si>
    <t>723190253</t>
  </si>
  <si>
    <t>Přípojky plynovodní ke strojům a zařízením z trubek vyvedení a upevnění plynovodních výpustek na potrubí DN 25</t>
  </si>
  <si>
    <t>-1158613443</t>
  </si>
  <si>
    <t>https://podminky.urs.cz/item/CS_URS_2025_01/723190253</t>
  </si>
  <si>
    <t>723231164</t>
  </si>
  <si>
    <t>Armatury se dvěma závity kohouty kulové PN 42 do 185°C plnoprůtokové vnitřní závit těžká řada G 1"</t>
  </si>
  <si>
    <t>65407532</t>
  </si>
  <si>
    <t>https://podminky.urs.cz/item/CS_URS_2025_01/723231164</t>
  </si>
  <si>
    <t>723231165</t>
  </si>
  <si>
    <t>Armatury se dvěma závity kohouty kulové PN 42 do 185°C plnoprůtokové vnitřní závit těžká řada G 1 1/4"</t>
  </si>
  <si>
    <t>1604070365</t>
  </si>
  <si>
    <t>https://podminky.urs.cz/item/CS_URS_2025_01/723231165</t>
  </si>
  <si>
    <t>723234312</t>
  </si>
  <si>
    <t>Armatury se dvěma závity středotlaké regulátory tlaku plynu jednostupňové pro zemní plyn, výkon do 10 m3/hod</t>
  </si>
  <si>
    <t>-1190957026</t>
  </si>
  <si>
    <t>https://podminky.urs.cz/item/CS_URS_2025_01/723234312</t>
  </si>
  <si>
    <t>998723101</t>
  </si>
  <si>
    <t>Přesun hmot pro vnitřní plynovod stanovený z hmotnosti přesunovaného materiálu vodorovná dopravní vzdálenost do 50 m základní v objektech výšky do 6 m</t>
  </si>
  <si>
    <t>1852423724</t>
  </si>
  <si>
    <t>https://podminky.urs.cz/item/CS_URS_2025_01/998723101</t>
  </si>
  <si>
    <t>724</t>
  </si>
  <si>
    <t>Zdravotechnika - strojní vybavení</t>
  </si>
  <si>
    <t>724233015</t>
  </si>
  <si>
    <t>Nádoby expanzní tlakové pro rozvody pitné vody s membránou bez pojistného ventilu se závitovým připojením průtočné PN 1,0 o objemu 33 l</t>
  </si>
  <si>
    <t>397723199</t>
  </si>
  <si>
    <t>https://podminky.urs.cz/item/CS_URS_2025_01/724233015</t>
  </si>
  <si>
    <t>998724102</t>
  </si>
  <si>
    <t>Přesun hmot pro strojní vybavení stanovený z hmotnosti přesunovaného materiálu vodorovná dopravní vzdálenost do 50 m základní v objektech výšky přes 6 do 12 m</t>
  </si>
  <si>
    <t>736982183</t>
  </si>
  <si>
    <t>https://podminky.urs.cz/item/CS_URS_2024_02/998724102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</si>
  <si>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</si>
  <si>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</si>
  <si>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</si>
  <si>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</si>
  <si>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1883549087</t>
  </si>
  <si>
    <t>https://podminky.urs.cz/item/CS_URS_2025_01/725112022</t>
  </si>
  <si>
    <t>725211602</t>
  </si>
  <si>
    <t>Umyvadla keramická bílá bez výtokových armatur připevněná na stěnu šrouby bez sloupu nebo krytu na sifon, šířka umyvadla 550 mm</t>
  </si>
  <si>
    <t>1081284555</t>
  </si>
  <si>
    <t>https://podminky.urs.cz/item/CS_URS_2025_01/725211602</t>
  </si>
  <si>
    <t>725211703</t>
  </si>
  <si>
    <t>Umyvadla keramická bílá bez výtokových armatur připevněná na stěnu šrouby malá (umývátka) stěnová 450 mm</t>
  </si>
  <si>
    <t>372536880</t>
  </si>
  <si>
    <t>https://podminky.urs.cz/item/CS_URS_2025_01/725211703</t>
  </si>
  <si>
    <t>725241213</t>
  </si>
  <si>
    <t>Sprchové vaničky z litého polymermramoru čtvercové 900x900 mm</t>
  </si>
  <si>
    <t>-1217473440</t>
  </si>
  <si>
    <t>https://podminky.urs.cz/item/CS_URS_2025_01/725241213</t>
  </si>
  <si>
    <t>725244103</t>
  </si>
  <si>
    <t>Sprchové dveře a zástěny dveře sprchové do niky rámové se skleněnou výplní tl. 5 mm otvíravé jednokřídlové, na vaničku šířky 900 mm</t>
  </si>
  <si>
    <t>-1900821763</t>
  </si>
  <si>
    <t>https://podminky.urs.cz/item/CS_URS_2025_01/725244103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</si>
  <si>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</si>
  <si>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</si>
  <si>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1343096906</t>
  </si>
  <si>
    <t>https://podminky.urs.cz/item/CS_URS_2025_01/725244523</t>
  </si>
  <si>
    <t>725331111</t>
  </si>
  <si>
    <t>Výlevky bez výtokových armatur a splachovací nádrže keramické se sklopnou plastovou mřížkou stojící, výšky 460 mm</t>
  </si>
  <si>
    <t>749219713</t>
  </si>
  <si>
    <t>https://podminky.urs.cz/item/CS_URS_2025_01/725331111</t>
  </si>
  <si>
    <t>725821329</t>
  </si>
  <si>
    <t>Baterie dřezové stojánkové pákové s otáčivým ústím a délkou ramínka s vytahovací sprškou</t>
  </si>
  <si>
    <t>-146065019</t>
  </si>
  <si>
    <t>https://podminky.urs.cz/item/CS_URS_2025_01/725821329</t>
  </si>
  <si>
    <t>725822611</t>
  </si>
  <si>
    <t>Baterie umyvadlové stojánkové pákové bez výpusti</t>
  </si>
  <si>
    <t>-370111784</t>
  </si>
  <si>
    <t>https://podminky.urs.cz/item/CS_URS_2025_01/725822611</t>
  </si>
  <si>
    <t>725822613</t>
  </si>
  <si>
    <t>Baterie umyvadlové stojánkové pákové s výpustí</t>
  </si>
  <si>
    <t>428156823</t>
  </si>
  <si>
    <t>https://podminky.urs.cz/item/CS_URS_2025_01/725822613</t>
  </si>
  <si>
    <t>725841333</t>
  </si>
  <si>
    <t xml:space="preserve">Baterie sprchové podomítkové (zápustné) </t>
  </si>
  <si>
    <t>-603549690</t>
  </si>
  <si>
    <t>https://podminky.urs.cz/item/CS_URS_2025_01/725841333</t>
  </si>
  <si>
    <t>725861102</t>
  </si>
  <si>
    <t>Zápachové uzávěrky zařizovacích předmětů pro umyvadla DN 40</t>
  </si>
  <si>
    <t>628801423</t>
  </si>
  <si>
    <t>https://podminky.urs.cz/item/CS_URS_2025_01/725861102</t>
  </si>
  <si>
    <t>-1792601847</t>
  </si>
  <si>
    <t>725862103</t>
  </si>
  <si>
    <t>Zápachové uzávěrky zařizovacích předmětů pro dřezy DN 40/50</t>
  </si>
  <si>
    <t>-1702463621</t>
  </si>
  <si>
    <t>https://podminky.urs.cz/item/CS_URS_2025_01/725862103</t>
  </si>
  <si>
    <t>55161312</t>
  </si>
  <si>
    <t>sifon kondenzační</t>
  </si>
  <si>
    <t>1535197504</t>
  </si>
  <si>
    <t>725862123</t>
  </si>
  <si>
    <t>Zápachové uzávěrky zařizovacích předmětů pro dvojdřezy s přípojkou pro pračku nebo myčku DN 40/50</t>
  </si>
  <si>
    <t>-2123209215</t>
  </si>
  <si>
    <t>https://podminky.urs.cz/item/CS_URS_2025_01/725862123</t>
  </si>
  <si>
    <t>725865312</t>
  </si>
  <si>
    <t>Zápachové uzávěrky zařizovacích předmětů pro vany sprchových koutů s kulovým kloubem na odtoku DN 40/50 a odpadním ventilem</t>
  </si>
  <si>
    <t>-13530418</t>
  </si>
  <si>
    <t>https://podminky.urs.cz/item/CS_URS_2025_01/725865312</t>
  </si>
  <si>
    <t>725869101</t>
  </si>
  <si>
    <t>Zápachové uzávěrky zařizovacích předmětů montáž zápachových uzávěrek umyvadlových do DN 40</t>
  </si>
  <si>
    <t>541161996</t>
  </si>
  <si>
    <t>https://podminky.urs.cz/item/CS_URS_2025_01/725869101</t>
  </si>
  <si>
    <t>HLE.HL21.2</t>
  </si>
  <si>
    <t>Vtok (nálevka) DN32 se zápachovou uzávěrkou a kuličkou pro suchý stav</t>
  </si>
  <si>
    <t>-823761323</t>
  </si>
  <si>
    <t>725869218</t>
  </si>
  <si>
    <t>Zápachové uzávěrky zařizovacích předmětů montáž zápachových uzávěrek dřezových dvoudílných U-sifonů</t>
  </si>
  <si>
    <t>2134393998</t>
  </si>
  <si>
    <t>https://podminky.urs.cz/item/CS_URS_2025_01/725869218</t>
  </si>
  <si>
    <t>55161835</t>
  </si>
  <si>
    <t>uzávěrka zápachová pro kondenzát</t>
  </si>
  <si>
    <t>-429734504</t>
  </si>
  <si>
    <t>725980122</t>
  </si>
  <si>
    <t>Dvířka 15/20</t>
  </si>
  <si>
    <t>1428640333</t>
  </si>
  <si>
    <t>https://podminky.urs.cz/item/CS_URS_2025_01/725980122</t>
  </si>
  <si>
    <t>998725102</t>
  </si>
  <si>
    <t>Přesun hmot pro zařizovací předměty stanovený z hmotnosti přesunovaného materiálu vodorovná dopravní vzdálenost do 50 m základní v objektech výšky přes 6 do 12 m</t>
  </si>
  <si>
    <t>-454170582</t>
  </si>
  <si>
    <t>https://podminky.urs.cz/item/CS_URS_2025_01/998725102</t>
  </si>
  <si>
    <t>726</t>
  </si>
  <si>
    <t>Zdravotechnika - předstěnové instalace</t>
  </si>
  <si>
    <t>726131042</t>
  </si>
  <si>
    <t>Předstěnové instalační systémy do lehkých stěn s kovovou konstrukcí pro závěsné klozety ovládání zepředu, stavební výšky 1120 mm s připojením na odsávání zápachu</t>
  </si>
  <si>
    <t>1133386731</t>
  </si>
  <si>
    <t>https://podminky.urs.cz/item/CS_URS_2025_01/726131042</t>
  </si>
  <si>
    <t>726191001</t>
  </si>
  <si>
    <t>Ostatní příslušenství instalačních systémů zvukoizolační souprava pro WC a bidet</t>
  </si>
  <si>
    <t>1020393077</t>
  </si>
  <si>
    <t>https://podminky.urs.cz/item/CS_URS_2025_01/726191001</t>
  </si>
  <si>
    <t>726191002</t>
  </si>
  <si>
    <t>Ostatní příslušenství instalačních systémů souprava pro předstěnovou montáž</t>
  </si>
  <si>
    <t>-1165766869</t>
  </si>
  <si>
    <t>https://podminky.urs.cz/item/CS_URS_2025_01/726191002</t>
  </si>
  <si>
    <t>726191011</t>
  </si>
  <si>
    <t>Ostatní příslušenství instalačních systémů montáž ovládacích tlačítek k WC</t>
  </si>
  <si>
    <t>1206213741</t>
  </si>
  <si>
    <t>https://podminky.urs.cz/item/CS_URS_2025_01/726191011</t>
  </si>
  <si>
    <t>55281792</t>
  </si>
  <si>
    <t>tlačítko pro ovládání WC zepředu, chrom, Stop splachování, 246x164mm</t>
  </si>
  <si>
    <t>-172986925</t>
  </si>
  <si>
    <t>998726112</t>
  </si>
  <si>
    <t>Přesun hmot pro instalační prefabrikáty stanovený z hmotnosti přesunovaného materiálu vodorovná dopravní vzdálenost do 50 m základní v objektech výšky přes 6 m do 12 m</t>
  </si>
  <si>
    <t>1948243063</t>
  </si>
  <si>
    <t>https://podminky.urs.cz/item/CS_URS_2025_01/998726112</t>
  </si>
  <si>
    <t>783617613</t>
  </si>
  <si>
    <t>Krycí nátěr (email) armatur a kovových potrubí potrubí do DN 50 mm dvojnásobný syntetický samozákladující</t>
  </si>
  <si>
    <t>-678450194</t>
  </si>
  <si>
    <t>https://podminky.urs.cz/item/CS_URS_2025_01/783617613</t>
  </si>
  <si>
    <t>Práce a dodávky M</t>
  </si>
  <si>
    <t>23-M</t>
  </si>
  <si>
    <t>Montáže potrubí</t>
  </si>
  <si>
    <t>230230016</t>
  </si>
  <si>
    <t>Tlakové zkoušky hlavní vzduchem 0,6 MPa DN 50</t>
  </si>
  <si>
    <t>-1964210845</t>
  </si>
  <si>
    <t>https://podminky.urs.cz/item/CS_URS_2025_01/230230016</t>
  </si>
  <si>
    <t>HZS2491</t>
  </si>
  <si>
    <t xml:space="preserve">Hodinové zúčtovací sazby profesí PSV zednické výpomoci a pomocné práce PSV dělník zednických výpomocí - ZAPRAVENÍ PRŮRAZŮ A DRÁŽEK </t>
  </si>
  <si>
    <t>1189750338</t>
  </si>
  <si>
    <t>https://podminky.urs.cz/item/CS_URS_2025_01/HZS2491</t>
  </si>
  <si>
    <t xml:space="preserve">Hodinové zúčtovací sazby ostatních profesí revizní a kontrolní činnost revizní technik specialista-REVIZE POŽÁRNÍCH HYDRANTŮ </t>
  </si>
  <si>
    <t>341991322</t>
  </si>
  <si>
    <t>HZS42321</t>
  </si>
  <si>
    <t xml:space="preserve">Hodinové zúčtovací sazby ostatních profesí revizní a kontrolní činnost technik odborný- BAKTERIOLOGICKÉ ZKOUŠKY </t>
  </si>
  <si>
    <t>-1226224644</t>
  </si>
  <si>
    <t>https://podminky.urs.cz/item/CS_URS_2025_01/HZS42321</t>
  </si>
  <si>
    <t xml:space="preserve">D.1.4.3 - VZDUCHOTECHNIKA A KLIMATIZACE 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</si>
  <si>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</si>
  <si>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</si>
  <si>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</si>
  <si>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</si>
  <si>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základního, průměru přes 100 do 200 mm</t>
  </si>
  <si>
    <t>-211458353</t>
  </si>
  <si>
    <t>https://podminky.urs.cz/item/CS_URS_2025_01/751122052</t>
  </si>
  <si>
    <t>54233103</t>
  </si>
  <si>
    <t>ventilátor radiální malý plastový spínač časový a snímač vlhkosti D 125mm, 230 m3/h</t>
  </si>
  <si>
    <t>1704397954</t>
  </si>
  <si>
    <t>751310903</t>
  </si>
  <si>
    <t>Opravy a údržba distribučního příslušenství měření a zaregulování distribučního elementu</t>
  </si>
  <si>
    <t>1353805653</t>
  </si>
  <si>
    <t>https://podminky.urs.cz/item/CS_URS_2025_01/751310903</t>
  </si>
  <si>
    <t>42390172</t>
  </si>
  <si>
    <t>objímka s gumou Pz M8/M10 D 100mm</t>
  </si>
  <si>
    <t>1822171769</t>
  </si>
  <si>
    <t>42975101</t>
  </si>
  <si>
    <t>objímka s gumou Pz M8/M10 D 125mm</t>
  </si>
  <si>
    <t>-730780216</t>
  </si>
  <si>
    <t>42975102</t>
  </si>
  <si>
    <t>objímka s gumou Pz M8/M10 D 160mm</t>
  </si>
  <si>
    <t>1704405126</t>
  </si>
  <si>
    <t>42390174</t>
  </si>
  <si>
    <t>objímka s gumou Pz M8/M10 D 200mm</t>
  </si>
  <si>
    <t>445159733</t>
  </si>
  <si>
    <t>42390175</t>
  </si>
  <si>
    <t>objímka s gumou Pz M8/M10 D 250mm</t>
  </si>
  <si>
    <t>1708198928</t>
  </si>
  <si>
    <t>42390177</t>
  </si>
  <si>
    <t>objímka s gumou Pz M8/M10 D 355mm</t>
  </si>
  <si>
    <t>-445328159</t>
  </si>
  <si>
    <t>42390178</t>
  </si>
  <si>
    <t>objímka s gumou Pz M8/M10 D 400mm</t>
  </si>
  <si>
    <t>-1883269410</t>
  </si>
  <si>
    <t>42975109</t>
  </si>
  <si>
    <t>objímka s gumou Pz M8/M10 D 450mm</t>
  </si>
  <si>
    <t>894395656</t>
  </si>
  <si>
    <t>42390179</t>
  </si>
  <si>
    <t>objímka s gumou Pz M8/M10 D 500mm</t>
  </si>
  <si>
    <t>-75438702</t>
  </si>
  <si>
    <t>751398105</t>
  </si>
  <si>
    <t>Montáž ostatních zařízení uzavírací klapky do kruhového potrubí bez příruby, průměru přes 400 mm</t>
  </si>
  <si>
    <t>-1493107020</t>
  </si>
  <si>
    <t>https://podminky.urs.cz/item/CS_URS_2025_01/751398105</t>
  </si>
  <si>
    <t>42971015</t>
  </si>
  <si>
    <t>klapka kruhová požární se servophonem Pz D 500mm,230 V</t>
  </si>
  <si>
    <t>1741391657</t>
  </si>
  <si>
    <t>751721112</t>
  </si>
  <si>
    <t>Montáž klimatizační jednotky venkovní jednofázové napájení do 3 vnitřních jednotek</t>
  </si>
  <si>
    <t>-791735442</t>
  </si>
  <si>
    <t>https://podminky.urs.cz/item/CS_URS_2025_01/751721112</t>
  </si>
  <si>
    <t>42952016</t>
  </si>
  <si>
    <t>jednotka klimatizační venkovní jednofázové napájení do 3 vnitřních jednotek o výkonu do 7,5kW</t>
  </si>
  <si>
    <t>-1007126129</t>
  </si>
  <si>
    <t>751721113</t>
  </si>
  <si>
    <t>Montáž klimatizační jednotky venkovní jednofázové napájení do 4 vnitřních jednotek</t>
  </si>
  <si>
    <t>900642854</t>
  </si>
  <si>
    <t>https://podminky.urs.cz/item/CS_URS_2025_01/751721113</t>
  </si>
  <si>
    <t>42952017</t>
  </si>
  <si>
    <t>jednotka klimatizační venkovní jednofázové napájení do 4 vnitřních jednotek o výkonu do 8,0kW</t>
  </si>
  <si>
    <t>1478576316</t>
  </si>
  <si>
    <t>7679951111</t>
  </si>
  <si>
    <t xml:space="preserve">Montáž ostatních atypických zámečnických konstrukcí hmotnosti přes 3 do 5 kg - Kotvící a uchycovací prvky VZT </t>
  </si>
  <si>
    <t>429540441</t>
  </si>
  <si>
    <t>https://podminky.urs.cz/item/CS_URS_2025_01/7679951111</t>
  </si>
  <si>
    <t>13010172</t>
  </si>
  <si>
    <t xml:space="preserve">materiál </t>
  </si>
  <si>
    <t>-1693011188</t>
  </si>
  <si>
    <t>751322011</t>
  </si>
  <si>
    <t>Montáž talířových ventilů, anemostatů, dýz talířového ventilu, průměru do 100 mm</t>
  </si>
  <si>
    <t>-1698402376</t>
  </si>
  <si>
    <t>https://podminky.urs.cz/item/CS_URS_2025_01/751322011</t>
  </si>
  <si>
    <t>42972212</t>
  </si>
  <si>
    <t>ventil talířový pro odvod vzduchu kovový D 100mm</t>
  </si>
  <si>
    <t>-1376651701</t>
  </si>
  <si>
    <t>751322012</t>
  </si>
  <si>
    <t>Montáž talířových ventilů, anemostatů, dýz talířového ventilu, průměru přes 100 do 200 mm</t>
  </si>
  <si>
    <t>-1487090079</t>
  </si>
  <si>
    <t>https://podminky.urs.cz/item/CS_URS_2025_01/751322012</t>
  </si>
  <si>
    <t>42972215</t>
  </si>
  <si>
    <t>ventil talířový pro odvod vzduchu kovový D 160mm</t>
  </si>
  <si>
    <t>1541564007</t>
  </si>
  <si>
    <t>751322134</t>
  </si>
  <si>
    <t>Montáž talířových ventilů, anemostatů, dýz anemostatu čtvercového vířivého se skříní, průřezu přes 0,350 do 0,500 m2</t>
  </si>
  <si>
    <t>1647016733</t>
  </si>
  <si>
    <t>https://podminky.urs.cz/item/CS_URS_2025_01/751322134</t>
  </si>
  <si>
    <t>42972219</t>
  </si>
  <si>
    <t>anemostat vířivý pro přívod/odvod vzduchu čtvercový ocelový bílý 600x600mm 24 lamel</t>
  </si>
  <si>
    <t>-1071615503</t>
  </si>
  <si>
    <t>4297222131</t>
  </si>
  <si>
    <t>Plenum box pro anemostaty</t>
  </si>
  <si>
    <t>-415003265</t>
  </si>
  <si>
    <t>751344115</t>
  </si>
  <si>
    <t>Montáž tlumičů hluku pro kruhové potrubí, průměru přes 400 do 500 mm</t>
  </si>
  <si>
    <t>2034548420</t>
  </si>
  <si>
    <t>https://podminky.urs.cz/item/CS_URS_2025_01/751344115</t>
  </si>
  <si>
    <t>42976014</t>
  </si>
  <si>
    <t>tlumič hluku kruhový Pz, D 500mm, l=1000mm</t>
  </si>
  <si>
    <t>-1999464788</t>
  </si>
  <si>
    <t>751398041</t>
  </si>
  <si>
    <t>Montáž ostatních zařízení protidešťové žaluzie nebo žaluziové klapky na kruhové potrubí, průměru do 300 mm</t>
  </si>
  <si>
    <t>1084427799</t>
  </si>
  <si>
    <t>https://podminky.urs.cz/item/CS_URS_2025_01/751398041</t>
  </si>
  <si>
    <t>42972901</t>
  </si>
  <si>
    <t>žaluzie protidešťová plastová s pevnými lamelami, pro potrubí D 125mm</t>
  </si>
  <si>
    <t>-1221789015</t>
  </si>
  <si>
    <t>751398043</t>
  </si>
  <si>
    <t>Montáž ostatních zařízení protidešťové žaluzie nebo žaluziové klapky na kruhové potrubí, průměru přes 400 do 500 mm</t>
  </si>
  <si>
    <t>-1268928433</t>
  </si>
  <si>
    <t>https://podminky.urs.cz/item/CS_URS_2025_01/751398043</t>
  </si>
  <si>
    <t>42972908</t>
  </si>
  <si>
    <t>žaluzie protidešťová plastová s pevnými lamelami, pro potrubí D 500mm</t>
  </si>
  <si>
    <t>767989838</t>
  </si>
  <si>
    <t>751510041</t>
  </si>
  <si>
    <t>Vzduchotechnické potrubí z pozinkovaného plechu kruhové, trouba spirálně vinutá bez příruby, průměru do 100 mm</t>
  </si>
  <si>
    <t>588926500</t>
  </si>
  <si>
    <t>https://podminky.urs.cz/item/CS_URS_2025_01/751510041</t>
  </si>
  <si>
    <t>751510042</t>
  </si>
  <si>
    <t>Vzduchotechnické potrubí z pozinkovaného plechu kruhové, trouba spirálně vinutá bez příruby, průměru přes 100 do 200 mm</t>
  </si>
  <si>
    <t>1106900679</t>
  </si>
  <si>
    <t>https://podminky.urs.cz/item/CS_URS_2025_01/751510042</t>
  </si>
  <si>
    <t>průměr 125 +160+180+200</t>
  </si>
  <si>
    <t>9+5+9+6,5</t>
  </si>
  <si>
    <t>751510043</t>
  </si>
  <si>
    <t>Vzduchotechnické potrubí z pozinkovaného plechu kruhové, trouba spirálně vinutá bez příruby, průměru přes 200 do 300 mm</t>
  </si>
  <si>
    <t>502325909</t>
  </si>
  <si>
    <t>https://podminky.urs.cz/item/CS_URS_2025_01/751510043</t>
  </si>
  <si>
    <t>pr.225+250+280</t>
  </si>
  <si>
    <t>12+2,5+2,5</t>
  </si>
  <si>
    <t>751510044</t>
  </si>
  <si>
    <t>Vzduchotechnické potrubí z pozinkovaného plechu kruhové, trouba spirálně vinutá bez příruby, průměru přes 300 do 400 mm</t>
  </si>
  <si>
    <t>-1616117818</t>
  </si>
  <si>
    <t>https://podminky.urs.cz/item/CS_URS_2025_01/751510044</t>
  </si>
  <si>
    <t>pr.315+355+400</t>
  </si>
  <si>
    <t>4+6,5+5</t>
  </si>
  <si>
    <t>751510045</t>
  </si>
  <si>
    <t>Vzduchotechnické potrubí z pozinkovaného plechu kruhové, trouba spirálně vinutá bez příruby, průměru přes 400 do 500 mm</t>
  </si>
  <si>
    <t>480648785</t>
  </si>
  <si>
    <t>https://podminky.urs.cz/item/CS_URS_2025_01/751510045</t>
  </si>
  <si>
    <t>pr.450+500</t>
  </si>
  <si>
    <t>2,5+44</t>
  </si>
  <si>
    <t>751514177</t>
  </si>
  <si>
    <t>Montáž oblouku do plechového potrubí kruhového bez příruby, průměru do 100 mm</t>
  </si>
  <si>
    <t>-1356438444</t>
  </si>
  <si>
    <t>https://podminky.urs.cz/item/CS_URS_2025_01/751514177</t>
  </si>
  <si>
    <t>-208253550</t>
  </si>
  <si>
    <t>42981080</t>
  </si>
  <si>
    <t>oblouk lisovaný Pz 90° D 100mm</t>
  </si>
  <si>
    <t>130238665</t>
  </si>
  <si>
    <t>751514178</t>
  </si>
  <si>
    <t>Montáž oblouku do plechového potrubí kruhového bez příruby, průměru přes 100 do 200 mm</t>
  </si>
  <si>
    <t>-1623601967</t>
  </si>
  <si>
    <t>https://podminky.urs.cz/item/CS_URS_2025_01/751514178</t>
  </si>
  <si>
    <t>42981113</t>
  </si>
  <si>
    <t>oblouk lisovaný Pz 90° D 125mm</t>
  </si>
  <si>
    <t>1831188231</t>
  </si>
  <si>
    <t>-1723067911</t>
  </si>
  <si>
    <t>42981117</t>
  </si>
  <si>
    <t>oblouk lisovaný Pz 90° D 180mm</t>
  </si>
  <si>
    <t>1822446329</t>
  </si>
  <si>
    <t>42981085</t>
  </si>
  <si>
    <t>oblouk segmentový Pz 90° D 200mm</t>
  </si>
  <si>
    <t>-895589413</t>
  </si>
  <si>
    <t>-2071583442</t>
  </si>
  <si>
    <t>42981116</t>
  </si>
  <si>
    <t>oblouk lisovaný Pz 90° D 160mm</t>
  </si>
  <si>
    <t>-1367197656</t>
  </si>
  <si>
    <t>751514179</t>
  </si>
  <si>
    <t>Montáž oblouku do plechového potrubí kruhového bez příruby, průměru přes 200 do 300 mm</t>
  </si>
  <si>
    <t>2032871486</t>
  </si>
  <si>
    <t>https://podminky.urs.cz/item/CS_URS_2025_01/751514179</t>
  </si>
  <si>
    <t>42981118</t>
  </si>
  <si>
    <t>oblouk segmentový Pz 90° D 224mm</t>
  </si>
  <si>
    <t>-377655271</t>
  </si>
  <si>
    <t>751514180</t>
  </si>
  <si>
    <t>Montáž oblouku do plechového potrubí kruhového bez příruby, průměru přes 300 do 400 mm</t>
  </si>
  <si>
    <t>1447609457</t>
  </si>
  <si>
    <t>https://podminky.urs.cz/item/CS_URS_2025_01/751514180</t>
  </si>
  <si>
    <t>42981087</t>
  </si>
  <si>
    <t>oblouk segmentový Pz 90° D 400mm</t>
  </si>
  <si>
    <t>1162726353</t>
  </si>
  <si>
    <t>751514181</t>
  </si>
  <si>
    <t>Montáž oblouku do plechového potrubí kruhového bez příruby, průměru přes 400 do 500 mm</t>
  </si>
  <si>
    <t>-1388280161</t>
  </si>
  <si>
    <t>https://podminky.urs.cz/item/CS_URS_2025_01/751514181</t>
  </si>
  <si>
    <t>42981088</t>
  </si>
  <si>
    <t>oblouk segmentový Pz 90° D 500mm</t>
  </si>
  <si>
    <t>-535525205</t>
  </si>
  <si>
    <t>42981155</t>
  </si>
  <si>
    <t>oblouk segmentový Pz 45° D 500mm</t>
  </si>
  <si>
    <t>962646654</t>
  </si>
  <si>
    <t>751514288</t>
  </si>
  <si>
    <t>Montáž kalhotového kusu nebo odbočky jednostranné do plechového potrubí kruhového bez příruby, průměru přes 100 do 200 mm</t>
  </si>
  <si>
    <t>1218089732</t>
  </si>
  <si>
    <t>https://podminky.urs.cz/item/CS_URS_2025_01/751514288</t>
  </si>
  <si>
    <t>42981436</t>
  </si>
  <si>
    <t>odbočka jednostranná osová Pz T-kus 90° D1/D2 = 180/100mm</t>
  </si>
  <si>
    <t>-282656421</t>
  </si>
  <si>
    <t>751514289</t>
  </si>
  <si>
    <t>Montáž kalhotového kusu nebo odbočky jednostranné do plechového potrubí kruhového bez příruby, průměru přes 200 do 300 mm</t>
  </si>
  <si>
    <t>-1008563125</t>
  </si>
  <si>
    <t>https://podminky.urs.cz/item/CS_URS_2025_01/751514289</t>
  </si>
  <si>
    <t>42981462</t>
  </si>
  <si>
    <t>odbočka jednostranná osová Pz T-kus 90° D1/D2 = 280/200mm</t>
  </si>
  <si>
    <t>-1768965954</t>
  </si>
  <si>
    <t>42981455</t>
  </si>
  <si>
    <t>odbočka jednostranná osová Pz T-kus 90° D1/D2 = 250/180mm</t>
  </si>
  <si>
    <t>1450252438</t>
  </si>
  <si>
    <t>42981454</t>
  </si>
  <si>
    <t>odbočka jednostranná osová Pz T-kus 90° D1/D2 = 250/160mm</t>
  </si>
  <si>
    <t>-294954395</t>
  </si>
  <si>
    <t>751514290</t>
  </si>
  <si>
    <t>Montáž kalhotového kusu nebo odbočky jednostranné do plechového potrubí kruhového bez příruby, průměru přes 300 do 400 mm</t>
  </si>
  <si>
    <t>2064009262</t>
  </si>
  <si>
    <t>https://podminky.urs.cz/item/CS_URS_2025_01/751514290</t>
  </si>
  <si>
    <t>42981476</t>
  </si>
  <si>
    <t>odbočka jednostranná osová Pz T-kus 90° D1/D2 = 315/224mm</t>
  </si>
  <si>
    <t>1987383559</t>
  </si>
  <si>
    <t>42981480</t>
  </si>
  <si>
    <t>odbočka jednostranná osová Pz T-kus 90° D1/D2 = 355/200mm</t>
  </si>
  <si>
    <t>1808324493</t>
  </si>
  <si>
    <t>42981487</t>
  </si>
  <si>
    <t>odbočka jednostranná osová Pz T-kus 90° D1/D2 = 400/224mm</t>
  </si>
  <si>
    <t>-1840467502</t>
  </si>
  <si>
    <t>42981490</t>
  </si>
  <si>
    <t>odbočka jednostranná osová Pz T-kus 90° D1/D2 = 400/315mm</t>
  </si>
  <si>
    <t>1500982646</t>
  </si>
  <si>
    <t>751514291</t>
  </si>
  <si>
    <t>Montáž kalhotového kusu nebo odbočky jednostranné do plechového potrubí kruhového bez příruby, průměru přes 400 do 500 mm</t>
  </si>
  <si>
    <t>-1618054290</t>
  </si>
  <si>
    <t>https://podminky.urs.cz/item/CS_URS_2025_01/751514291</t>
  </si>
  <si>
    <t>42981502</t>
  </si>
  <si>
    <t>odbočka jednostranná osová Pz T-kus 90° D1/D2 = 500/315mm</t>
  </si>
  <si>
    <t>871169355</t>
  </si>
  <si>
    <t>42981500</t>
  </si>
  <si>
    <t>odbočka jednostranná osová Pz T-kus 90° D1/D2 = 500/250mm</t>
  </si>
  <si>
    <t>2035467976</t>
  </si>
  <si>
    <t>42981494</t>
  </si>
  <si>
    <t>odbočka jednostranná osová Pz T-kus 90° D1/D2 = 450/250mm</t>
  </si>
  <si>
    <t>-710263846</t>
  </si>
  <si>
    <t>751514478</t>
  </si>
  <si>
    <t>Montáž přechodu osového nebo pravoúhlého do plechového potrubí kruhového bez příruby, průměru přes 100 do 200 mm</t>
  </si>
  <si>
    <t>329423290</t>
  </si>
  <si>
    <t>https://podminky.urs.cz/item/CS_URS_2025_01/751514478</t>
  </si>
  <si>
    <t>42981353</t>
  </si>
  <si>
    <t>přechod osový Pz D1/D2 = 180/160mm</t>
  </si>
  <si>
    <t>335983738</t>
  </si>
  <si>
    <t>751514479</t>
  </si>
  <si>
    <t>Montáž přechodu osového nebo pravoúhlého do plechového potrubí kruhového bez příruby, průměru přes 200 do 300 mm</t>
  </si>
  <si>
    <t>-388813373</t>
  </si>
  <si>
    <t>https://podminky.urs.cz/item/CS_URS_2025_01/751514479</t>
  </si>
  <si>
    <t>42981367</t>
  </si>
  <si>
    <t>přechod osový Pz D1/D2 = 250/180mm</t>
  </si>
  <si>
    <t>1011488234</t>
  </si>
  <si>
    <t>42981372</t>
  </si>
  <si>
    <t>přechod osový Pz D1/D2 = 280/200mm</t>
  </si>
  <si>
    <t>301628644</t>
  </si>
  <si>
    <t>751514480</t>
  </si>
  <si>
    <t>Montáž přechodu osového nebo pravoúhlého do plechového potrubí kruhového bez příruby, průměru přes 300 do 400 mm</t>
  </si>
  <si>
    <t>-632234476</t>
  </si>
  <si>
    <t>https://podminky.urs.cz/item/CS_URS_2025_01/751514480</t>
  </si>
  <si>
    <t>42981383</t>
  </si>
  <si>
    <t>přechod osový Pz D1/D2 = 355/280mm</t>
  </si>
  <si>
    <t>-1925013683</t>
  </si>
  <si>
    <t>42981377</t>
  </si>
  <si>
    <t>přechod osový Pz D1/D2 = 315/224mm</t>
  </si>
  <si>
    <t>301974034</t>
  </si>
  <si>
    <t>42981390</t>
  </si>
  <si>
    <t>přechod osový Pz D1/D2 = 400/315mm</t>
  </si>
  <si>
    <t>-817350572</t>
  </si>
  <si>
    <t>751514481</t>
  </si>
  <si>
    <t>Montáž přechodu osového nebo pravoúhlého do plechového potrubí kruhového bez příruby, průměru přes 400 do 500 mm</t>
  </si>
  <si>
    <t>-2128890103</t>
  </si>
  <si>
    <t>https://podminky.urs.cz/item/CS_URS_2025_01/751514481</t>
  </si>
  <si>
    <t>42981399</t>
  </si>
  <si>
    <t>přechod osový Pz D1/D2 = 500/400mm</t>
  </si>
  <si>
    <t>-1769346672</t>
  </si>
  <si>
    <t>42981395</t>
  </si>
  <si>
    <t>přechod osový Pz D1/D2 = 450/355mm</t>
  </si>
  <si>
    <t>-1293866614</t>
  </si>
  <si>
    <t>751611122</t>
  </si>
  <si>
    <t>Montáž vzduchotechnické jednotky s rekuperací tepla centrální podstropní s výměnou vzduchu přes 1000 do 4500 m3/h</t>
  </si>
  <si>
    <t>-1159759411</t>
  </si>
  <si>
    <t>https://podminky.urs.cz/item/CS_URS_2025_01/751611122</t>
  </si>
  <si>
    <t>42944047</t>
  </si>
  <si>
    <t xml:space="preserve">jednotka VZT podstropní s rekuperací tepla a ovládací jednotkou do 4000m3/hod-ZAŘÍZENÍ č.1 dle specifikace v PD </t>
  </si>
  <si>
    <t>-1536611126</t>
  </si>
  <si>
    <t>751711131</t>
  </si>
  <si>
    <t>Montáž klimatizační jednotky vnitřní kazetové čtyřcestné o výkonu (pro objem místnosti) do 3,5 kW (do 35 m3)</t>
  </si>
  <si>
    <t>1837605693</t>
  </si>
  <si>
    <t>https://podminky.urs.cz/item/CS_URS_2025_01/751711131</t>
  </si>
  <si>
    <t>42952004</t>
  </si>
  <si>
    <t>jednotka klimatizační vnitřní kazetová čtyřcestná o výkonu do 3,5kW</t>
  </si>
  <si>
    <t>-471893892</t>
  </si>
  <si>
    <t>751721111</t>
  </si>
  <si>
    <t>Montáž klimatizační jednotky venkovní jednofázové napájení do 2 vnitřních jednotek</t>
  </si>
  <si>
    <t>-1953189071</t>
  </si>
  <si>
    <t>https://podminky.urs.cz/item/CS_URS_2025_01/751721111</t>
  </si>
  <si>
    <t>42952015</t>
  </si>
  <si>
    <t>jednotka klimatizační venkovní jednofázové napájení do 2 vnitřních jednotek o výkonu do 5,2kW</t>
  </si>
  <si>
    <t>-535373098</t>
  </si>
  <si>
    <t>751791113</t>
  </si>
  <si>
    <t>Montáž napojovacího potrubí měděného předizolovaného, D mm (" x tl. stěny) 12 (1/2" x 0,8)</t>
  </si>
  <si>
    <t>-1187577631</t>
  </si>
  <si>
    <t>https://podminky.urs.cz/item/CS_URS_2025_01/751791113</t>
  </si>
  <si>
    <t>42981909</t>
  </si>
  <si>
    <t>trubka předizolovaná Cu 1/2" (12 mm), stěna tl 0,8 mm, izolace 9mm</t>
  </si>
  <si>
    <t>671820523</t>
  </si>
  <si>
    <t>85*1,03 "Přepočtené koeficientem množství</t>
  </si>
  <si>
    <t>751791154</t>
  </si>
  <si>
    <t>Montáž napojovacího potrubí měděného tvarování potrubí, D x tl. stěny 12 x 1</t>
  </si>
  <si>
    <t>539542987</t>
  </si>
  <si>
    <t>https://podminky.urs.cz/item/CS_URS_2025_01/751791154</t>
  </si>
  <si>
    <t>751791164</t>
  </si>
  <si>
    <t>Montáž napojovacího potrubí měděného spojky potrubí, D x tl. stěny 12 x 1</t>
  </si>
  <si>
    <t>-633420347</t>
  </si>
  <si>
    <t>https://podminky.urs.cz/item/CS_URS_2025_01/751791164</t>
  </si>
  <si>
    <t>19761091</t>
  </si>
  <si>
    <t>spojka závitová dvojitá pro měděné potrubí VZT, mosaz, D 1/2"</t>
  </si>
  <si>
    <t>-993009755</t>
  </si>
  <si>
    <t>751791301</t>
  </si>
  <si>
    <t>Montáž napojovacího potrubí měděného zkouška těsnosti potrubí</t>
  </si>
  <si>
    <t>1869444519</t>
  </si>
  <si>
    <t>https://podminky.urs.cz/item/CS_URS_2025_01/751791301</t>
  </si>
  <si>
    <t>751791401</t>
  </si>
  <si>
    <t>Montáž napojovacího potrubí měděného vakuování potrubí</t>
  </si>
  <si>
    <t>-2031318007</t>
  </si>
  <si>
    <t>https://podminky.urs.cz/item/CS_URS_2025_01/751791401</t>
  </si>
  <si>
    <t>751793001</t>
  </si>
  <si>
    <t>Doplnění chladiva do systému</t>
  </si>
  <si>
    <t>342371727</t>
  </si>
  <si>
    <t>https://podminky.urs.cz/item/CS_URS_2025_01/751793001</t>
  </si>
  <si>
    <t>10892004</t>
  </si>
  <si>
    <t>chladivo R32 9kg</t>
  </si>
  <si>
    <t>-566697390</t>
  </si>
  <si>
    <t>998751101</t>
  </si>
  <si>
    <t>Přesun hmot pro vzduchotechniku stanovený z hmotnosti přesunovaného materiálu vodorovná dopravní vzdálenost do 100 m základní v objektech výšky do 12 m</t>
  </si>
  <si>
    <t>-1747970969</t>
  </si>
  <si>
    <t>https://podminky.urs.cz/item/CS_URS_2025_01/998751101</t>
  </si>
  <si>
    <t>HZS32121</t>
  </si>
  <si>
    <t xml:space="preserve">Hodinové zúčtovací sazby montáží technologických zařízení na stavebních objektech montér vzduchotechniky odborný-UVEDENÍ DO PROVOZU </t>
  </si>
  <si>
    <t>2020757766</t>
  </si>
  <si>
    <t>https://podminky.urs.cz/item/CS_URS_2025_01/HZS32121</t>
  </si>
  <si>
    <t>HZS32122</t>
  </si>
  <si>
    <t xml:space="preserve">Hodinové zúčtovací sazby montáží technologických zařízení na stavebních objektech montér vzduchotechniky odborný-REGULACE, KOMPLEXNÍ VYZKOUŠENÍ </t>
  </si>
  <si>
    <t>569005591</t>
  </si>
  <si>
    <t>https://podminky.urs.cz/item/CS_URS_2025_01/HZS32122</t>
  </si>
  <si>
    <t xml:space="preserve">SO 04.1 - Přípojka splaškové kanalizace </t>
  </si>
  <si>
    <t>132354204</t>
  </si>
  <si>
    <t>Hloubení zapažených rýh šířky přes 800 do 2 000 mm strojně s urovnáním dna do předepsaného profilu a spádu v hornině třídy těžitelnosti II skupiny 4 přes 100 do 500 m3</t>
  </si>
  <si>
    <t>565607295</t>
  </si>
  <si>
    <t>https://podminky.urs.cz/item/CS_URS_2025_01/132354204</t>
  </si>
  <si>
    <t>11,2*0,9*2,05+12,8*0,9*3,03+32,3*0,9*2,5+6,5*0,9*4,67</t>
  </si>
  <si>
    <t>1247922145</t>
  </si>
  <si>
    <t>11,2*2*2+16,15*2*2</t>
  </si>
  <si>
    <t>151101102</t>
  </si>
  <si>
    <t>Zřízení pažení a rozepření stěn rýh pro podzemní vedení příložné pro jakoukoliv mezerovitost, hloubky přes 2 do 4 m</t>
  </si>
  <si>
    <t>-508158747</t>
  </si>
  <si>
    <t>https://podminky.urs.cz/item/CS_URS_2025_01/151101102</t>
  </si>
  <si>
    <t>16,15*3,03*2+6,5*4,7*2+12,8*3,03*2</t>
  </si>
  <si>
    <t>251266340</t>
  </si>
  <si>
    <t>151101112</t>
  </si>
  <si>
    <t>Odstranění pažení a rozepření stěn rýh pro podzemní vedení s uložením materiálu na vzdálenost do 3 m od kraje výkopu příložné, hloubky přes 2 do 4 m</t>
  </si>
  <si>
    <t>437639505</t>
  </si>
  <si>
    <t>https://podminky.urs.cz/item/CS_URS_2025_01/151101112</t>
  </si>
  <si>
    <t>-1092536162</t>
  </si>
  <si>
    <t>25,434+8,478</t>
  </si>
  <si>
    <t>1654215127</t>
  </si>
  <si>
    <t>33,912</t>
  </si>
  <si>
    <t>33,912*10 "Přepočtené koeficientem množství</t>
  </si>
  <si>
    <t>-916176623</t>
  </si>
  <si>
    <t>1711988820</t>
  </si>
  <si>
    <t>179382827</t>
  </si>
  <si>
    <t>-97429751</t>
  </si>
  <si>
    <t>33,912*2,25 "Přepočtené koeficientem množství</t>
  </si>
  <si>
    <t>1540331196</t>
  </si>
  <si>
    <t>1674920179</t>
  </si>
  <si>
    <t>62,8*0,9*0,45</t>
  </si>
  <si>
    <t>1559393588</t>
  </si>
  <si>
    <t>25,434*1,7 "Přepočtené koeficientem množství</t>
  </si>
  <si>
    <t>-1659835991</t>
  </si>
  <si>
    <t>62,8*0,9*0,15</t>
  </si>
  <si>
    <t>871313122</t>
  </si>
  <si>
    <t>Montáž kanalizačního potrubí z tvrdého PVC-U hladkého plnostěnného tuhost SN 10 DN 160</t>
  </si>
  <si>
    <t>1172163736</t>
  </si>
  <si>
    <t>https://podminky.urs.cz/item/CS_URS_2025_01/871313122</t>
  </si>
  <si>
    <t>32,3+11,2</t>
  </si>
  <si>
    <t>28611173</t>
  </si>
  <si>
    <t>trubka kanalizační PVC-U plnostěnná jednovrstvá DN 160x1000mm SN10</t>
  </si>
  <si>
    <t>1271421315</t>
  </si>
  <si>
    <t>43,5*1,03 "Přepočtené koeficientem množství</t>
  </si>
  <si>
    <t>871353122</t>
  </si>
  <si>
    <t>Montáž kanalizačního potrubí z tvrdého PVC-U hladkého plnostěnného tuhost SN 10 DN 200</t>
  </si>
  <si>
    <t>-149762830</t>
  </si>
  <si>
    <t>https://podminky.urs.cz/item/CS_URS_2025_01/871353122</t>
  </si>
  <si>
    <t>6,5+12,8</t>
  </si>
  <si>
    <t>28611176</t>
  </si>
  <si>
    <t>trubka kanalizační PVC-U plnostěnná jednovrstvá DN 200x1000mm SN10</t>
  </si>
  <si>
    <t>-928255111</t>
  </si>
  <si>
    <t>19,3*1,03 "Přepočtené koeficientem množství</t>
  </si>
  <si>
    <t>894812312</t>
  </si>
  <si>
    <t>Revizní a čistící šachta z polypropylenu PP pro hladké trouby DN 600 šachtové dno (DN šachty / DN trubního vedení) DN 600/160 průtočné 30°,60°,90°</t>
  </si>
  <si>
    <t>-1700775826</t>
  </si>
  <si>
    <t>https://podminky.urs.cz/item/CS_URS_2025_01/894812312</t>
  </si>
  <si>
    <t>894812316</t>
  </si>
  <si>
    <t>Revizní a čistící šachta z polypropylenu PP pro hladké trouby DN 600 šachtové dno (DN šachty / DN trubního vedení) DN 600/200 průtočné 30°,60°,90°</t>
  </si>
  <si>
    <t>1005407059</t>
  </si>
  <si>
    <t>https://podminky.urs.cz/item/CS_URS_2025_01/894812316</t>
  </si>
  <si>
    <t>894812318</t>
  </si>
  <si>
    <t>Revizní a čistící šachta z polypropylenu PP pro hladké trouby DN 600 šachtové dno (DN šachty / DN trubního vedení) DN 600/200 sběrné tvaru X</t>
  </si>
  <si>
    <t>1345471354</t>
  </si>
  <si>
    <t>https://podminky.urs.cz/item/CS_URS_2025_01/894812318</t>
  </si>
  <si>
    <t>894812332</t>
  </si>
  <si>
    <t>Revizní a čistící šachta z polypropylenu PP pro hladké trouby DN 600 roura šachtová korugovaná, světlé hloubky 2 000 mm</t>
  </si>
  <si>
    <t>-1335136631</t>
  </si>
  <si>
    <t>https://podminky.urs.cz/item/CS_URS_2025_01/894812332</t>
  </si>
  <si>
    <t>894812333</t>
  </si>
  <si>
    <t>Revizní a čistící šachta z polypropylenu PP pro hladké trouby DN 600 roura šachtová korugovaná, světlé hloubky 3 000 mm</t>
  </si>
  <si>
    <t>-842661846</t>
  </si>
  <si>
    <t>https://podminky.urs.cz/item/CS_URS_2025_01/894812333</t>
  </si>
  <si>
    <t>894812339</t>
  </si>
  <si>
    <t>Revizní a čistící šachta z polypropylenu PP pro hladké trouby DN 600 Příplatek k cenám 2331 - 2334 za uříznutí šachtové roury</t>
  </si>
  <si>
    <t>1940836855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</si>
  <si>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</si>
  <si>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</si>
  <si>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</si>
  <si>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-595725348</t>
  </si>
  <si>
    <t>https://podminky.urs.cz/item/CS_URS_2025_01/894812377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</si>
  <si>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</si>
  <si>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</si>
  <si>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-13743526</t>
  </si>
  <si>
    <t>https://podminky.urs.cz/item/CS_URS_2025_01/998276101</t>
  </si>
  <si>
    <t xml:space="preserve">SO 04.3 - Přípojka plynu </t>
  </si>
  <si>
    <t>1020318314</t>
  </si>
  <si>
    <t>122*0,8*1,6</t>
  </si>
  <si>
    <t>2087655703</t>
  </si>
  <si>
    <t>122*1,6*2</t>
  </si>
  <si>
    <t>-648911196</t>
  </si>
  <si>
    <t>411210728</t>
  </si>
  <si>
    <t>34,16+14,64</t>
  </si>
  <si>
    <t>1218402766</t>
  </si>
  <si>
    <t>48,8</t>
  </si>
  <si>
    <t>48,8*10 "Přepočtené koeficientem množství</t>
  </si>
  <si>
    <t>1428184696</t>
  </si>
  <si>
    <t>-994099691</t>
  </si>
  <si>
    <t>-224993148</t>
  </si>
  <si>
    <t>-275946914</t>
  </si>
  <si>
    <t>48,8*2,25 "Přepočtené koeficientem množství</t>
  </si>
  <si>
    <t>-430490342</t>
  </si>
  <si>
    <t>-1996252880</t>
  </si>
  <si>
    <t>122*0,8*0,35</t>
  </si>
  <si>
    <t>-1881637113</t>
  </si>
  <si>
    <t>34,16*1,7 "Přepočtené koeficientem množství</t>
  </si>
  <si>
    <t>-1772610778</t>
  </si>
  <si>
    <t>122*0,8*0,15</t>
  </si>
  <si>
    <t>899722113</t>
  </si>
  <si>
    <t>Krytí potrubí z plastů výstražnou fólií z PVC šířky přes 25 do 34 cm</t>
  </si>
  <si>
    <t>-985694659</t>
  </si>
  <si>
    <t>https://podminky.urs.cz/item/CS_URS_2025_01/899722113</t>
  </si>
  <si>
    <t>447732740</t>
  </si>
  <si>
    <t>998276124</t>
  </si>
  <si>
    <t>Přesun hmot pro trubní vedení hloubené z trub z plastických hmot nebo sklolaminátových Příplatek k cenám za zvětšený přesun přes vymezenou dopravní vzdálenost do 500 m</t>
  </si>
  <si>
    <t>-1242575756</t>
  </si>
  <si>
    <t>https://podminky.urs.cz/item/CS_URS_2025_01/998276124</t>
  </si>
  <si>
    <t>2302000031</t>
  </si>
  <si>
    <t>Montáž plynovodních přípojek - Napojení na stávající rozvody, včetně dodávky tvarovek DN 1" (25)</t>
  </si>
  <si>
    <t>-1064455173</t>
  </si>
  <si>
    <t>https://podminky.urs.cz/item/CS_URS_2025_01/2302000031</t>
  </si>
  <si>
    <t>230205025</t>
  </si>
  <si>
    <t>Montáž potrubí PE průměru do 110 mm návin nebo tyč, svařované na tupo nebo elektrospojkou Ø 32, tl. stěny 3,0 mm</t>
  </si>
  <si>
    <t>-1741931201</t>
  </si>
  <si>
    <t>https://podminky.urs.cz/item/CS_URS_2025_01/230205025</t>
  </si>
  <si>
    <t>28613524</t>
  </si>
  <si>
    <t>potrubí vodovodní třívrstvé PE100 RC SDR11 32x3,0mm</t>
  </si>
  <si>
    <t>-800359908</t>
  </si>
  <si>
    <t>123,6*1,02 "Přepočtené koeficientem množství</t>
  </si>
  <si>
    <t>230205225</t>
  </si>
  <si>
    <t>Montáž trubních dílů PE průměru do 110 mm elektrotvarovky nebo svařované na tupo Ø 32, tl. stěny 3,0 mm</t>
  </si>
  <si>
    <t>-130606414</t>
  </si>
  <si>
    <t>https://podminky.urs.cz/item/CS_URS_2025_01/230205225</t>
  </si>
  <si>
    <t>28614198</t>
  </si>
  <si>
    <t>koleno 45° SDR11 PE 100 PN16 D 32mm</t>
  </si>
  <si>
    <t>634620489</t>
  </si>
  <si>
    <t>28614199</t>
  </si>
  <si>
    <t>koleno 90° SDR11 PE 100 PN16 D 32mm</t>
  </si>
  <si>
    <t>-65644284</t>
  </si>
  <si>
    <t>795776539</t>
  </si>
  <si>
    <t xml:space="preserve">SO 04.2 - Přípojka vody 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</si>
  <si>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</si>
  <si>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</si>
  <si>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592207253</t>
  </si>
  <si>
    <t>https://podminky.urs.cz/item/CS_URS_2025_01/113107422</t>
  </si>
  <si>
    <t>31*0,8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</si>
  <si>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</si>
  <si>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</si>
  <si>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-1281350099</t>
  </si>
  <si>
    <t>https://podminky.urs.cz/item/CS_URS_2025_01/113107430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</si>
  <si>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</si>
  <si>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</si>
  <si>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-348379518</t>
  </si>
  <si>
    <t>https://podminky.urs.cz/item/CS_URS_2025_01/113107441</t>
  </si>
  <si>
    <t>1977046196</t>
  </si>
  <si>
    <t>59*0,8*1,5</t>
  </si>
  <si>
    <t>1,5*1,5*1,75</t>
  </si>
  <si>
    <t>-2095073522</t>
  </si>
  <si>
    <t>59*1,7*2</t>
  </si>
  <si>
    <t>-1735738163</t>
  </si>
  <si>
    <t>-1442284072</t>
  </si>
  <si>
    <t>16,52+7,08</t>
  </si>
  <si>
    <t>-101608204</t>
  </si>
  <si>
    <t>23,6</t>
  </si>
  <si>
    <t>23,6*14 "Přepočtené koeficientem množství</t>
  </si>
  <si>
    <t>1650363264</t>
  </si>
  <si>
    <t>-299045363</t>
  </si>
  <si>
    <t>-1816092280</t>
  </si>
  <si>
    <t>293499979</t>
  </si>
  <si>
    <t>23,6*2,25 "Přepočtené koeficientem množství</t>
  </si>
  <si>
    <t>-39290744</t>
  </si>
  <si>
    <t>-707844826</t>
  </si>
  <si>
    <t>59*0,8*0,35</t>
  </si>
  <si>
    <t>-987852919</t>
  </si>
  <si>
    <t>7,36*1,7 "Přepočtené koeficientem množství</t>
  </si>
  <si>
    <t>1926813857</t>
  </si>
  <si>
    <t>59*0,8*0,15</t>
  </si>
  <si>
    <t>566901243</t>
  </si>
  <si>
    <t>Vyspravení podkladu po překopech inženýrských sítí plochy přes 15 m2 s rozprostřením a zhutněním kamenivem hrubým drceným tl. 200 mm</t>
  </si>
  <si>
    <t>-1583449814</t>
  </si>
  <si>
    <t>https://podminky.urs.cz/item/CS_URS_2025_01/566901243</t>
  </si>
  <si>
    <t>572341112</t>
  </si>
  <si>
    <t>Vyspravení krytu komunikací po překopech inženýrských sítí plochy přes 15 m2 asfaltovým betonem ACO (AB), po zhutnění tl. přes 50 do 70 mm</t>
  </si>
  <si>
    <t>300833533</t>
  </si>
  <si>
    <t>https://podminky.urs.cz/item/CS_URS_2025_01/572341112</t>
  </si>
  <si>
    <t>572361112</t>
  </si>
  <si>
    <t>Vyspravení krytu komunikací po překopech inženýrských sítí plochy přes 15 m2 asfaltovou směsí aplikovanou za studena, po zhutnění tl. přes 40 do 60 mm</t>
  </si>
  <si>
    <t>576650931</t>
  </si>
  <si>
    <t>https://podminky.urs.cz/item/CS_URS_2025_01/572361112</t>
  </si>
  <si>
    <t>871181141</t>
  </si>
  <si>
    <t>Montáž vodovodního potrubí z polyetylenu PE100 RC v otevřeném výkopu svařovaných na tupo SDR 11/PN16 d 50 x 4,6 mm</t>
  </si>
  <si>
    <t>1107004141</t>
  </si>
  <si>
    <t>https://podminky.urs.cz/item/CS_URS_2025_01/871181141</t>
  </si>
  <si>
    <t>28613502</t>
  </si>
  <si>
    <t>potrubí vodovodní dvouvrstvé PE100 RC SDR11 50x4,6mm</t>
  </si>
  <si>
    <t>-1659692028</t>
  </si>
  <si>
    <t>59*1,015 "Přepočtené koeficientem množství</t>
  </si>
  <si>
    <t>877181101</t>
  </si>
  <si>
    <t>Montáž tvarovek na vodovodním plastovém potrubí z polyetylenu PE 100 elektrotvarovek SDR 11/PN16 spojek, oblouků nebo redukcí d 50</t>
  </si>
  <si>
    <t>1258017758</t>
  </si>
  <si>
    <t>https://podminky.urs.cz/item/CS_URS_2025_01/877181101</t>
  </si>
  <si>
    <t>286149451</t>
  </si>
  <si>
    <t xml:space="preserve">oblouk  11° PE 100 PN16 D 50mm</t>
  </si>
  <si>
    <t>-162505125</t>
  </si>
  <si>
    <t>877181110</t>
  </si>
  <si>
    <t>Montáž tvarovek na vodovodním plastovém potrubí z polyetylenu PE 100 elektrotvarovek SDR 11/PN16 kolen 45° d 50</t>
  </si>
  <si>
    <t>-60269337</t>
  </si>
  <si>
    <t>https://podminky.urs.cz/item/CS_URS_2025_01/877181110</t>
  </si>
  <si>
    <t>28614945</t>
  </si>
  <si>
    <t>elektrokoleno 45° PE 100 PN16 D 50mm</t>
  </si>
  <si>
    <t>2034691456</t>
  </si>
  <si>
    <t>879181111</t>
  </si>
  <si>
    <t>Montáž napojení vodovodní přípojky v otevřeném výkopu DN 40</t>
  </si>
  <si>
    <t>-853725621</t>
  </si>
  <si>
    <t>https://podminky.urs.cz/item/CS_URS_2025_01/879181111</t>
  </si>
  <si>
    <t>891181324</t>
  </si>
  <si>
    <t>Montáž vodovodních armatur na potrubí šoupátek pro domovní přípojky s nástrčnými ISO konci PN16 DN 40</t>
  </si>
  <si>
    <t>1521171654</t>
  </si>
  <si>
    <t>https://podminky.urs.cz/item/CS_URS_2025_01/891181324</t>
  </si>
  <si>
    <t>42223012</t>
  </si>
  <si>
    <t>šoupátko domovní přípojky litinové ISO hrdlo PN16 50x50</t>
  </si>
  <si>
    <t>614304787</t>
  </si>
  <si>
    <t>891247212</t>
  </si>
  <si>
    <t>Montáž vodovodních armatur na potrubí hydrantů nadzemních DN 80</t>
  </si>
  <si>
    <t>-593639487</t>
  </si>
  <si>
    <t>https://podminky.urs.cz/item/CS_URS_2025_01/891247212</t>
  </si>
  <si>
    <t>42273682</t>
  </si>
  <si>
    <t>hydrant nadzemní DN 80 tvárná litina dvojitý uzávěr s koulí krycí v 1500mm</t>
  </si>
  <si>
    <t>145453204</t>
  </si>
  <si>
    <t>891249111</t>
  </si>
  <si>
    <t>Montáž vodovodních armatur na potrubí navrtávacích pasů s ventilem Jt 1 MPa, na potrubí z trub litinových, ocelových nebo plastických hmot DN 80</t>
  </si>
  <si>
    <t>-130176442</t>
  </si>
  <si>
    <t>https://podminky.urs.cz/item/CS_URS_2025_01/891249111</t>
  </si>
  <si>
    <t>42271412</t>
  </si>
  <si>
    <t>pás navrtávací z tvárné litiny DN 80, pro litinové a ocelové potrubí, se závitovým výstupem 1",5/4",6/4",2"</t>
  </si>
  <si>
    <t>1177627546</t>
  </si>
  <si>
    <t>892233122</t>
  </si>
  <si>
    <t>Proplach a dezinfekce vodovodního potrubí DN od 40 do 70</t>
  </si>
  <si>
    <t>2115722757</t>
  </si>
  <si>
    <t>https://podminky.urs.cz/item/CS_URS_2025_01/892233122</t>
  </si>
  <si>
    <t>892241111</t>
  </si>
  <si>
    <t>Tlakové zkoušky vodou na potrubí DN do 80</t>
  </si>
  <si>
    <t>-2072421680</t>
  </si>
  <si>
    <t>https://podminky.urs.cz/item/CS_URS_2025_01/892241111</t>
  </si>
  <si>
    <t>892372111</t>
  </si>
  <si>
    <t>Tlakové zkoušky vodou zabezpečení konců potrubí při tlakových zkouškách DN do 300</t>
  </si>
  <si>
    <t>1014375214</t>
  </si>
  <si>
    <t>https://podminky.urs.cz/item/CS_URS_2025_01/892372111</t>
  </si>
  <si>
    <t>899401112</t>
  </si>
  <si>
    <t>Osazení poklopů uličních s pevným rámem litinových šoupátkových</t>
  </si>
  <si>
    <t>1276052205</t>
  </si>
  <si>
    <t>https://podminky.urs.cz/item/CS_URS_2025_01/899401112</t>
  </si>
  <si>
    <t>42291352</t>
  </si>
  <si>
    <t>poklop litinový šoupátkový pro zemní soupravy osazení do terénu a do vozovky</t>
  </si>
  <si>
    <t>1950056951</t>
  </si>
  <si>
    <t>42291072</t>
  </si>
  <si>
    <t>souprava zemní pro šoupátka DN 40-50mm Rd 1,5m</t>
  </si>
  <si>
    <t>-1840402964</t>
  </si>
  <si>
    <t>-93799362</t>
  </si>
  <si>
    <t>997013111</t>
  </si>
  <si>
    <t>Vnitrostaveništní doprava suti a vybouraných hmot vodorovně do 50 m s naložením základní pro budovy a haly výšky do 6 m</t>
  </si>
  <si>
    <t>-1455992343</t>
  </si>
  <si>
    <t>https://podminky.urs.cz/item/CS_URS_2025_01/997013111</t>
  </si>
  <si>
    <t>-1727204344</t>
  </si>
  <si>
    <t>-1698807334</t>
  </si>
  <si>
    <t>15,574</t>
  </si>
  <si>
    <t>15,574*14 "Přepočtené koeficientem množství</t>
  </si>
  <si>
    <t>1274932645</t>
  </si>
  <si>
    <t>998223011</t>
  </si>
  <si>
    <t>Přesun hmot pro pozemní komunikace s krytem dlážděným dopravní vzdálenost do 200 m jakékoliv délky objektu</t>
  </si>
  <si>
    <t>280681967</t>
  </si>
  <si>
    <t>https://podminky.urs.cz/item/CS_URS_2025_01/998223011</t>
  </si>
  <si>
    <t>448503071</t>
  </si>
  <si>
    <t xml:space="preserve">Hodinové zúčtovací sazby ostatních profesí revizní a kontrolní činnost technik odborný - Bakteriologické zkoušky </t>
  </si>
  <si>
    <t>-501926789</t>
  </si>
  <si>
    <t>SO 04.5 - Přípojka NN</t>
  </si>
  <si>
    <t>1. - POLOŽKY</t>
  </si>
  <si>
    <t>2. - REVIZE</t>
  </si>
  <si>
    <t>1.</t>
  </si>
  <si>
    <t>POLOŽKY</t>
  </si>
  <si>
    <t>Přípojková pojistková skříň pod omítku - SS100, 1x sada vel.1</t>
  </si>
  <si>
    <t>2.</t>
  </si>
  <si>
    <t>Pojistka nožová vel. 1 - 80A gG</t>
  </si>
  <si>
    <t>3.</t>
  </si>
  <si>
    <t>Kabelová spojka průběžná 150/150 mm2</t>
  </si>
  <si>
    <t>4.</t>
  </si>
  <si>
    <t>Kabelová spojka průběžná 240/240 mm2</t>
  </si>
  <si>
    <t>5.</t>
  </si>
  <si>
    <t>Kabel AYKY-J 3x150+70 mm2</t>
  </si>
  <si>
    <t>6.</t>
  </si>
  <si>
    <t>Kabel AYKY-J 3x240+120 mm2</t>
  </si>
  <si>
    <t>7.</t>
  </si>
  <si>
    <t>Ukončení kabelu AYKY-J 3x150+70 mm2</t>
  </si>
  <si>
    <t>8.</t>
  </si>
  <si>
    <t>Ukončení kabelu AYKY-J 3x240+120 mm2</t>
  </si>
  <si>
    <t>9.</t>
  </si>
  <si>
    <t>Trubka korugovaná ohebná - PVC DN110</t>
  </si>
  <si>
    <t>10.</t>
  </si>
  <si>
    <t>Výkop o rozměru 800 x 800 mm v zemině tř.4</t>
  </si>
  <si>
    <t>11.</t>
  </si>
  <si>
    <t>Zpětný zához výkopu o rozměru 800 x 800 mm v zemině tř.4</t>
  </si>
  <si>
    <t>12.</t>
  </si>
  <si>
    <t>Písek kopaný jemný</t>
  </si>
  <si>
    <t>13.</t>
  </si>
  <si>
    <t>Výstražná fólie šířka 35 cm - červená, elektro</t>
  </si>
  <si>
    <t>14.</t>
  </si>
  <si>
    <t>Pásek zemnící FeZn 30x4 mm</t>
  </si>
  <si>
    <t>REVIZE</t>
  </si>
  <si>
    <t>1..1</t>
  </si>
  <si>
    <t>Revize přípojky NN</t>
  </si>
  <si>
    <t>OST01</t>
  </si>
  <si>
    <t>Vedlejší rozpočtové náklady, doprava, podružný materiál</t>
  </si>
  <si>
    <t>kpl</t>
  </si>
  <si>
    <t>-413682503</t>
  </si>
  <si>
    <t>OST02</t>
  </si>
  <si>
    <t>-1485819754</t>
  </si>
  <si>
    <t>OST03</t>
  </si>
  <si>
    <t>Dokumentace skutečného stavu</t>
  </si>
  <si>
    <t>431488703</t>
  </si>
  <si>
    <t xml:space="preserve">SO 05 - Dešťová kanalizace </t>
  </si>
  <si>
    <t>131351104</t>
  </si>
  <si>
    <t>Hloubení nezapažených jam a zářezů strojně s urovnáním dna do předepsaného profilu a spádu v hornině třídy těžitelnosti II skupiny 4 přes 100 do 500 m3</t>
  </si>
  <si>
    <t>-1241117120</t>
  </si>
  <si>
    <t>https://podminky.urs.cz/item/CS_URS_2025_01/131351104</t>
  </si>
  <si>
    <t>11,6*5,6*2,5</t>
  </si>
  <si>
    <t>132354202</t>
  </si>
  <si>
    <t>Hloubení zapažených rýh šířky přes 800 do 2 000 mm strojně s urovnáním dna do předepsaného profilu a spádu v hornině třídy těžitelnosti II skupiny 4 přes 20 do 50 m3</t>
  </si>
  <si>
    <t>131512095</t>
  </si>
  <si>
    <t>https://podminky.urs.cz/item/CS_URS_2025_01/132354202</t>
  </si>
  <si>
    <t>25*0,9*1,25+15*0,9*1,6</t>
  </si>
  <si>
    <t>-1369148678</t>
  </si>
  <si>
    <t>15*1,6*2</t>
  </si>
  <si>
    <t>319807006</t>
  </si>
  <si>
    <t>-179308530</t>
  </si>
  <si>
    <t>30,024+10,584</t>
  </si>
  <si>
    <t>9,6*3,6*1,12</t>
  </si>
  <si>
    <t>725010834</t>
  </si>
  <si>
    <t>79,315</t>
  </si>
  <si>
    <t>79,315*10 "Přepočtené koeficientem množství</t>
  </si>
  <si>
    <t>1175675444</t>
  </si>
  <si>
    <t>1099506826</t>
  </si>
  <si>
    <t>-973779605</t>
  </si>
  <si>
    <t>1654403653</t>
  </si>
  <si>
    <t>79,315*2,25 "Přepočtené koeficientem množství</t>
  </si>
  <si>
    <t>869326837</t>
  </si>
  <si>
    <t>-312756606</t>
  </si>
  <si>
    <t>40*0,9*0,45</t>
  </si>
  <si>
    <t xml:space="preserve">vsakovací objekt </t>
  </si>
  <si>
    <t>3,6*9,6*0,4</t>
  </si>
  <si>
    <t>-2000191019</t>
  </si>
  <si>
    <t>16,2*1,7 "Přepočtené koeficientem množství</t>
  </si>
  <si>
    <t>58343959</t>
  </si>
  <si>
    <t>kamenivo drcené hrubé frakce 32/63</t>
  </si>
  <si>
    <t>-1302004711</t>
  </si>
  <si>
    <t>13,824</t>
  </si>
  <si>
    <t>13,824*1,7 "Přepočtené koeficientem množství</t>
  </si>
  <si>
    <t>-1949915360</t>
  </si>
  <si>
    <t>40*0,9*0,15</t>
  </si>
  <si>
    <t>9,6*3,6*0,15</t>
  </si>
  <si>
    <t>1845335310</t>
  </si>
  <si>
    <t>https://podminky.urs.cz/item/CS_URS_2025_01/212755214</t>
  </si>
  <si>
    <t>213141112</t>
  </si>
  <si>
    <t>Zřízení vrstvy z geotextilie filtrační, separační, odvodňovací, ochranné, výztužné nebo protierozní v rovině nebo ve sklonu do 1:5, šířky přes 3 do 6 m</t>
  </si>
  <si>
    <t>399478538</t>
  </si>
  <si>
    <t>https://podminky.urs.cz/item/CS_URS_2025_01/213141112</t>
  </si>
  <si>
    <t>69311080</t>
  </si>
  <si>
    <t>geotextilie netkaná separační, ochranná, filtrační, drenážní PES 200g/m2</t>
  </si>
  <si>
    <t>-1382793835</t>
  </si>
  <si>
    <t>56,8*1,1845 "Přepočtené koeficientem množství</t>
  </si>
  <si>
    <t>3861101031</t>
  </si>
  <si>
    <t xml:space="preserve">Montáž a dodávka akumulační nádrže 5 m3 užitný objem, samonosná </t>
  </si>
  <si>
    <t xml:space="preserve">komplet </t>
  </si>
  <si>
    <t>1412419231</t>
  </si>
  <si>
    <t>https://podminky.urs.cz/item/CS_URS_2025_01/3861101031</t>
  </si>
  <si>
    <t>-1479397851</t>
  </si>
  <si>
    <t>-1360026804</t>
  </si>
  <si>
    <t>40*1,03 "Přepočtené koeficientem množství</t>
  </si>
  <si>
    <t>877310440</t>
  </si>
  <si>
    <t>Montáž tvarovek na kanalizačním plastovém potrubí z PP nebo PVC-U korugovaného nebo žebrovaného šachtových vložek DN 150</t>
  </si>
  <si>
    <t>1900388917</t>
  </si>
  <si>
    <t>https://podminky.urs.cz/item/CS_URS_2025_01/877310440</t>
  </si>
  <si>
    <t>28617480</t>
  </si>
  <si>
    <t>vložka šachtová kanalizace PP korugované DN 160</t>
  </si>
  <si>
    <t>1194202182</t>
  </si>
  <si>
    <t>894410101</t>
  </si>
  <si>
    <t>Osazení betonových dílců šachet kanalizačních dno DN 1000, výšky 600 mm</t>
  </si>
  <si>
    <t>-709854329</t>
  </si>
  <si>
    <t>https://podminky.urs.cz/item/CS_URS_2025_01/894410101</t>
  </si>
  <si>
    <t>59224337</t>
  </si>
  <si>
    <t>dno betonové šachty DN 1000 kanalizační výšky 60cm</t>
  </si>
  <si>
    <t>703730529</t>
  </si>
  <si>
    <t>894410211</t>
  </si>
  <si>
    <t>Osazení betonových dílců šachet kanalizačních skruž rovná DN 1000, výšky 250 mm</t>
  </si>
  <si>
    <t>1789875835</t>
  </si>
  <si>
    <t>https://podminky.urs.cz/item/CS_URS_2025_01/894410211</t>
  </si>
  <si>
    <t>59224066</t>
  </si>
  <si>
    <t>skruž betonová DN 1000x250 PS 100x25x12cm</t>
  </si>
  <si>
    <t>1414271830</t>
  </si>
  <si>
    <t>894410212</t>
  </si>
  <si>
    <t>Osazení betonových dílců šachet kanalizačních skruž rovná DN 1000, výšky 500 mm</t>
  </si>
  <si>
    <t>-1452134488</t>
  </si>
  <si>
    <t>https://podminky.urs.cz/item/CS_URS_2025_01/894410212</t>
  </si>
  <si>
    <t>59224067</t>
  </si>
  <si>
    <t>skruž betonová DN 1000x500 100x50x12cm</t>
  </si>
  <si>
    <t>406129357</t>
  </si>
  <si>
    <t>894410232</t>
  </si>
  <si>
    <t>Osazení betonových dílců šachet kanalizačních skruž přechodová (konus) DN 1000</t>
  </si>
  <si>
    <t>1265913362</t>
  </si>
  <si>
    <t>https://podminky.urs.cz/item/CS_URS_2025_01/894410232</t>
  </si>
  <si>
    <t>59224312</t>
  </si>
  <si>
    <t>konus betonové šachty DN 1000 kanalizační 100x62,5x58cm tl stěny 12 stupadla poplastovaná</t>
  </si>
  <si>
    <t>-677642065</t>
  </si>
  <si>
    <t>894812311</t>
  </si>
  <si>
    <t>Revizní a čistící šachta z polypropylenu PP pro hladké trouby DN 600 šachtové dno (DN šachty / DN trubního vedení) DN 600/160 průtočné</t>
  </si>
  <si>
    <t>-1007080690</t>
  </si>
  <si>
    <t>https://podminky.urs.cz/item/CS_URS_2025_01/894812311</t>
  </si>
  <si>
    <t>-843972197</t>
  </si>
  <si>
    <t>1749788278</t>
  </si>
  <si>
    <t>894812357</t>
  </si>
  <si>
    <t>Revizní a čistící šachta z polypropylenu PP pro hladké trouby DN 600 poklop (mříž) litinový pro třídu zatížení B125 s teleskopickým adaptérem</t>
  </si>
  <si>
    <t>1669400563</t>
  </si>
  <si>
    <t>https://podminky.urs.cz/item/CS_URS_2025_01/894812357</t>
  </si>
  <si>
    <t>897172112</t>
  </si>
  <si>
    <t>Akumulační boxy z polypropylenu PP pro retenci dešťových vod pod pochozí a pod plochy zatížené osobními automobily o celkovém akumulačním objemu přes 10 do 30 m3- 12 ks voštinových bloků, rozměr 9,6x3,6x1,35 m - Retenční objekt 2</t>
  </si>
  <si>
    <t>-1765268955</t>
  </si>
  <si>
    <t>https://podminky.urs.cz/item/CS_URS_2025_01/897172112</t>
  </si>
  <si>
    <t>246552797</t>
  </si>
  <si>
    <t>SO 06 - Přeložka NN vedení ke stanici O2</t>
  </si>
  <si>
    <t>Vypískání, vehledání a vyznačení trasy stávajícího kabelu NN</t>
  </si>
  <si>
    <t>1394603307</t>
  </si>
  <si>
    <t>Demontáž části stávající překládané kabeláže</t>
  </si>
  <si>
    <t>-1854916342</t>
  </si>
  <si>
    <t>Kabelová spojka průběžná 25/25 mm2</t>
  </si>
  <si>
    <t>153572021</t>
  </si>
  <si>
    <t>Kabel AYKY-J 4x25 mm2</t>
  </si>
  <si>
    <t>-1004848043</t>
  </si>
  <si>
    <t>Ukončení kabelu AYKY-J 4x25 mm2</t>
  </si>
  <si>
    <t>979187407</t>
  </si>
  <si>
    <t>1550588374</t>
  </si>
  <si>
    <t>Výkop o rozměru 350 x 800 mm v zemině tř.4</t>
  </si>
  <si>
    <t>1974919668</t>
  </si>
  <si>
    <t>Zpětný zához výkopu o rozměru 350 x 800 mm v zemině tř.4</t>
  </si>
  <si>
    <t>1192258701</t>
  </si>
  <si>
    <t>1051317179</t>
  </si>
  <si>
    <t>-922027704</t>
  </si>
  <si>
    <t>1132449265</t>
  </si>
  <si>
    <t>Revize přeložky NN</t>
  </si>
  <si>
    <t>-381040029</t>
  </si>
  <si>
    <t>2020698217</t>
  </si>
  <si>
    <t>585369325</t>
  </si>
  <si>
    <t>-541907456</t>
  </si>
  <si>
    <t>SO 07 - Osazení chráničky</t>
  </si>
  <si>
    <t>1751170568</t>
  </si>
  <si>
    <t>situace koordinační</t>
  </si>
  <si>
    <t>panel</t>
  </si>
  <si>
    <t>2*8</t>
  </si>
  <si>
    <t>1625503705</t>
  </si>
  <si>
    <t>pro panel</t>
  </si>
  <si>
    <t>2*8*0,3</t>
  </si>
  <si>
    <t>132212131</t>
  </si>
  <si>
    <t>Hloubení nezapažených rýh šířky do 800 mm ručně s urovnáním dna do předepsaného profilu a spádu v hornině třídy těžitelnosti I skupiny 3 soudržných</t>
  </si>
  <si>
    <t>321051748</t>
  </si>
  <si>
    <t>https://podminky.urs.cz/item/CS_URS_2024_02/132212131</t>
  </si>
  <si>
    <t>odkopání betonových žlabů</t>
  </si>
  <si>
    <t>2*0,7*0,3</t>
  </si>
  <si>
    <t>139001101</t>
  </si>
  <si>
    <t>Příplatek k cenám hloubených vykopávek za ztížení vykopávky v blízkosti podzemního vedení nebo výbušnin pro jakoukoliv třídu horniny</t>
  </si>
  <si>
    <t>-1117622928</t>
  </si>
  <si>
    <t>https://podminky.urs.cz/item/CS_URS_2024_02/139001101</t>
  </si>
  <si>
    <t>-1905642339</t>
  </si>
  <si>
    <t>1422871393</t>
  </si>
  <si>
    <t>5,64*10</t>
  </si>
  <si>
    <t>-958845630</t>
  </si>
  <si>
    <t>5,64*2 'Přepočtené koeficientem množství</t>
  </si>
  <si>
    <t>1249184979</t>
  </si>
  <si>
    <t>954500820</t>
  </si>
  <si>
    <t>https://podminky.urs.cz/item/CS_URS_2024_02/175111101</t>
  </si>
  <si>
    <t>58337310</t>
  </si>
  <si>
    <t>štěrkopísek frakce 0/4</t>
  </si>
  <si>
    <t>47875991</t>
  </si>
  <si>
    <t>0,84*2 'Přepočtené koeficientem množství</t>
  </si>
  <si>
    <t>1248972018</t>
  </si>
  <si>
    <t>59381004</t>
  </si>
  <si>
    <t>panel silniční 3,00x2,00x0,15m</t>
  </si>
  <si>
    <t>-1336419670</t>
  </si>
  <si>
    <t>564851011</t>
  </si>
  <si>
    <t>Podklad ze štěrkodrti ŠD s rozprostřením a zhutněním plochy jednotlivě do 100 m2, po zhutnění tl. 150 mm</t>
  </si>
  <si>
    <t>-207578207</t>
  </si>
  <si>
    <t>https://podminky.urs.cz/item/CS_URS_2024_02/564851011</t>
  </si>
  <si>
    <t>997221571</t>
  </si>
  <si>
    <t>Vodorovná doprava vybouraných hmot bez naložení, ale se složením a s hrubým urovnáním na vzdálenost do 1 km</t>
  </si>
  <si>
    <t>-1583326084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</si>
  <si>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</si>
  <si>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</si>
  <si>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</si>
  <si>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-1469344088</t>
  </si>
  <si>
    <t>https://podminky.urs.cz/item/CS_URS_2024_02/997221579</t>
  </si>
  <si>
    <t>5,68*19</t>
  </si>
  <si>
    <t>997221625</t>
  </si>
  <si>
    <t>-1336979627</t>
  </si>
  <si>
    <t>https://podminky.urs.cz/item/CS_URS_2024_02/997221625</t>
  </si>
  <si>
    <t>1791809199</t>
  </si>
  <si>
    <t>SO 08 - Úprava vedení VO</t>
  </si>
  <si>
    <t>Demontáž odvoz a likvidace stávajících stožárů VO</t>
  </si>
  <si>
    <t>-217973472</t>
  </si>
  <si>
    <t>Ukončení kabelu CYKY-J 3x2,5 mm2</t>
  </si>
  <si>
    <t>-67290854</t>
  </si>
  <si>
    <t>Trubka instaalční pevná, 4020 / 750N 3m, tmavá</t>
  </si>
  <si>
    <t>2045689595</t>
  </si>
  <si>
    <t>-1022094455</t>
  </si>
  <si>
    <t>-907002658</t>
  </si>
  <si>
    <t>Zpětný zához výkopu o rozměru 500 x 800 mm v zemině tř.4</t>
  </si>
  <si>
    <t>-1864250923</t>
  </si>
  <si>
    <t>15.</t>
  </si>
  <si>
    <t>1792071616</t>
  </si>
  <si>
    <t>16.</t>
  </si>
  <si>
    <t>1073447410</t>
  </si>
  <si>
    <t>17.</t>
  </si>
  <si>
    <t>-1508464452</t>
  </si>
  <si>
    <t>LED svítidlo průmyslové liniové, 1x28W, 2500 lm, 3000K, 120cm, PP/PK čirý</t>
  </si>
  <si>
    <t>-961603971</t>
  </si>
  <si>
    <t>Přípojková pojistková skříň pod omítku - 1x poj. sada vel.00</t>
  </si>
  <si>
    <t>-93089824</t>
  </si>
  <si>
    <t>Pojistka nožová vel. 00-10A gG</t>
  </si>
  <si>
    <t>-1277725091</t>
  </si>
  <si>
    <t>Nika pro pojistkovou skříň ve fasádě</t>
  </si>
  <si>
    <t>666231760</t>
  </si>
  <si>
    <t>-869300626</t>
  </si>
  <si>
    <t>Kabel AYKY-J 4x16 mm2</t>
  </si>
  <si>
    <t>1791947011</t>
  </si>
  <si>
    <t>Kabel CYKY-J 3x2,5 mm2</t>
  </si>
  <si>
    <t>-1835416940</t>
  </si>
  <si>
    <t>Ukončení kabelu AYKY-J 4x16 mm2</t>
  </si>
  <si>
    <t>731153461</t>
  </si>
  <si>
    <t>Revize úpravy VO</t>
  </si>
  <si>
    <t>1287047563</t>
  </si>
  <si>
    <t>23432135</t>
  </si>
  <si>
    <t>719980109</t>
  </si>
  <si>
    <t>406508849</t>
  </si>
  <si>
    <t>SO 09 - Nový vstup do stávajícího výtahu</t>
  </si>
  <si>
    <t>317234410</t>
  </si>
  <si>
    <t>Vyzdívka mezi nosníky cihlami pálenými na maltu cementovou</t>
  </si>
  <si>
    <t>1143759898</t>
  </si>
  <si>
    <t>https://podminky.urs.cz/item/CS_URS_2024_02/317234410</t>
  </si>
  <si>
    <t>pohled na nové dveře</t>
  </si>
  <si>
    <t>2,2*0,3*0,16</t>
  </si>
  <si>
    <t>317944323</t>
  </si>
  <si>
    <t>Válcované nosníky dodatečně osazované do připravených otvorů bez zazdění hlav č. 14 až 22</t>
  </si>
  <si>
    <t>-1391625759</t>
  </si>
  <si>
    <t>https://podminky.urs.cz/item/CS_URS_2024_02/317944323</t>
  </si>
  <si>
    <t>I160</t>
  </si>
  <si>
    <t>3*2,2*17,9/1000</t>
  </si>
  <si>
    <t>13010718</t>
  </si>
  <si>
    <t>ocel profilová jakost S235JR (11 375) průřez I (IPN) 160</t>
  </si>
  <si>
    <t>2117599673</t>
  </si>
  <si>
    <t>346244381</t>
  </si>
  <si>
    <t>Plentování ocelových válcovaných nosníků jednostranné cihlami na maltu, výška stojiny do 200 mm</t>
  </si>
  <si>
    <t>874676664</t>
  </si>
  <si>
    <t>https://podminky.urs.cz/item/CS_URS_2024_02/346244381</t>
  </si>
  <si>
    <t>2,2*0,16</t>
  </si>
  <si>
    <t>612325302</t>
  </si>
  <si>
    <t>Vápenocementová omítka ostění nebo nadpraží štuková dvouvrstvá</t>
  </si>
  <si>
    <t>1299430895</t>
  </si>
  <si>
    <t>https://podminky.urs.cz/item/CS_URS_2024_02/612325302</t>
  </si>
  <si>
    <t>(1,6+2,1*2)*0,2</t>
  </si>
  <si>
    <t>612325422</t>
  </si>
  <si>
    <t>Oprava vápenocementové omítky vnitřních ploch štukové dvouvrstvé, tl. jádrové omítky do 20 mm a tl. štuku do 3 mm stěn, v rozsahu opravované plochy přes 10 do 30%</t>
  </si>
  <si>
    <t>23821116</t>
  </si>
  <si>
    <t>https://podminky.urs.cz/item/CS_URS_2024_02/612325422</t>
  </si>
  <si>
    <t>3*3,8</t>
  </si>
  <si>
    <t>-1909211343</t>
  </si>
  <si>
    <t>622321141</t>
  </si>
  <si>
    <t>Omítka vápenocementová vnějších ploch nanášená ručně dvouvrstvá, tloušťky jádrové omítky do 15 mm a tloušťky štuku do 3 mm štuková stěn</t>
  </si>
  <si>
    <t>-8855388</t>
  </si>
  <si>
    <t>https://podminky.urs.cz/item/CS_URS_2024_02/622321141</t>
  </si>
  <si>
    <t>-95900740</t>
  </si>
  <si>
    <t>4,7*1,22</t>
  </si>
  <si>
    <t>971033641</t>
  </si>
  <si>
    <t>Vybourání otvorů ve zdivu základovém nebo nadzákladovém z cihel, tvárnic, příčkovek z cihel pálených na maltu vápennou nebo vápenocementovou plochy do 4 m2, tl. do 300 mm</t>
  </si>
  <si>
    <t>1452830057</t>
  </si>
  <si>
    <t>https://podminky.urs.cz/item/CS_URS_2024_02/971033641</t>
  </si>
  <si>
    <t>2,2*0,16*0,3</t>
  </si>
  <si>
    <t>1,6*2,1*0,3</t>
  </si>
  <si>
    <t>975043121</t>
  </si>
  <si>
    <t>Jednořadové podchycení stropů pro osazení nosníků dřevěnou výztuhou v. podchycení do 3,5 m, a při zatížení hmotností přes 750 do 1000 kg/m</t>
  </si>
  <si>
    <t>1716165176</t>
  </si>
  <si>
    <t>https://podminky.urs.cz/item/CS_URS_2024_02/975043121</t>
  </si>
  <si>
    <t>977211122</t>
  </si>
  <si>
    <t>Řezání konstrukcí stěnovou pilou z cihel nebo tvárnic hloubka řezu přes 200 do 350 mm</t>
  </si>
  <si>
    <t>-960236354</t>
  </si>
  <si>
    <t>https://podminky.urs.cz/item/CS_URS_2024_02/977211122</t>
  </si>
  <si>
    <t>(2,2+0,16)*2</t>
  </si>
  <si>
    <t>(1,6+2,1)*2</t>
  </si>
  <si>
    <t>978013191</t>
  </si>
  <si>
    <t>Otlučení vápenných nebo vápenocementových omítek vnitřních ploch stěn s vyškrabáním spar, s očištěním zdiva, v rozsahu přes 50 do 100 %</t>
  </si>
  <si>
    <t>-970903670</t>
  </si>
  <si>
    <t>https://podminky.urs.cz/item/CS_URS_2024_02/978013191</t>
  </si>
  <si>
    <t>1,6*2,1</t>
  </si>
  <si>
    <t>978015391</t>
  </si>
  <si>
    <t>Otlučení vápenných nebo vápenocementových omítek vnějších ploch s vyškrabáním spar a s očištěním zdiva stupně členitosti 1 a 2, v rozsahu přes 80 do 100 %</t>
  </si>
  <si>
    <t>-101148045</t>
  </si>
  <si>
    <t>https://podminky.urs.cz/item/CS_URS_2024_02/978015391</t>
  </si>
  <si>
    <t>651735914</t>
  </si>
  <si>
    <t>-641307353</t>
  </si>
  <si>
    <t>1561232310</t>
  </si>
  <si>
    <t>2,395*19</t>
  </si>
  <si>
    <t>997013603</t>
  </si>
  <si>
    <t>Poplatek za uložení stavebního odpadu na skládce (skládkovné) cihelného zatříděného do Katalogu odpadů pod kódem 17 01 02</t>
  </si>
  <si>
    <t>-673314361</t>
  </si>
  <si>
    <t>https://podminky.urs.cz/item/CS_URS_2024_02/997013603</t>
  </si>
  <si>
    <t>-1424598625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</si>
  <si>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</si>
  <si>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</si>
  <si>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-1554415358</t>
  </si>
  <si>
    <t>https://podminky.urs.cz/item/CS_URS_2024_02/713131341</t>
  </si>
  <si>
    <t>28376421</t>
  </si>
  <si>
    <t>deska XPS hrana polodrážková a hladký povrch 300kPA λ=0,035 tl 80mm</t>
  </si>
  <si>
    <t>-359415368</t>
  </si>
  <si>
    <t>0,352*1,05 'Přepočtené koeficientem množství</t>
  </si>
  <si>
    <t>-636297330</t>
  </si>
  <si>
    <t>767640221</t>
  </si>
  <si>
    <t>Montáž dveří ocelových nebo hliníkových vchodových dvoukřídlové bez nadsvětlíku</t>
  </si>
  <si>
    <t>1387764827</t>
  </si>
  <si>
    <t>https://podminky.urs.cz/item/CS_URS_2024_02/767640221</t>
  </si>
  <si>
    <t>De7</t>
  </si>
  <si>
    <t>55341228</t>
  </si>
  <si>
    <t>dveře dvoukřídlé ocelové vchodové plné hladké s polodrážkou 1600x2100mm</t>
  </si>
  <si>
    <t>799192002</t>
  </si>
  <si>
    <t>767649198</t>
  </si>
  <si>
    <t>Montáž dveří ocelových nebo hliníkových doplňků dveří panikového kování dveří dvoukřídlých</t>
  </si>
  <si>
    <t>-863443403</t>
  </si>
  <si>
    <t>https://podminky.urs.cz/item/CS_URS_2024_02/767649198</t>
  </si>
  <si>
    <t>54914135</t>
  </si>
  <si>
    <t>kování panikové klika/klika</t>
  </si>
  <si>
    <t>2095540142</t>
  </si>
  <si>
    <t>1*2 'Přepočtené koeficientem množství</t>
  </si>
  <si>
    <t>-1268282874</t>
  </si>
  <si>
    <t>783801503</t>
  </si>
  <si>
    <t>Příprava podkladu omítek před provedením nátěru omytí tlakovou vodou</t>
  </si>
  <si>
    <t>2074406609</t>
  </si>
  <si>
    <t>https://podminky.urs.cz/item/CS_URS_2024_02/783801503</t>
  </si>
  <si>
    <t>783823135</t>
  </si>
  <si>
    <t>Penetrační nátěr omítek hladkých omítek hladkých, zrnitých tenkovrstvých nebo štukových stupně členitosti 1 a 2 silikonový</t>
  </si>
  <si>
    <t>84708524</t>
  </si>
  <si>
    <t>https://podminky.urs.cz/item/CS_URS_2024_02/783823135</t>
  </si>
  <si>
    <t>783826315</t>
  </si>
  <si>
    <t>Nátěr omítek se schopností překlenutí trhlin mikroarmovací silikonový</t>
  </si>
  <si>
    <t>1122540202</t>
  </si>
  <si>
    <t>https://podminky.urs.cz/item/CS_URS_2024_02/783826315</t>
  </si>
  <si>
    <t>112555113</t>
  </si>
  <si>
    <t>SO 10 - Elektrická požární signalizace</t>
  </si>
  <si>
    <t>EPS - Elektrická požární signalizace</t>
  </si>
  <si>
    <t xml:space="preserve">    001 - Ústředna, napájecí zdroje, vstupně-výstupní jednotky</t>
  </si>
  <si>
    <t xml:space="preserve">    002 - Hlásiče</t>
  </si>
  <si>
    <t xml:space="preserve">    003 - Signalizační prvky a ovládaná zařízení</t>
  </si>
  <si>
    <t xml:space="preserve">    004 - Trasy se zachováním funkčnosti při požáru</t>
  </si>
  <si>
    <t xml:space="preserve">    005 - Trasy bez nutnosti zachování funkčnosti při požáru</t>
  </si>
  <si>
    <t xml:space="preserve">    006 - Průrazy a protipožární ucpávky</t>
  </si>
  <si>
    <t xml:space="preserve">    007 - Revize, zkoušky, dokumentace, ostatní</t>
  </si>
  <si>
    <t>EPS</t>
  </si>
  <si>
    <t>001</t>
  </si>
  <si>
    <t>Ústředna, napájecí zdroje, vstupně-výstupní jednotky</t>
  </si>
  <si>
    <t>001-01</t>
  </si>
  <si>
    <t>Napájecí zdroj 24 VDC, 5A, prostor pro 2x17 Ah, dle EN54</t>
  </si>
  <si>
    <t>001-02</t>
  </si>
  <si>
    <t>Akumulátor 12V 17Ah</t>
  </si>
  <si>
    <t>808623</t>
  </si>
  <si>
    <t>Esserbus koppler 4 vstupy/2 výstupy</t>
  </si>
  <si>
    <t>788650.10</t>
  </si>
  <si>
    <t>ESSER Skříň pro koppler na omítku bílá</t>
  </si>
  <si>
    <t>001-05</t>
  </si>
  <si>
    <t>Svodič bleskových proudů pro 2-žilové signálové linky 70 VDC</t>
  </si>
  <si>
    <t>001-06</t>
  </si>
  <si>
    <t>Modulární rozváděč, 6 modulů</t>
  </si>
  <si>
    <t>002</t>
  </si>
  <si>
    <t>Hlásiče</t>
  </si>
  <si>
    <t>802371</t>
  </si>
  <si>
    <t>ESSER Opticko-kouřový hlásič IQ8Quad</t>
  </si>
  <si>
    <t>805590</t>
  </si>
  <si>
    <t>ESSER Standardní patice hlásičů IQ8Quad</t>
  </si>
  <si>
    <t>804905</t>
  </si>
  <si>
    <t>ESSER IQ8 modul elektroniky tlačítkového hlásiče</t>
  </si>
  <si>
    <t>704900</t>
  </si>
  <si>
    <t>ESSER Kryt se sklem, červený, s piktogramem dle EN 54-11</t>
  </si>
  <si>
    <t>002-05</t>
  </si>
  <si>
    <t>Samolepka s adresou prvku</t>
  </si>
  <si>
    <t>002-06</t>
  </si>
  <si>
    <t>Detekční teplotní kabel, 68 °C</t>
  </si>
  <si>
    <t>002-07</t>
  </si>
  <si>
    <t>Zakončovací odpor pro teplotní kabel v krabici</t>
  </si>
  <si>
    <t>003</t>
  </si>
  <si>
    <t>Signalizační prvky a ovládaná zařízení</t>
  </si>
  <si>
    <t>003-01</t>
  </si>
  <si>
    <t xml:space="preserve">Siréna s vestavěnou směrovou diodou </t>
  </si>
  <si>
    <t>808624</t>
  </si>
  <si>
    <t>ESSER EOL-O zakončovací člen výstupu</t>
  </si>
  <si>
    <t>004</t>
  </si>
  <si>
    <t>Trasy se zachováním funkčnosti při požáru</t>
  </si>
  <si>
    <t>004-01</t>
  </si>
  <si>
    <t xml:space="preserve">Kabel sdělovací, stíněný, s malým množstvím uvolněného tepla v případě požáru a se zachováním funkčnosti kabelové trasy v případě požáru podle ČSN 73 0895, STN 92 0205, P90-R, B2cas1d1a1, 2x2x0,8 </t>
  </si>
  <si>
    <t>004-02</t>
  </si>
  <si>
    <t xml:space="preserve">Kabel sdělovací, stíněný, s malým množstvím uvolněného tepla v případě požáru a se zachováním funkčnosti kabelové trasy v případě požáru podle ČSN 73 0895, STN 92 0205, P90-R, B2cas1d1a1, 1x2x0,8 </t>
  </si>
  <si>
    <t>004-03</t>
  </si>
  <si>
    <t>Kabelová příchytka se zachováním funkčnosti při požáru</t>
  </si>
  <si>
    <t>004-04</t>
  </si>
  <si>
    <t>Šroub do betonu se zachováním funkčnosti při požáru</t>
  </si>
  <si>
    <t>004-05</t>
  </si>
  <si>
    <t>Označení požárně odolných tras</t>
  </si>
  <si>
    <t>004-06</t>
  </si>
  <si>
    <t>Trubka ocelová pozinkovaná, 6013 ZNM S</t>
  </si>
  <si>
    <t>004-07</t>
  </si>
  <si>
    <t>Příchytka pro trubku ocelovou 5520 D ZNCR</t>
  </si>
  <si>
    <t>004-08</t>
  </si>
  <si>
    <t>Samovrtný šroub do plechu 5.5x19 PO</t>
  </si>
  <si>
    <t>005</t>
  </si>
  <si>
    <t>Trasy bez nutnosti zachování funkčnosti při požáru</t>
  </si>
  <si>
    <t>006</t>
  </si>
  <si>
    <t>Průrazy a protipožární ucpávky</t>
  </si>
  <si>
    <t>006-01</t>
  </si>
  <si>
    <t>Průraz zdivem v cihlové zdi tloušťky 150 mm, plochy do 0,025 m2, vč. úpravy a začištění omítky, přesunu hmot a odvozu suti</t>
  </si>
  <si>
    <t>006-02</t>
  </si>
  <si>
    <t>Průraz zdivem v cihlové zdi tloušťky 300 mm, plochy do 0,025 m2, vč. úpravy a začištění omítky, přesunu hmot a odvozu suti</t>
  </si>
  <si>
    <t>006-03</t>
  </si>
  <si>
    <t>Průraz zdivem v cihlové zdi tloušťky 450 mm</t>
  </si>
  <si>
    <t>006-03.1</t>
  </si>
  <si>
    <t>Průraz zdivem v cihlové zdi tloušťky 600 mm, plochy do 0,025 m2, vč. úpravy a začištění omítky, přesunu hmot a odvozu suti</t>
  </si>
  <si>
    <t>006-05</t>
  </si>
  <si>
    <t>Průraz zdivem v cihlové zdi tloušťky 1000 mm</t>
  </si>
  <si>
    <t>006-06</t>
  </si>
  <si>
    <t>Průraz stropem</t>
  </si>
  <si>
    <t>006-04</t>
  </si>
  <si>
    <t>Protipožární ucpávka průrazu stěnou</t>
  </si>
  <si>
    <t>006-08</t>
  </si>
  <si>
    <t>Protipožární ucpávka průrazu stropem</t>
  </si>
  <si>
    <t>007</t>
  </si>
  <si>
    <t>Revize, zkoušky, dokumentace, ostatní</t>
  </si>
  <si>
    <t>007-01</t>
  </si>
  <si>
    <t>Programování, oživení, testování systému EPS</t>
  </si>
  <si>
    <t>007-02</t>
  </si>
  <si>
    <t>Výchozí revize elektro - přívody EPS</t>
  </si>
  <si>
    <t>007-03</t>
  </si>
  <si>
    <t>Koordinační funkční zkouška EPS</t>
  </si>
  <si>
    <t>007-04</t>
  </si>
  <si>
    <t>007-05</t>
  </si>
  <si>
    <t>Drobný instalační a doplňkový materiál</t>
  </si>
  <si>
    <t>007-06</t>
  </si>
  <si>
    <t>Koordinační hodiny součinnost s objednatelem a na stavbě</t>
  </si>
  <si>
    <t>007-07</t>
  </si>
  <si>
    <t>Pronájem plošin, lešení</t>
  </si>
  <si>
    <t>007-08</t>
  </si>
  <si>
    <t>Dopravné</t>
  </si>
  <si>
    <t>SO 11 - Elektroinstalace</t>
  </si>
  <si>
    <t>SO 1101 - Silnoproud</t>
  </si>
  <si>
    <t>1. - ROZVADĚČ RH</t>
  </si>
  <si>
    <t>2. - ROZVADĚČ R2</t>
  </si>
  <si>
    <t>3. - SVÍTIDLA</t>
  </si>
  <si>
    <t xml:space="preserve">    D1 - A</t>
  </si>
  <si>
    <t xml:space="preserve">    D2 - B</t>
  </si>
  <si>
    <t xml:space="preserve">    4. - C</t>
  </si>
  <si>
    <t xml:space="preserve">    5. - D</t>
  </si>
  <si>
    <t xml:space="preserve">    6. - E</t>
  </si>
  <si>
    <t xml:space="preserve">    7. - F</t>
  </si>
  <si>
    <t xml:space="preserve">    8. - G</t>
  </si>
  <si>
    <t xml:space="preserve">    9. - H</t>
  </si>
  <si>
    <t xml:space="preserve">    10. - N</t>
  </si>
  <si>
    <t xml:space="preserve">    11. - P</t>
  </si>
  <si>
    <t>D3 - SPECIÁLNÍ OSVĚTLENÍ A TECHNOLOGIE HELIPORTU (nelze nahradit)</t>
  </si>
  <si>
    <t>D4 - PŘÍSTROJE ELEKTROINSTALAČNÍ</t>
  </si>
  <si>
    <t>D5 - ZÁLOŽNÍ ZDROJ - UPS</t>
  </si>
  <si>
    <t>D6 - INSTALAČNÍ MATERIÁL</t>
  </si>
  <si>
    <t>D7 - KABELY</t>
  </si>
  <si>
    <t>D8 - UZEMNĚNÍ, BLESKOSVOD</t>
  </si>
  <si>
    <t>D9 - PRŮRAZY, NIKY, DRÁŽKY, ZEDNICKÉ PRÁCE, UCPÁVKY</t>
  </si>
  <si>
    <t>X. - REVIZE</t>
  </si>
  <si>
    <t>ROZVADĚČ RH</t>
  </si>
  <si>
    <t>Pol2</t>
  </si>
  <si>
    <t>Oceloplechový skříňový rozvaděč v typové řadě do 80A dle rozměrů (600+800)x2150x400 mm (2 pole), IP40/20, včetně Cu sběrnic L1,L2,L3 + N+PE</t>
  </si>
  <si>
    <t>Svorkovnice N/PE mosazná XXX 10x15x1000, 111 přípojných míst, 25 mm2</t>
  </si>
  <si>
    <t>Izolovaná sběrnice do 16A - 3f</t>
  </si>
  <si>
    <t>Přepínač sítí automatický, 400V/63A-4P, 63A</t>
  </si>
  <si>
    <t>Propojovací lišta přepínače 63A-4p</t>
  </si>
  <si>
    <t>Pomocný kontaktový blok NO/NC</t>
  </si>
  <si>
    <t>Jistič modulový 63B/3, 10kA</t>
  </si>
  <si>
    <t>Napěťová spoušť - 400X, 230V</t>
  </si>
  <si>
    <t>Vypínač modulový 63/3 - 63A/10kA</t>
  </si>
  <si>
    <t>Svodič přepětí, typ B, 25 kA, TN-C (3L) - 3 modulový</t>
  </si>
  <si>
    <t>kpl.</t>
  </si>
  <si>
    <t>Svodič přepětí kombinovaný 1B+2C, typ 12,5-3N-MZ, TN-S (3L+N+PE)</t>
  </si>
  <si>
    <t>11a</t>
  </si>
  <si>
    <t>Elektroměr př. měření modulový, 3x230V/400V, 5-80A, 4,5 mod. DIN, LED, t.p.1</t>
  </si>
  <si>
    <t>1153677895</t>
  </si>
  <si>
    <t>Pojistkový odpojovač modulový, velikost 10-1</t>
  </si>
  <si>
    <t>Pojistka válcová, velikost 10-6A gG</t>
  </si>
  <si>
    <t>Tlačítkový ovladač panelový, hřib, rudý, Z+V kontakt</t>
  </si>
  <si>
    <t>Kontrolka LED panelová, 230V, bílá</t>
  </si>
  <si>
    <t>Jistič jednofázový 6B/1, 10kA</t>
  </si>
  <si>
    <t>18.</t>
  </si>
  <si>
    <t>Jistič jednofázový 10C/1, 10kA</t>
  </si>
  <si>
    <t>19.</t>
  </si>
  <si>
    <t>Jistič jednofázový 20B/1, 10kA</t>
  </si>
  <si>
    <t>20.</t>
  </si>
  <si>
    <t>Jistič třífázový 16B/3, 10kA</t>
  </si>
  <si>
    <t>21.</t>
  </si>
  <si>
    <t>Jistič třífázový 32B/3, 10kA</t>
  </si>
  <si>
    <t>22.</t>
  </si>
  <si>
    <t>Jistič třífázový 50B/3, 10kA</t>
  </si>
  <si>
    <t>23.</t>
  </si>
  <si>
    <t>Proudový chránič s ochranou 10B/1N/030, 10A, In=0,03A, 10kA</t>
  </si>
  <si>
    <t>24.</t>
  </si>
  <si>
    <t>Proudový chránič s ochranou 16B/1N/030, 16A, In=0,03A, 10kA</t>
  </si>
  <si>
    <t>25.</t>
  </si>
  <si>
    <t>Impulsní relé 16-001-A230, 230V/16A, cívka 230V</t>
  </si>
  <si>
    <t>26.</t>
  </si>
  <si>
    <t>Nalepovací štítek - "Pozor, elektrické zařízení"</t>
  </si>
  <si>
    <t>18..1</t>
  </si>
  <si>
    <t>Nalepovací štítek - "Nehasit vodou"</t>
  </si>
  <si>
    <t>ROZVADĚČ R2</t>
  </si>
  <si>
    <t>Oceloplechový velkoobsahový rozvaděč, 168(7x24) modulů, IP30, pod omítku, oceloplechové</t>
  </si>
  <si>
    <t>Poznámka k položce:_x000d_
dveře, rozměry 635x1265x240 mm, bílý</t>
  </si>
  <si>
    <t>2..1</t>
  </si>
  <si>
    <t>3..1</t>
  </si>
  <si>
    <t>Svorkovnice N - modrá</t>
  </si>
  <si>
    <t>4..1</t>
  </si>
  <si>
    <t>Svorkovnice PE - zelenožlutá</t>
  </si>
  <si>
    <t>5..1</t>
  </si>
  <si>
    <t>Vypínač modulový 63/3 - 63A, 10kA</t>
  </si>
  <si>
    <t>6..1</t>
  </si>
  <si>
    <t>Kombinovaný svodič přepětí 1B+2C, typ SVBC 12,5-3N-MZ, TN-S (3L+N+PE)</t>
  </si>
  <si>
    <t>7..1</t>
  </si>
  <si>
    <t>8..1</t>
  </si>
  <si>
    <t>Jistič jednofázový 16B/1, 10kA</t>
  </si>
  <si>
    <t>10..1</t>
  </si>
  <si>
    <t>11..1</t>
  </si>
  <si>
    <t>Proudový chránič s ochranou OLI 10B/1N/030, 10A, In=0,03A, 10kA</t>
  </si>
  <si>
    <t>12..1</t>
  </si>
  <si>
    <t>Proudový chránič s ochranou OLI 16B/1N/030, 16A, In=0,03A, 10kA</t>
  </si>
  <si>
    <t>13..1</t>
  </si>
  <si>
    <t>Proudový chránič 25-4-030, 25A, In=0,03A, 10kA</t>
  </si>
  <si>
    <t>14..1</t>
  </si>
  <si>
    <t>15..1</t>
  </si>
  <si>
    <t>16..1</t>
  </si>
  <si>
    <t>SVÍTIDLA</t>
  </si>
  <si>
    <t>D1</t>
  </si>
  <si>
    <t>A</t>
  </si>
  <si>
    <t>Pol3</t>
  </si>
  <si>
    <t>LED panel interiérový vestavný, 1x38W, 4400 lm, 4000 K, IP40, rozměr 600x600mm_x000d_
korpus hliník, kryt nanoprisma</t>
  </si>
  <si>
    <t>D2</t>
  </si>
  <si>
    <t>B</t>
  </si>
  <si>
    <t>Pol4</t>
  </si>
  <si>
    <t>LED panel interiérový vestavný, 1x28W, 3000 lm, 4000 K, IP40, rozměr 600x600mm_x000d_
korpus hliník, kryt nanoprisma</t>
  </si>
  <si>
    <t>3..2</t>
  </si>
  <si>
    <t>Rám pro opřisazení panelu US k SDK nebo pevnému stropu</t>
  </si>
  <si>
    <t>C</t>
  </si>
  <si>
    <t>Pol5</t>
  </si>
  <si>
    <t xml:space="preserve"> LED svítidlo průmyslové liniové přisazené, 1x65W, 4000 K, 7500 lm, IP65, _x000d_
 korpus - kov bílý, difuzor - čirý polykarbonát, délka 1485 mm</t>
  </si>
  <si>
    <t>Pol6</t>
  </si>
  <si>
    <t>LED svítidlo průmyslové liniové přisazené, 1x38W, 4000 K, 4800 lm, IP65, _x000d_
korpus - kov bílý, difuzor - čirý polykarbonát, délka 1200 mm</t>
  </si>
  <si>
    <t>E</t>
  </si>
  <si>
    <t>Pol7</t>
  </si>
  <si>
    <t>LED svítidlo interiírové liniové přisazené, 1x41W, 4000 K, 5000 lm, IP20, _x000d_
korpus - kov bílý, difuzor - semiopálový PMMA, délka 1200 mm</t>
  </si>
  <si>
    <t>F</t>
  </si>
  <si>
    <t>Pol8</t>
  </si>
  <si>
    <t>LED svítidlo venkovní nástěnné s čidlem, typ MAYGARDEN CAPRICORN, 16456/93/P3, 1x6W,_x000d_
4000 K, 600 lm, IP44, průměr 214, korpus - kov, kryt - plast, výrobce PHILIPS</t>
  </si>
  <si>
    <t>G</t>
  </si>
  <si>
    <t>Pol9a</t>
  </si>
  <si>
    <t>LED svítidlo interiérové kruhové přisazené, 1x11W, 4000 K, 900 lm, IP40, _x000d_
korpus - oceloplechový bílý, difuzor - opálový plast, průměr 205 mm</t>
  </si>
  <si>
    <t>H</t>
  </si>
  <si>
    <t>Pol9</t>
  </si>
  <si>
    <t>N</t>
  </si>
  <si>
    <t>Pol10</t>
  </si>
  <si>
    <t>LED svítidlo nouzové přisazené, 1x3W, 600 lm, 4000 K, s vlastním zdrojem 1h., IP20,_x000d_
korpus - plast, kryt - čirý polykarbonát</t>
  </si>
  <si>
    <t>Pol11</t>
  </si>
  <si>
    <t>LED signální svítidlo výstrahy o překážce, 1x5W, 230V/AC, IP54, blikající (1Hz), červené,_x000d_
korpus - plast bílý, difuzor - čirý polykarbonát červený</t>
  </si>
  <si>
    <t>D3</t>
  </si>
  <si>
    <t>SPECIÁLNÍ OSVĚTLENÍ A TECHNOLOGIE HELIPORTU (nelze nahradit)</t>
  </si>
  <si>
    <t>1..2</t>
  </si>
  <si>
    <t>TRP.1 - rozvaděč napájení paralelní rozvodu pro napájení návěstidel heliportu - 230V/2,8 kVA</t>
  </si>
  <si>
    <t>2..2</t>
  </si>
  <si>
    <t>HRC-02 - rozvaděč rádiového dálkového ovládání</t>
  </si>
  <si>
    <t>3..3</t>
  </si>
  <si>
    <t>TLB1-H - maják heliportu</t>
  </si>
  <si>
    <t>4..2</t>
  </si>
  <si>
    <t>R-RK - skříň pro uložení traf KRVS</t>
  </si>
  <si>
    <t>5..2</t>
  </si>
  <si>
    <t>TWI.10.3.HF.x.x - ukazatel směru větru křehčený</t>
  </si>
  <si>
    <t>6..2</t>
  </si>
  <si>
    <t>R.FV1-3 - rozvaděč přepěťové ochrany při vstupu / výstupu do objektu</t>
  </si>
  <si>
    <t>7..2</t>
  </si>
  <si>
    <t>TLOF - návěstidlo 8" všesměrové, barva zelená, 230V/14VA, LED - TLI420-TLOF-G-P1</t>
  </si>
  <si>
    <t>8..2</t>
  </si>
  <si>
    <t>FPAG - návěstidlo 8" všesměrové, barva bílá, 230V/14VA, LED - TLI420-FPAG-W-P1</t>
  </si>
  <si>
    <t>9..1</t>
  </si>
  <si>
    <t>APAPI TP90 - návěstidlo sestupové soustavy přesného přiblížení</t>
  </si>
  <si>
    <t>10..2</t>
  </si>
  <si>
    <t>THF-25 - svítidla rovnoměrného osvětlení heliportu</t>
  </si>
  <si>
    <t>11..2</t>
  </si>
  <si>
    <t>Základna 8" pro zapuštěné návěstidlo, vodotěsná, 2x Pg16, boční vývod 180°</t>
  </si>
  <si>
    <t>12..2</t>
  </si>
  <si>
    <t>Zalévací hmota pro lepení základny zapuštěných návěstidel - montáž do bet. desky, 6,5 kg/zákl.</t>
  </si>
  <si>
    <t>13..2</t>
  </si>
  <si>
    <t>Izolační transformátor KRVS540 - 230V/15,2V - 100W</t>
  </si>
  <si>
    <t>14..2</t>
  </si>
  <si>
    <t>Rozdvojka KDCV.P2R</t>
  </si>
  <si>
    <t>15..2</t>
  </si>
  <si>
    <t>Konektory FAA L-823 style 12 a 5, KD501 a KS502</t>
  </si>
  <si>
    <t>16..2</t>
  </si>
  <si>
    <t>Montážní práce SZZ</t>
  </si>
  <si>
    <t>hod.</t>
  </si>
  <si>
    <t>D4</t>
  </si>
  <si>
    <t>PŘÍSTROJE ELEKTROINSTALAČNÍ</t>
  </si>
  <si>
    <t>1..3</t>
  </si>
  <si>
    <t>Tlačítko požární, typ GW 42-201, červené, se sklem</t>
  </si>
  <si>
    <t>2..3</t>
  </si>
  <si>
    <t>Senzor pohybu / pohybové čidlo osvětlení</t>
  </si>
  <si>
    <t>3..4</t>
  </si>
  <si>
    <t>Přístroj tlačítka č.1/0, IP20 - pod omítku</t>
  </si>
  <si>
    <t>4..3</t>
  </si>
  <si>
    <t>Přístroj spínače jednopólového č.1, IP20 - pod omítku</t>
  </si>
  <si>
    <t>5..3</t>
  </si>
  <si>
    <t>Přístroj spínače střídavého č.6, IP20 - pod omítku</t>
  </si>
  <si>
    <t>6..3</t>
  </si>
  <si>
    <t>Přístroj spínače střídavého č.6+6, IP20 - pod omítku</t>
  </si>
  <si>
    <t>7..3</t>
  </si>
  <si>
    <t>Přístroj spínače křížového č.7, IP20 - pod omítku</t>
  </si>
  <si>
    <t>8..3</t>
  </si>
  <si>
    <t>Přístroj spínače jednopólového č.1, IP44 - pod omítku</t>
  </si>
  <si>
    <t>9..2</t>
  </si>
  <si>
    <t>Přístroj spínače dvojitého č.5, IP44 - pod omítku</t>
  </si>
  <si>
    <t>10..3</t>
  </si>
  <si>
    <t>Přístroj spínače dvojitého č.6, IP44 - pod omítku</t>
  </si>
  <si>
    <t>11..3</t>
  </si>
  <si>
    <t>Kryt spínače jednoduchý</t>
  </si>
  <si>
    <t>12..3</t>
  </si>
  <si>
    <t>Kryt spínače dělený</t>
  </si>
  <si>
    <t>13..3</t>
  </si>
  <si>
    <t>Rámeček jednonásobný</t>
  </si>
  <si>
    <t>14..3</t>
  </si>
  <si>
    <t>Rámeček dvojnásobný</t>
  </si>
  <si>
    <t>15..3</t>
  </si>
  <si>
    <t>Rámeček trojnásobný</t>
  </si>
  <si>
    <t>16..3</t>
  </si>
  <si>
    <t>Rámeček čtyřnásobný</t>
  </si>
  <si>
    <t>17..1</t>
  </si>
  <si>
    <t>Zásuvka jednonásobná 230V/16A, IP20 - pod omítku</t>
  </si>
  <si>
    <t>18..2</t>
  </si>
  <si>
    <t>Zásuvka dvojnásobná 230V/16A, IP20 - pod omítku</t>
  </si>
  <si>
    <t>19..1</t>
  </si>
  <si>
    <t>Zásuvka dvojnásobná 230V/16A s.p.o., IP20</t>
  </si>
  <si>
    <t>20..1</t>
  </si>
  <si>
    <t>Zásuvka jednonásobná 230V/16A, IP44 - pod omítku</t>
  </si>
  <si>
    <t>21..1</t>
  </si>
  <si>
    <t>Zásuvková skříň s chráničem, 4x230V/16A, 1x 400V/16A, 1x400V/32A, IP44, na povrch</t>
  </si>
  <si>
    <t>D5</t>
  </si>
  <si>
    <t>ZÁLOŽNÍ ZDROJ - UPS</t>
  </si>
  <si>
    <t>1..4</t>
  </si>
  <si>
    <t>Záložní zdroj UPS - 400V/5,0 kW</t>
  </si>
  <si>
    <t>D6</t>
  </si>
  <si>
    <t>INSTALAČNÍ MATERIÁL</t>
  </si>
  <si>
    <t>1..5</t>
  </si>
  <si>
    <t>Krabice přístrojová KU68/2 - 1901</t>
  </si>
  <si>
    <t>2..4</t>
  </si>
  <si>
    <t>Krabice protahovací KU68/2 - 1902</t>
  </si>
  <si>
    <t>3..5</t>
  </si>
  <si>
    <t>Krabice KR97/5</t>
  </si>
  <si>
    <t>4..4</t>
  </si>
  <si>
    <t>Krabice OBO - A8</t>
  </si>
  <si>
    <t>5..4</t>
  </si>
  <si>
    <t>Svorka WAGO 273 - 101</t>
  </si>
  <si>
    <t>6..4</t>
  </si>
  <si>
    <t>Svorka WAGO 273 - 104</t>
  </si>
  <si>
    <t>7..4</t>
  </si>
  <si>
    <t>Svorka WAGO 273 - 105</t>
  </si>
  <si>
    <t>8..4</t>
  </si>
  <si>
    <t>Podlahová krabice do betonu</t>
  </si>
  <si>
    <t>9..3</t>
  </si>
  <si>
    <t>Rám podlahové krabice</t>
  </si>
  <si>
    <t>10..4</t>
  </si>
  <si>
    <t>Krabice přístrojová</t>
  </si>
  <si>
    <t>11..4</t>
  </si>
  <si>
    <t>Přístrojová podložka</t>
  </si>
  <si>
    <t>12..4</t>
  </si>
  <si>
    <t>Trubka korugovaná ohebná - DN40</t>
  </si>
  <si>
    <t>13..4</t>
  </si>
  <si>
    <t>Drátěný žlab 60x50 mm</t>
  </si>
  <si>
    <t>14..4</t>
  </si>
  <si>
    <t>Drátěný žlab 60x150 mm</t>
  </si>
  <si>
    <t>15..4</t>
  </si>
  <si>
    <t>Spojka NS 50</t>
  </si>
  <si>
    <t>16..4</t>
  </si>
  <si>
    <t>Spojka NS 150</t>
  </si>
  <si>
    <t>147.</t>
  </si>
  <si>
    <t>Závěs NZ 62</t>
  </si>
  <si>
    <t>18..3</t>
  </si>
  <si>
    <t>Závěs NZ 150</t>
  </si>
  <si>
    <t>19..2</t>
  </si>
  <si>
    <t>Závitová tyč ZT 8 - M8</t>
  </si>
  <si>
    <t>20..2</t>
  </si>
  <si>
    <t>Vratový šroub + samojistící matice, 6x10</t>
  </si>
  <si>
    <t>21..2</t>
  </si>
  <si>
    <t>Vratový šroub + matice + plochá podložka, 10x40</t>
  </si>
  <si>
    <t>22..1</t>
  </si>
  <si>
    <t>Matice šestihranná M 8</t>
  </si>
  <si>
    <t>23..1</t>
  </si>
  <si>
    <t>Podložka PD 8</t>
  </si>
  <si>
    <t>24..1</t>
  </si>
  <si>
    <t>Svorka pospojovací na uzemění potrubí</t>
  </si>
  <si>
    <t>25..1</t>
  </si>
  <si>
    <t>Páska Cu 20x500x0,5 mm</t>
  </si>
  <si>
    <t>26..1</t>
  </si>
  <si>
    <t>Ekvipotenciální svorkovnice EPS-2</t>
  </si>
  <si>
    <t>27.</t>
  </si>
  <si>
    <t>Montážní krabice - 472x392x130 mm, pro HOP</t>
  </si>
  <si>
    <t>28.</t>
  </si>
  <si>
    <t>Sběrnice Cu 60x8 mm, upevnění do krabice HOP, vyvrtání otvorů pro oka vodičů</t>
  </si>
  <si>
    <t>D7</t>
  </si>
  <si>
    <t>KABELY</t>
  </si>
  <si>
    <t>1..6</t>
  </si>
  <si>
    <t>Požárně odolný funkční kabel CHKE-V(O) 2x1,5 mm2 - P60</t>
  </si>
  <si>
    <t>2..5</t>
  </si>
  <si>
    <t>Speciální napájecí závěsná šňůra se zásuvkou 230V pro nabíjení - 5m</t>
  </si>
  <si>
    <t>3..6</t>
  </si>
  <si>
    <t>Kabel CYKY-O 3x1,5 mm2</t>
  </si>
  <si>
    <t>4..5</t>
  </si>
  <si>
    <t>Kabel CYKY-J 3x1,5 mm2</t>
  </si>
  <si>
    <t>5..5</t>
  </si>
  <si>
    <t>6..5</t>
  </si>
  <si>
    <t>Kabel CYKY-J 5x2,5 mm2</t>
  </si>
  <si>
    <t>7..5</t>
  </si>
  <si>
    <t>Kabel CYKY-J 5x10 mm2</t>
  </si>
  <si>
    <t>8..5</t>
  </si>
  <si>
    <t>Kabel CYKY-J 5x16 mm2</t>
  </si>
  <si>
    <t>9..4</t>
  </si>
  <si>
    <t>Kabel CYKY-J 4x25 mm2</t>
  </si>
  <si>
    <t>10..5</t>
  </si>
  <si>
    <t>Kabel H07RN-F 2x2,5 mm2 k SZZ</t>
  </si>
  <si>
    <t>11..5</t>
  </si>
  <si>
    <t>Kabel CXKH-R-J 3x1,5 mm2 (Dca)</t>
  </si>
  <si>
    <t>12..5</t>
  </si>
  <si>
    <t>Kabel CXKH-R-O 3x2,5 mm2 (Dca)</t>
  </si>
  <si>
    <t>13..5</t>
  </si>
  <si>
    <t>Kabel CXKH-R-J 3x2,5 mm2 (Dca)</t>
  </si>
  <si>
    <t>14..5</t>
  </si>
  <si>
    <t>Kabel CXKH-R-J 5x2,5 mm2 (Dca)</t>
  </si>
  <si>
    <t>15..5</t>
  </si>
  <si>
    <t>Kabel CXKH-R-J 3x4 mm2 (Dca)</t>
  </si>
  <si>
    <t>16..5</t>
  </si>
  <si>
    <t>Vodič pospojování CY4 zž</t>
  </si>
  <si>
    <t>17..2</t>
  </si>
  <si>
    <t>Vodič pospojování CYA6 zž</t>
  </si>
  <si>
    <t>18..4</t>
  </si>
  <si>
    <t>Vodič pospojování CYA10 zž</t>
  </si>
  <si>
    <t>19..3</t>
  </si>
  <si>
    <t>Vodič pospojování CYA16 zž</t>
  </si>
  <si>
    <t>20..3</t>
  </si>
  <si>
    <t>Ukončení CHKE-V(O) 2x1,5 mm2 - E60</t>
  </si>
  <si>
    <t>21..3</t>
  </si>
  <si>
    <t>Ukončení CYKY-O 3x1,5 mm2</t>
  </si>
  <si>
    <t>22..2</t>
  </si>
  <si>
    <t>Ukončení CYKY-J 3x1,5 mm2</t>
  </si>
  <si>
    <t>23..2</t>
  </si>
  <si>
    <t>Ukončení CYKY-J 3x2,5 mm2</t>
  </si>
  <si>
    <t>24..2</t>
  </si>
  <si>
    <t>Ukončení CYKY-J 5x10 mm2</t>
  </si>
  <si>
    <t>25..2</t>
  </si>
  <si>
    <t>Ukončení CYKY-J 5x16 mm2</t>
  </si>
  <si>
    <t>26..2</t>
  </si>
  <si>
    <t>Ukončení CYKY-J 4x25 mm2</t>
  </si>
  <si>
    <t>294</t>
  </si>
  <si>
    <t>27..1</t>
  </si>
  <si>
    <t>Ukončení H07RN-F 2x2,5 mm2 k SZZ</t>
  </si>
  <si>
    <t>296</t>
  </si>
  <si>
    <t>28..1</t>
  </si>
  <si>
    <t>Ukončení CXKH-R-J 3x1,5 mm2 (Dca)</t>
  </si>
  <si>
    <t>298</t>
  </si>
  <si>
    <t>29.</t>
  </si>
  <si>
    <t>Ukončení CXKH-R-O 3x2,5 mm2 (Dca)</t>
  </si>
  <si>
    <t>30.</t>
  </si>
  <si>
    <t>Ukončení CXKH-R-J 3x2,5 mm2 (Dca)</t>
  </si>
  <si>
    <t>302</t>
  </si>
  <si>
    <t>31.</t>
  </si>
  <si>
    <t>Ukončení CXKH-R-J 5x2,5 mm2 (Dca)</t>
  </si>
  <si>
    <t>304</t>
  </si>
  <si>
    <t>32.</t>
  </si>
  <si>
    <t>Ukončení CXKH-R-J 3x4 mm2 (Dca)</t>
  </si>
  <si>
    <t>306</t>
  </si>
  <si>
    <t>33.</t>
  </si>
  <si>
    <t>Ukončení CY4 zž</t>
  </si>
  <si>
    <t>308</t>
  </si>
  <si>
    <t>34.</t>
  </si>
  <si>
    <t>Ukončení CYA6 zž</t>
  </si>
  <si>
    <t>310</t>
  </si>
  <si>
    <t>21..4</t>
  </si>
  <si>
    <t>Ukončení CYA10 zž</t>
  </si>
  <si>
    <t>312</t>
  </si>
  <si>
    <t>22..3</t>
  </si>
  <si>
    <t>Ukončení CYA16 zž</t>
  </si>
  <si>
    <t>314</t>
  </si>
  <si>
    <t>D8</t>
  </si>
  <si>
    <t>UZEMNĚNÍ, BLESKOSVOD</t>
  </si>
  <si>
    <t>1..7</t>
  </si>
  <si>
    <t>Vodič zemnící AlMgSi - 8 mm2</t>
  </si>
  <si>
    <t>316</t>
  </si>
  <si>
    <t>2..6</t>
  </si>
  <si>
    <t>Vodič zemnící FeZn 10 mm2</t>
  </si>
  <si>
    <t>318</t>
  </si>
  <si>
    <t>3..7</t>
  </si>
  <si>
    <t>4..6</t>
  </si>
  <si>
    <t>Svorka křížová - SK</t>
  </si>
  <si>
    <t>322</t>
  </si>
  <si>
    <t>5..6</t>
  </si>
  <si>
    <t>Svorka spojovací - SS</t>
  </si>
  <si>
    <t>324</t>
  </si>
  <si>
    <t>6..6</t>
  </si>
  <si>
    <t>Svorka připojovací - SP</t>
  </si>
  <si>
    <t>326</t>
  </si>
  <si>
    <t>7..6</t>
  </si>
  <si>
    <t>Svorka zkušební - SZ</t>
  </si>
  <si>
    <t>328</t>
  </si>
  <si>
    <t>8..6</t>
  </si>
  <si>
    <t>Svorka jímací tyče - SJ1</t>
  </si>
  <si>
    <t>9..5</t>
  </si>
  <si>
    <t>Svorka falcová - rovná - SUF</t>
  </si>
  <si>
    <t>332</t>
  </si>
  <si>
    <t>10..6</t>
  </si>
  <si>
    <t>Svorka falcová - kolmá - SUG</t>
  </si>
  <si>
    <t>334</t>
  </si>
  <si>
    <t>11..6</t>
  </si>
  <si>
    <t>Svorka spojovací - pásek x pásek - SO02</t>
  </si>
  <si>
    <t>336</t>
  </si>
  <si>
    <t>12..6</t>
  </si>
  <si>
    <t>Svorka spojovací - pásek x vodič - SO03</t>
  </si>
  <si>
    <t>338</t>
  </si>
  <si>
    <t>13..6</t>
  </si>
  <si>
    <t>Podpěra svodu do fasády - PV DEHN SNAP M8/36, šedý plast č. 204004, DEHN</t>
  </si>
  <si>
    <t>340</t>
  </si>
  <si>
    <t>14..6</t>
  </si>
  <si>
    <t>Jímací tyč s rovným konce, 18/10, l=1500 mm - JT1,5 18/10 AlMgSi</t>
  </si>
  <si>
    <t>342</t>
  </si>
  <si>
    <t>15..6</t>
  </si>
  <si>
    <t>Ochranná stříška 01 - OSH</t>
  </si>
  <si>
    <t>344</t>
  </si>
  <si>
    <t>16..6</t>
  </si>
  <si>
    <t>Ochranný úhelník délka 1700 mm - OÚ17</t>
  </si>
  <si>
    <t>346</t>
  </si>
  <si>
    <t>17..3</t>
  </si>
  <si>
    <t>Držák ochranného úhelníku - DUDa</t>
  </si>
  <si>
    <t>348</t>
  </si>
  <si>
    <t>18..5</t>
  </si>
  <si>
    <t>Štítek označení svodu</t>
  </si>
  <si>
    <t>350</t>
  </si>
  <si>
    <t>19..4</t>
  </si>
  <si>
    <t>Vytvoření pomocných strojených vodičových jímačů</t>
  </si>
  <si>
    <t>352</t>
  </si>
  <si>
    <t>D9</t>
  </si>
  <si>
    <t>PRŮRAZY, NIKY, DRÁŽKY, ZEDNICKÉ PRÁCE, UCPÁVKY</t>
  </si>
  <si>
    <t>1..8</t>
  </si>
  <si>
    <t>Požární ucpávka průrazu stěny</t>
  </si>
  <si>
    <t>354</t>
  </si>
  <si>
    <t>2..7</t>
  </si>
  <si>
    <t>Vybourání otvoru ve zdivu plochy 0,09 m2 do 15 cm</t>
  </si>
  <si>
    <t>356</t>
  </si>
  <si>
    <t>3..8</t>
  </si>
  <si>
    <t>Vybourání otvoru ve zdivu plochy 0,09 m2 do 30 cm</t>
  </si>
  <si>
    <t>358</t>
  </si>
  <si>
    <t>4..7</t>
  </si>
  <si>
    <t>Vybourání otvoru ve zdivu plochy 0,09 m2 do 45 cm</t>
  </si>
  <si>
    <t>360</t>
  </si>
  <si>
    <t>5..7</t>
  </si>
  <si>
    <t>Vysekání kapes do cihel 7x7x5 cm</t>
  </si>
  <si>
    <t>362</t>
  </si>
  <si>
    <t>6..7</t>
  </si>
  <si>
    <t>Vysekání kapes do cihel 10x10x8 cm</t>
  </si>
  <si>
    <t>364</t>
  </si>
  <si>
    <t>7..7</t>
  </si>
  <si>
    <t>Vysekání kapes do cihel 15x15x10 cm</t>
  </si>
  <si>
    <t>366</t>
  </si>
  <si>
    <t>8..7</t>
  </si>
  <si>
    <t>Vysekání rýh v cihelných zdech do hloubky 3 cm, šířka do 3 cm</t>
  </si>
  <si>
    <t>368</t>
  </si>
  <si>
    <t>9..6</t>
  </si>
  <si>
    <t>Vysekání rýh v cihelných zdech do hloubky 3 cm, šířka do 5 cm</t>
  </si>
  <si>
    <t>370</t>
  </si>
  <si>
    <t>10..7</t>
  </si>
  <si>
    <t>Vysekání rýh v cihelných zdech do hloubky 3 cm, šířka do 7 cm</t>
  </si>
  <si>
    <t>372</t>
  </si>
  <si>
    <t>11..7</t>
  </si>
  <si>
    <t>Vysekání rýh v cihelných zdech do hloubky 3 cm, šířka do 10 cm</t>
  </si>
  <si>
    <t>374</t>
  </si>
  <si>
    <t>12..7</t>
  </si>
  <si>
    <t>Vysekání rýh v cihelných zdech do hloubky 5 cm, šířka do 5 cm</t>
  </si>
  <si>
    <t>376</t>
  </si>
  <si>
    <t>13..7</t>
  </si>
  <si>
    <t>Vysekání rýh v cihelných zdech do hloubky 5 cm, šířka do 7 cm</t>
  </si>
  <si>
    <t>378</t>
  </si>
  <si>
    <t>14..7</t>
  </si>
  <si>
    <t>Vysekání rýh v cihelných zdech do hloubky 5 cm, šířka do 10 cm</t>
  </si>
  <si>
    <t>380</t>
  </si>
  <si>
    <t>15..7</t>
  </si>
  <si>
    <t>Zapravení rýh v cihelných zdech - průměr šířek + malta</t>
  </si>
  <si>
    <t>382</t>
  </si>
  <si>
    <t>16..7</t>
  </si>
  <si>
    <t>Sádra elektrikářská bílá</t>
  </si>
  <si>
    <t>384</t>
  </si>
  <si>
    <t>17..4</t>
  </si>
  <si>
    <t>Malta jádrová</t>
  </si>
  <si>
    <t>386</t>
  </si>
  <si>
    <t>X.</t>
  </si>
  <si>
    <t>1..9</t>
  </si>
  <si>
    <t>Revize elektroinstalace</t>
  </si>
  <si>
    <t>388</t>
  </si>
  <si>
    <t>2..8</t>
  </si>
  <si>
    <t>Revize bleskosvodu</t>
  </si>
  <si>
    <t>390</t>
  </si>
  <si>
    <t>-2104931460</t>
  </si>
  <si>
    <t>OST04</t>
  </si>
  <si>
    <t>Doprava</t>
  </si>
  <si>
    <t>-1577372395</t>
  </si>
  <si>
    <t>OST05</t>
  </si>
  <si>
    <t>Podružný materiál</t>
  </si>
  <si>
    <t>-751333689</t>
  </si>
  <si>
    <t>-81661817</t>
  </si>
  <si>
    <t>OST06</t>
  </si>
  <si>
    <t>Kompletační činnost</t>
  </si>
  <si>
    <t>-355047271</t>
  </si>
  <si>
    <t>1229325128</t>
  </si>
  <si>
    <t>OST07</t>
  </si>
  <si>
    <t>Protokoly o měření intezity osvětlení</t>
  </si>
  <si>
    <t>-1328198962</t>
  </si>
  <si>
    <t>SO 1102 - Slaboproud</t>
  </si>
  <si>
    <t>1. - DATOVÝ ROZVADĚČ - RACK</t>
  </si>
  <si>
    <t>2. - PŘÍSTROJE, ZAŘÍZENÍ, DOPLŇUJÍCÍ POLOŽKY</t>
  </si>
  <si>
    <t>3. - PŘÍSTUPOVÝ SYSTÉM</t>
  </si>
  <si>
    <t>4. - INSTALAČNÍ MATERIÁL</t>
  </si>
  <si>
    <t>5. - KABELY, VODIČE</t>
  </si>
  <si>
    <t>6. - PRŮRAZY, NIKY, DRÁŽKY, ZEDNICKÉ PRÁCE, UCPÁVKY</t>
  </si>
  <si>
    <t>D. - REVIZE</t>
  </si>
  <si>
    <t>DATOVÝ ROZVADĚČ - RACK</t>
  </si>
  <si>
    <t>Stojanový 19”oceloplechový rozvaděč, 800x800 mm, 45U, všechny oddělitelné komponenty pospojovány, včetně vlastní skříně, ve spodní části rozvaděče šroub M8 pro uzemnění, 4 ks peroforované police, 1 ks výsuvná police a ventilační jednotka</t>
  </si>
  <si>
    <t>246376</t>
  </si>
  <si>
    <t>Prodlužka A-504 3m,6P, s přep.ochranou, 3m včetně montážní vany</t>
  </si>
  <si>
    <t>SM5 sada spoj.mat. M5-50ks,matice 50ks,šroubky 50ks,podl. 50ks</t>
  </si>
  <si>
    <t>Patch panel neosazený pro 24xRJ45 1U černý</t>
  </si>
  <si>
    <t>19' vyvazovací panel 1U černý, 5x kovový úchyt 40x40 mm</t>
  </si>
  <si>
    <t>19" rozvodný panel 8x230V, 3m 1,5U, přepěťová ochrana</t>
  </si>
  <si>
    <t>19' polička perforovaná 1U, integrované podpěry 450 mm</t>
  </si>
  <si>
    <t>Optická vana bez čela, 1U, s výsuvným šuplíkem</t>
  </si>
  <si>
    <t>VP-01 Vyvaz.panel 1U,ocel</t>
  </si>
  <si>
    <t>Vyvazovací plast. oko 80x80 mm pro vertikální vedení kab. - VO-P8-80/80</t>
  </si>
  <si>
    <t>Ukládací police, 2U, h. 450mm, 30-60kg, RAL9005</t>
  </si>
  <si>
    <t>Chladící jednotka 19" 1U 3 větráky s vestavěným termostatem</t>
  </si>
  <si>
    <t>OJ-K Osvětlovací jed. zářivka, do stropu, do dna, na rám</t>
  </si>
  <si>
    <t>Patch cord 9/125 µm SM duplex, konektory E2000/APC</t>
  </si>
  <si>
    <t>10G keystone modul 1xRJ45 Cat.6A EA STP</t>
  </si>
  <si>
    <t>Konektor na silný drát RJ45 Cat.6A EA STP s ochranou konektoru</t>
  </si>
  <si>
    <t>Stojanový 19” rozvaděč - instalace, vč. komponentů, vyvázání</t>
  </si>
  <si>
    <t>10G keystone modul 1xRJ45 Cat.6A EA STP - instalace</t>
  </si>
  <si>
    <t>Konektor na silný drát RJ45 Cat.6A EA STP  - instalace</t>
  </si>
  <si>
    <t>Patch kabel CAT6E UTP PVC 0,5m šedý non-snag-proof</t>
  </si>
  <si>
    <t>Patch kabel CAT6E UTP PVC 1,0m šedý non-snag-proof</t>
  </si>
  <si>
    <t>Patch kabel CAT6E UTP PVC 2,0m šedý non-snag-proof</t>
  </si>
  <si>
    <t>Patch kabel CAT6E UTP PVC 3,0m šedý non-snag-proof</t>
  </si>
  <si>
    <t>Switche 48 portů - pro páteř, napájení WIFI a kamer-PoE a uživatelský software</t>
  </si>
  <si>
    <t>Kamerový server</t>
  </si>
  <si>
    <t>UPS pro server - 230V/2,2 kW/ 60 minut (lokální)</t>
  </si>
  <si>
    <t>Vzdálená zpráva - SNMP karta, typ AP9640</t>
  </si>
  <si>
    <t>PŘÍSTROJE, ZAŘÍZENÍ, DOPLŇUJÍCÍ POLOŽKY</t>
  </si>
  <si>
    <t>Datová zásuvka dvojitá, 2xRJ45/8 cat-6E - šikmý vývod kabelu, včetně krytu</t>
  </si>
  <si>
    <t>Optická spojka SP-E2-01 - E2000/APC, simplex SM (pro police)</t>
  </si>
  <si>
    <t>Ochrana svárů optických vláken Phoenix Contact 1019676 - transparentní</t>
  </si>
  <si>
    <t>Provedení svaru optického kabelu</t>
  </si>
  <si>
    <t>Zpracování měřícího protokolu na svárech optických kabelů</t>
  </si>
  <si>
    <t>Zpracování měřícího protokolu na dopojení metalické kabeláže na ISDN PP</t>
  </si>
  <si>
    <t>IP kamera PoE - AXIS M2035-LE 8 MM</t>
  </si>
  <si>
    <t>SM patchcord LC-LC duplex</t>
  </si>
  <si>
    <t>SM patchcord LC-E2000/APC duplex</t>
  </si>
  <si>
    <t>Optická kazeta KO3 pro 12 až 24 svarů, černá, 180x130x8 mm - ochrana optických vláken</t>
  </si>
  <si>
    <t>PŘÍSTUPOVÝ SYSTÉM</t>
  </si>
  <si>
    <t>Sestava přístupového systému Motorola / Indala (bez kabeláže)</t>
  </si>
  <si>
    <t>Čtečka přístupového systému - RFID</t>
  </si>
  <si>
    <t>Zámek dveřní elektrický inverzní - 12V se signalizací</t>
  </si>
  <si>
    <t>Dveřní komunikátor zapuštěný</t>
  </si>
  <si>
    <t>Montážní a instalační práce, instalace přístupového systému</t>
  </si>
  <si>
    <t>Instalační krabice univerzální pod omítku, vel.68, jednonásobná</t>
  </si>
  <si>
    <t>Trubka instalační MONOFLEX PVC-1416 E - světle šedá</t>
  </si>
  <si>
    <t>Trubka korugovaná ohebná - KOPOFLEX KF 09040</t>
  </si>
  <si>
    <t>Uzavřený ocelový instalační žlab 62x50 mm</t>
  </si>
  <si>
    <t>KABELY, VODIČE</t>
  </si>
  <si>
    <t>Kabel datový UTP 4x2x0.5 mm2, cat.6</t>
  </si>
  <si>
    <t>Ukončení UTP</t>
  </si>
  <si>
    <t>Odvoz vybourané stavební sutě</t>
  </si>
  <si>
    <t>D.</t>
  </si>
  <si>
    <t>Revize slaboproudu</t>
  </si>
  <si>
    <t>Měření zásuvek a měřící protokoly</t>
  </si>
  <si>
    <t>-1830353094</t>
  </si>
  <si>
    <t>-578787490</t>
  </si>
  <si>
    <t xml:space="preserve">Dílenská a montážní dokumentace_x000d_
</t>
  </si>
  <si>
    <t>490742119</t>
  </si>
  <si>
    <t>-1972778636</t>
  </si>
  <si>
    <t>SO 12 -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</si>
  <si>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</si>
  <si>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</si>
  <si>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</si>
  <si>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</si>
  <si>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</si>
  <si>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</si>
  <si>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034103000.1</t>
  </si>
  <si>
    <t>Oplocení staveniště, včetně staveništních brán</t>
  </si>
  <si>
    <t>1024</t>
  </si>
  <si>
    <t>723661447</t>
  </si>
  <si>
    <t>https://podminky.urs.cz/item/CS_URS_2024_02/034103000.1</t>
  </si>
  <si>
    <t>Poznámka k položce:_x000d_
 svislé ocelové mobilní oplocení, výšky do 2,2 m panely vyplněné dráty</t>
  </si>
  <si>
    <t>50+46+30+13+19+10+16+35+8</t>
  </si>
  <si>
    <t>034103001</t>
  </si>
  <si>
    <t xml:space="preserve">Demontáž oplocení staveniště, včetně staveništních brán </t>
  </si>
  <si>
    <t>-802245979</t>
  </si>
  <si>
    <t>030001000</t>
  </si>
  <si>
    <t>Vybudování zařízení staveniště</t>
  </si>
  <si>
    <t>440908058</t>
  </si>
  <si>
    <t>https://podminky.urs.cz/item/CS_URS_2024_02/030001000</t>
  </si>
  <si>
    <t>Poznámka k položce:_x000d_
Terénní úpravy pro zařízení staveniště_x000d_
Náklady na stavební buňky_x000d_
Provizorní komunikace_x000d_
Ostatní vybavení staveniště</t>
  </si>
  <si>
    <t>032903000</t>
  </si>
  <si>
    <t>Náklady na provoz a údržbu vybavení staveniště</t>
  </si>
  <si>
    <t>1913136799</t>
  </si>
  <si>
    <t>https://podminky.urs.cz/item/CS_URS_2024_02/032903000</t>
  </si>
  <si>
    <t>039103000</t>
  </si>
  <si>
    <t>Rozebrání, bourání a odvoz zařízení staveniště</t>
  </si>
  <si>
    <t>33136100</t>
  </si>
  <si>
    <t>https://podminky.urs.cz/item/CS_URS_2024_02/039103000</t>
  </si>
  <si>
    <t>Poznámka k položce:_x000d_
Náklady na stavební buňky_x000d_
Provizorní komunikace_x000d_
Ostatní vybavení staveniště</t>
  </si>
  <si>
    <t>039203000</t>
  </si>
  <si>
    <t>Úprava terénu po zrušení zařízení staveniště</t>
  </si>
  <si>
    <t>686791108</t>
  </si>
  <si>
    <t>https://podminky.urs.cz/item/CS_URS_2024_02/039203000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</si>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</sst>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4102113" TargetMode="External" /><Relationship Id="rId7" Type="http://schemas.openxmlformats.org/officeDocument/2006/relationships/hyperlink" Target="https://podminky.urs.cz/item/CS_URS_2024_02/184215112" TargetMode="External" /><Relationship Id="rId8" Type="http://schemas.openxmlformats.org/officeDocument/2006/relationships/hyperlink" Target="https://podminky.urs.cz/item/CS_URS_2024_02/184502112" TargetMode="External" /><Relationship Id="rId9" Type="http://schemas.openxmlformats.org/officeDocument/2006/relationships/hyperlink" Target="https://podminky.urs.cz/item/CS_URS_2024_02/291211111" TargetMode="External" /><Relationship Id="rId10" Type="http://schemas.openxmlformats.org/officeDocument/2006/relationships/hyperlink" Target="https://podminky.urs.cz/item/CS_URS_2024_02/899914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7013112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02" TargetMode="External" /><Relationship Id="rId16" Type="http://schemas.openxmlformats.org/officeDocument/2006/relationships/hyperlink" Target="https://podminky.urs.cz/item/CS_URS_2024_02/998226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156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755214" TargetMode="External" /><Relationship Id="rId13" Type="http://schemas.openxmlformats.org/officeDocument/2006/relationships/hyperlink" Target="https://podminky.urs.cz/item/CS_URS_2024_02/213311151" TargetMode="External" /><Relationship Id="rId14" Type="http://schemas.openxmlformats.org/officeDocument/2006/relationships/hyperlink" Target="https://podminky.urs.cz/item/CS_URS_2024_02/218111112" TargetMode="External" /><Relationship Id="rId15" Type="http://schemas.openxmlformats.org/officeDocument/2006/relationships/hyperlink" Target="https://podminky.urs.cz/item/CS_URS_2024_02/218111121" TargetMode="External" /><Relationship Id="rId16" Type="http://schemas.openxmlformats.org/officeDocument/2006/relationships/hyperlink" Target="https://podminky.urs.cz/item/CS_URS_2024_02/218121111" TargetMode="External" /><Relationship Id="rId17" Type="http://schemas.openxmlformats.org/officeDocument/2006/relationships/hyperlink" Target="https://podminky.urs.cz/item/CS_URS_2024_02/270001112" TargetMode="External" /><Relationship Id="rId18" Type="http://schemas.openxmlformats.org/officeDocument/2006/relationships/hyperlink" Target="https://podminky.urs.cz/item/CS_URS_2024_02/2715322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2021" TargetMode="External" /><Relationship Id="rId25" Type="http://schemas.openxmlformats.org/officeDocument/2006/relationships/hyperlink" Target="https://podminky.urs.cz/item/CS_URS_2024_02/274322511" TargetMode="External" /><Relationship Id="rId26" Type="http://schemas.openxmlformats.org/officeDocument/2006/relationships/hyperlink" Target="https://podminky.urs.cz/item/CS_URS_2024_02/274322611" TargetMode="External" /><Relationship Id="rId27" Type="http://schemas.openxmlformats.org/officeDocument/2006/relationships/hyperlink" Target="https://podminky.urs.cz/item/CS_URS_2024_02/274351121" TargetMode="External" /><Relationship Id="rId28" Type="http://schemas.openxmlformats.org/officeDocument/2006/relationships/hyperlink" Target="https://podminky.urs.cz/item/CS_URS_2024_02/274351122" TargetMode="External" /><Relationship Id="rId29" Type="http://schemas.openxmlformats.org/officeDocument/2006/relationships/hyperlink" Target="https://podminky.urs.cz/item/CS_URS_2024_02/274361821" TargetMode="External" /><Relationship Id="rId30" Type="http://schemas.openxmlformats.org/officeDocument/2006/relationships/hyperlink" Target="https://podminky.urs.cz/item/CS_URS_2024_02/311272031" TargetMode="External" /><Relationship Id="rId31" Type="http://schemas.openxmlformats.org/officeDocument/2006/relationships/hyperlink" Target="https://podminky.urs.cz/item/CS_URS_2024_02/311272141" TargetMode="External" /><Relationship Id="rId32" Type="http://schemas.openxmlformats.org/officeDocument/2006/relationships/hyperlink" Target="https://podminky.urs.cz/item/CS_URS_2024_02/311273901" TargetMode="External" /><Relationship Id="rId33" Type="http://schemas.openxmlformats.org/officeDocument/2006/relationships/hyperlink" Target="https://podminky.urs.cz/item/CS_URS_2024_02/311273951" TargetMode="External" /><Relationship Id="rId34" Type="http://schemas.openxmlformats.org/officeDocument/2006/relationships/hyperlink" Target="https://podminky.urs.cz/item/CS_URS_2024_02/311273953" TargetMode="External" /><Relationship Id="rId35" Type="http://schemas.openxmlformats.org/officeDocument/2006/relationships/hyperlink" Target="https://podminky.urs.cz/item/CS_URS_2024_02/311321611" TargetMode="External" /><Relationship Id="rId36" Type="http://schemas.openxmlformats.org/officeDocument/2006/relationships/hyperlink" Target="https://podminky.urs.cz/item/CS_URS_2024_02/311351121" TargetMode="External" /><Relationship Id="rId37" Type="http://schemas.openxmlformats.org/officeDocument/2006/relationships/hyperlink" Target="https://podminky.urs.cz/item/CS_URS_2024_02/311351122" TargetMode="External" /><Relationship Id="rId38" Type="http://schemas.openxmlformats.org/officeDocument/2006/relationships/hyperlink" Target="https://podminky.urs.cz/item/CS_URS_2024_02/311351911" TargetMode="External" /><Relationship Id="rId39" Type="http://schemas.openxmlformats.org/officeDocument/2006/relationships/hyperlink" Target="https://podminky.urs.cz/item/CS_URS_2024_02/311361821" TargetMode="External" /><Relationship Id="rId40" Type="http://schemas.openxmlformats.org/officeDocument/2006/relationships/hyperlink" Target="https://podminky.urs.cz/item/CS_URS_2024_02/315321611" TargetMode="External" /><Relationship Id="rId41" Type="http://schemas.openxmlformats.org/officeDocument/2006/relationships/hyperlink" Target="https://podminky.urs.cz/item/CS_URS_2024_02/315351121" TargetMode="External" /><Relationship Id="rId42" Type="http://schemas.openxmlformats.org/officeDocument/2006/relationships/hyperlink" Target="https://podminky.urs.cz/item/CS_URS_2024_02/315351122" TargetMode="External" /><Relationship Id="rId43" Type="http://schemas.openxmlformats.org/officeDocument/2006/relationships/hyperlink" Target="https://podminky.urs.cz/item/CS_URS_2024_02/315361821" TargetMode="External" /><Relationship Id="rId44" Type="http://schemas.openxmlformats.org/officeDocument/2006/relationships/hyperlink" Target="https://podminky.urs.cz/item/CS_URS_2024_02/317143431" TargetMode="External" /><Relationship Id="rId45" Type="http://schemas.openxmlformats.org/officeDocument/2006/relationships/hyperlink" Target="https://podminky.urs.cz/item/CS_URS_2024_02/330321712" TargetMode="External" /><Relationship Id="rId46" Type="http://schemas.openxmlformats.org/officeDocument/2006/relationships/hyperlink" Target="https://podminky.urs.cz/item/CS_URS_2024_02/331351321" TargetMode="External" /><Relationship Id="rId47" Type="http://schemas.openxmlformats.org/officeDocument/2006/relationships/hyperlink" Target="https://podminky.urs.cz/item/CS_URS_2024_02/331351322" TargetMode="External" /><Relationship Id="rId48" Type="http://schemas.openxmlformats.org/officeDocument/2006/relationships/hyperlink" Target="https://podminky.urs.cz/item/CS_URS_2024_02/331361821" TargetMode="External" /><Relationship Id="rId49" Type="http://schemas.openxmlformats.org/officeDocument/2006/relationships/hyperlink" Target="https://podminky.urs.cz/item/CS_URS_2024_02/411124221" TargetMode="External" /><Relationship Id="rId50" Type="http://schemas.openxmlformats.org/officeDocument/2006/relationships/hyperlink" Target="https://podminky.urs.cz/item/CS_URS_2024_02/411324646" TargetMode="External" /><Relationship Id="rId51" Type="http://schemas.openxmlformats.org/officeDocument/2006/relationships/hyperlink" Target="https://podminky.urs.cz/item/CS_URS_2024_02/411325656" TargetMode="External" /><Relationship Id="rId52" Type="http://schemas.openxmlformats.org/officeDocument/2006/relationships/hyperlink" Target="https://podminky.urs.cz/item/CS_URS_2024_02/411351011" TargetMode="External" /><Relationship Id="rId53" Type="http://schemas.openxmlformats.org/officeDocument/2006/relationships/hyperlink" Target="https://podminky.urs.cz/item/CS_URS_2024_02/411351012" TargetMode="External" /><Relationship Id="rId54" Type="http://schemas.openxmlformats.org/officeDocument/2006/relationships/hyperlink" Target="https://podminky.urs.cz/item/CS_URS_2024_02/411351021" TargetMode="External" /><Relationship Id="rId55" Type="http://schemas.openxmlformats.org/officeDocument/2006/relationships/hyperlink" Target="https://podminky.urs.cz/item/CS_URS_2024_02/411351022" TargetMode="External" /><Relationship Id="rId56" Type="http://schemas.openxmlformats.org/officeDocument/2006/relationships/hyperlink" Target="https://podminky.urs.cz/item/CS_URS_2024_02/411354313" TargetMode="External" /><Relationship Id="rId57" Type="http://schemas.openxmlformats.org/officeDocument/2006/relationships/hyperlink" Target="https://podminky.urs.cz/item/CS_URS_2024_02/411354314" TargetMode="External" /><Relationship Id="rId58" Type="http://schemas.openxmlformats.org/officeDocument/2006/relationships/hyperlink" Target="https://podminky.urs.cz/item/CS_URS_2024_02/411354335" TargetMode="External" /><Relationship Id="rId59" Type="http://schemas.openxmlformats.org/officeDocument/2006/relationships/hyperlink" Target="https://podminky.urs.cz/item/CS_URS_2024_02/411354336" TargetMode="External" /><Relationship Id="rId60" Type="http://schemas.openxmlformats.org/officeDocument/2006/relationships/hyperlink" Target="https://podminky.urs.cz/item/CS_URS_2024_02/411359111" TargetMode="External" /><Relationship Id="rId61" Type="http://schemas.openxmlformats.org/officeDocument/2006/relationships/hyperlink" Target="https://podminky.urs.cz/item/CS_URS_2024_02/411361821" TargetMode="External" /><Relationship Id="rId62" Type="http://schemas.openxmlformats.org/officeDocument/2006/relationships/hyperlink" Target="https://podminky.urs.cz/item/CS_URS_2024_02/411362021" TargetMode="External" /><Relationship Id="rId63" Type="http://schemas.openxmlformats.org/officeDocument/2006/relationships/hyperlink" Target="https://podminky.urs.cz/item/CS_URS_2024_02/417321515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632450132" TargetMode="External" /><Relationship Id="rId68" Type="http://schemas.openxmlformats.org/officeDocument/2006/relationships/hyperlink" Target="https://podminky.urs.cz/item/CS_URS_2024_02/941121111" TargetMode="External" /><Relationship Id="rId69" Type="http://schemas.openxmlformats.org/officeDocument/2006/relationships/hyperlink" Target="https://podminky.urs.cz/item/CS_URS_2024_02/941121211" TargetMode="External" /><Relationship Id="rId70" Type="http://schemas.openxmlformats.org/officeDocument/2006/relationships/hyperlink" Target="https://podminky.urs.cz/item/CS_URS_2024_02/941121322" TargetMode="External" /><Relationship Id="rId71" Type="http://schemas.openxmlformats.org/officeDocument/2006/relationships/hyperlink" Target="https://podminky.urs.cz/item/CS_URS_2024_02/941121811" TargetMode="External" /><Relationship Id="rId72" Type="http://schemas.openxmlformats.org/officeDocument/2006/relationships/hyperlink" Target="https://podminky.urs.cz/item/CS_URS_2024_02/944611111" TargetMode="External" /><Relationship Id="rId73" Type="http://schemas.openxmlformats.org/officeDocument/2006/relationships/hyperlink" Target="https://podminky.urs.cz/item/CS_URS_2024_02/944611211" TargetMode="External" /><Relationship Id="rId74" Type="http://schemas.openxmlformats.org/officeDocument/2006/relationships/hyperlink" Target="https://podminky.urs.cz/item/CS_URS_2024_02/944611811" TargetMode="External" /><Relationship Id="rId75" Type="http://schemas.openxmlformats.org/officeDocument/2006/relationships/hyperlink" Target="https://podminky.urs.cz/item/CS_URS_2024_02/949101112" TargetMode="External" /><Relationship Id="rId76" Type="http://schemas.openxmlformats.org/officeDocument/2006/relationships/hyperlink" Target="https://podminky.urs.cz/item/CS_URS_2024_02/993111111" TargetMode="External" /><Relationship Id="rId77" Type="http://schemas.openxmlformats.org/officeDocument/2006/relationships/hyperlink" Target="https://podminky.urs.cz/item/CS_URS_2024_02/993111119" TargetMode="External" /><Relationship Id="rId78" Type="http://schemas.openxmlformats.org/officeDocument/2006/relationships/hyperlink" Target="https://podminky.urs.cz/item/CS_URS_2024_02/998012022" TargetMode="External" /><Relationship Id="rId79" Type="http://schemas.openxmlformats.org/officeDocument/2006/relationships/hyperlink" Target="https://podminky.urs.cz/item/CS_URS_2024_02/711111001" TargetMode="External" /><Relationship Id="rId80" Type="http://schemas.openxmlformats.org/officeDocument/2006/relationships/hyperlink" Target="https://podminky.urs.cz/item/CS_URS_2024_02/711111053" TargetMode="External" /><Relationship Id="rId81" Type="http://schemas.openxmlformats.org/officeDocument/2006/relationships/hyperlink" Target="https://podminky.urs.cz/item/CS_URS_2024_02/711141559" TargetMode="External" /><Relationship Id="rId82" Type="http://schemas.openxmlformats.org/officeDocument/2006/relationships/hyperlink" Target="https://podminky.urs.cz/item/CS_URS_2024_02/998711102" TargetMode="External" /><Relationship Id="rId83" Type="http://schemas.openxmlformats.org/officeDocument/2006/relationships/hyperlink" Target="https://podminky.urs.cz/item/CS_URS_2024_02/712311101" TargetMode="External" /><Relationship Id="rId84" Type="http://schemas.openxmlformats.org/officeDocument/2006/relationships/hyperlink" Target="https://podminky.urs.cz/item/CS_URS_2024_02/712341559" TargetMode="External" /><Relationship Id="rId85" Type="http://schemas.openxmlformats.org/officeDocument/2006/relationships/hyperlink" Target="https://podminky.urs.cz/item/CS_URS_2024_02/712811101" TargetMode="External" /><Relationship Id="rId86" Type="http://schemas.openxmlformats.org/officeDocument/2006/relationships/hyperlink" Target="https://podminky.urs.cz/item/CS_URS_2024_02/712841559" TargetMode="External" /><Relationship Id="rId87" Type="http://schemas.openxmlformats.org/officeDocument/2006/relationships/hyperlink" Target="https://podminky.urs.cz/item/CS_URS_2024_02/99871210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22" TargetMode="External" /><Relationship Id="rId2" Type="http://schemas.openxmlformats.org/officeDocument/2006/relationships/hyperlink" Target="https://podminky.urs.cz/item/CS_URS_2024_02/317142426" TargetMode="External" /><Relationship Id="rId3" Type="http://schemas.openxmlformats.org/officeDocument/2006/relationships/hyperlink" Target="https://podminky.urs.cz/item/CS_URS_2024_02/317142432" TargetMode="External" /><Relationship Id="rId4" Type="http://schemas.openxmlformats.org/officeDocument/2006/relationships/hyperlink" Target="https://podminky.urs.cz/item/CS_URS_2024_02/317142442" TargetMode="External" /><Relationship Id="rId5" Type="http://schemas.openxmlformats.org/officeDocument/2006/relationships/hyperlink" Target="https://podminky.urs.cz/item/CS_URS_2024_02/337171410" TargetMode="External" /><Relationship Id="rId6" Type="http://schemas.openxmlformats.org/officeDocument/2006/relationships/hyperlink" Target="https://podminky.urs.cz/item/CS_URS_2024_02/33817112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342272215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72235" TargetMode="External" /><Relationship Id="rId11" Type="http://schemas.openxmlformats.org/officeDocument/2006/relationships/hyperlink" Target="https://podminky.urs.cz/item/CS_URS_2024_02/342272245" TargetMode="External" /><Relationship Id="rId12" Type="http://schemas.openxmlformats.org/officeDocument/2006/relationships/hyperlink" Target="https://podminky.urs.cz/item/CS_URS_2024_02/342291131" TargetMode="External" /><Relationship Id="rId13" Type="http://schemas.openxmlformats.org/officeDocument/2006/relationships/hyperlink" Target="https://podminky.urs.cz/item/CS_URS_2024_02/348101210" TargetMode="External" /><Relationship Id="rId14" Type="http://schemas.openxmlformats.org/officeDocument/2006/relationships/hyperlink" Target="https://podminky.urs.cz/item/CS_URS_2024_02/348401140" TargetMode="External" /><Relationship Id="rId15" Type="http://schemas.openxmlformats.org/officeDocument/2006/relationships/hyperlink" Target="https://podminky.urs.cz/item/CS_URS_2024_02/389842442" TargetMode="External" /><Relationship Id="rId16" Type="http://schemas.openxmlformats.org/officeDocument/2006/relationships/hyperlink" Target="https://podminky.urs.cz/item/CS_URS_2024_02/389842512" TargetMode="External" /><Relationship Id="rId17" Type="http://schemas.openxmlformats.org/officeDocument/2006/relationships/hyperlink" Target="https://podminky.urs.cz/item/CS_URS_2024_02/411322424" TargetMode="External" /><Relationship Id="rId18" Type="http://schemas.openxmlformats.org/officeDocument/2006/relationships/hyperlink" Target="https://podminky.urs.cz/item/CS_URS_2024_02/411354209" TargetMode="External" /><Relationship Id="rId19" Type="http://schemas.openxmlformats.org/officeDocument/2006/relationships/hyperlink" Target="https://podminky.urs.cz/item/CS_URS_2024_02/411354331" TargetMode="External" /><Relationship Id="rId20" Type="http://schemas.openxmlformats.org/officeDocument/2006/relationships/hyperlink" Target="https://podminky.urs.cz/item/CS_URS_2024_02/411354332" TargetMode="External" /><Relationship Id="rId21" Type="http://schemas.openxmlformats.org/officeDocument/2006/relationships/hyperlink" Target="https://podminky.urs.cz/item/CS_URS_2024_02/611131301" TargetMode="External" /><Relationship Id="rId22" Type="http://schemas.openxmlformats.org/officeDocument/2006/relationships/hyperlink" Target="https://podminky.urs.cz/item/CS_URS_2024_02/611321341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142001" TargetMode="External" /><Relationship Id="rId25" Type="http://schemas.openxmlformats.org/officeDocument/2006/relationships/hyperlink" Target="https://podminky.urs.cz/item/CS_URS_2024_02/612311131" TargetMode="External" /><Relationship Id="rId26" Type="http://schemas.openxmlformats.org/officeDocument/2006/relationships/hyperlink" Target="https://podminky.urs.cz/item/CS_URS_2024_02/622131121" TargetMode="External" /><Relationship Id="rId27" Type="http://schemas.openxmlformats.org/officeDocument/2006/relationships/hyperlink" Target="https://podminky.urs.cz/item/CS_URS_2024_02/622142001" TargetMode="External" /><Relationship Id="rId28" Type="http://schemas.openxmlformats.org/officeDocument/2006/relationships/hyperlink" Target="https://podminky.urs.cz/item/CS_URS_2024_02/622143003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22001" TargetMode="External" /><Relationship Id="rId31" Type="http://schemas.openxmlformats.org/officeDocument/2006/relationships/hyperlink" Target="https://podminky.urs.cz/item/CS_URS_2024_02/622252002" TargetMode="External" /><Relationship Id="rId32" Type="http://schemas.openxmlformats.org/officeDocument/2006/relationships/hyperlink" Target="https://podminky.urs.cz/item/CS_URS_2024_02/629991012" TargetMode="External" /><Relationship Id="rId33" Type="http://schemas.openxmlformats.org/officeDocument/2006/relationships/hyperlink" Target="https://podminky.urs.cz/item/CS_URS_2024_02/631311215" TargetMode="External" /><Relationship Id="rId34" Type="http://schemas.openxmlformats.org/officeDocument/2006/relationships/hyperlink" Target="https://podminky.urs.cz/item/CS_URS_2024_02/631311225" TargetMode="External" /><Relationship Id="rId35" Type="http://schemas.openxmlformats.org/officeDocument/2006/relationships/hyperlink" Target="https://podminky.urs.cz/item/CS_URS_2024_02/631319012" TargetMode="External" /><Relationship Id="rId36" Type="http://schemas.openxmlformats.org/officeDocument/2006/relationships/hyperlink" Target="https://podminky.urs.cz/item/CS_URS_2024_02/631319206" TargetMode="External" /><Relationship Id="rId37" Type="http://schemas.openxmlformats.org/officeDocument/2006/relationships/hyperlink" Target="https://podminky.urs.cz/item/CS_URS_2024_02/632451457" TargetMode="External" /><Relationship Id="rId38" Type="http://schemas.openxmlformats.org/officeDocument/2006/relationships/hyperlink" Target="https://podminky.urs.cz/item/CS_URS_2024_02/632451491" TargetMode="External" /><Relationship Id="rId39" Type="http://schemas.openxmlformats.org/officeDocument/2006/relationships/hyperlink" Target="https://podminky.urs.cz/item/CS_URS_2024_02/632481213" TargetMode="External" /><Relationship Id="rId40" Type="http://schemas.openxmlformats.org/officeDocument/2006/relationships/hyperlink" Target="https://podminky.urs.cz/item/CS_URS_2024_02/634112123" TargetMode="External" /><Relationship Id="rId41" Type="http://schemas.openxmlformats.org/officeDocument/2006/relationships/hyperlink" Target="https://podminky.urs.cz/item/CS_URS_2024_02/635111242" TargetMode="External" /><Relationship Id="rId42" Type="http://schemas.openxmlformats.org/officeDocument/2006/relationships/hyperlink" Target="https://podminky.urs.cz/item/CS_URS_2024_02/642942111" TargetMode="External" /><Relationship Id="rId43" Type="http://schemas.openxmlformats.org/officeDocument/2006/relationships/hyperlink" Target="https://podminky.urs.cz/item/CS_URS_2024_02/642942591" TargetMode="External" /><Relationship Id="rId44" Type="http://schemas.openxmlformats.org/officeDocument/2006/relationships/hyperlink" Target="https://podminky.urs.cz/item/CS_URS_2024_02/642945111" TargetMode="External" /><Relationship Id="rId45" Type="http://schemas.openxmlformats.org/officeDocument/2006/relationships/hyperlink" Target="https://podminky.urs.cz/item/CS_URS_2024_02/949101112" TargetMode="External" /><Relationship Id="rId46" Type="http://schemas.openxmlformats.org/officeDocument/2006/relationships/hyperlink" Target="https://podminky.urs.cz/item/CS_URS_2024_02/953921115" TargetMode="External" /><Relationship Id="rId47" Type="http://schemas.openxmlformats.org/officeDocument/2006/relationships/hyperlink" Target="https://podminky.urs.cz/item/CS_URS_2024_02/953961113" TargetMode="External" /><Relationship Id="rId48" Type="http://schemas.openxmlformats.org/officeDocument/2006/relationships/hyperlink" Target="https://podminky.urs.cz/item/CS_URS_2024_02/953965121" TargetMode="External" /><Relationship Id="rId49" Type="http://schemas.openxmlformats.org/officeDocument/2006/relationships/hyperlink" Target="https://podminky.urs.cz/item/CS_URS_2024_02/977171232" TargetMode="External" /><Relationship Id="rId50" Type="http://schemas.openxmlformats.org/officeDocument/2006/relationships/hyperlink" Target="https://podminky.urs.cz/item/CS_URS_2024_02/998012102" TargetMode="External" /><Relationship Id="rId51" Type="http://schemas.openxmlformats.org/officeDocument/2006/relationships/hyperlink" Target="https://podminky.urs.cz/item/CS_URS_2024_02/711112001" TargetMode="External" /><Relationship Id="rId52" Type="http://schemas.openxmlformats.org/officeDocument/2006/relationships/hyperlink" Target="https://podminky.urs.cz/item/CS_URS_2024_02/711142559" TargetMode="External" /><Relationship Id="rId53" Type="http://schemas.openxmlformats.org/officeDocument/2006/relationships/hyperlink" Target="https://podminky.urs.cz/item/CS_URS_2024_02/711491571" TargetMode="External" /><Relationship Id="rId54" Type="http://schemas.openxmlformats.org/officeDocument/2006/relationships/hyperlink" Target="https://podminky.urs.cz/item/CS_URS_2024_02/998711102" TargetMode="External" /><Relationship Id="rId55" Type="http://schemas.openxmlformats.org/officeDocument/2006/relationships/hyperlink" Target="https://podminky.urs.cz/item/CS_URS_2024_02/712361701" TargetMode="External" /><Relationship Id="rId56" Type="http://schemas.openxmlformats.org/officeDocument/2006/relationships/hyperlink" Target="https://podminky.urs.cz/item/CS_URS_2024_02/712363101" TargetMode="External" /><Relationship Id="rId57" Type="http://schemas.openxmlformats.org/officeDocument/2006/relationships/hyperlink" Target="https://podminky.urs.cz/item/CS_URS_2024_02/712363352" TargetMode="External" /><Relationship Id="rId58" Type="http://schemas.openxmlformats.org/officeDocument/2006/relationships/hyperlink" Target="https://podminky.urs.cz/item/CS_URS_2024_02/712363353" TargetMode="External" /><Relationship Id="rId59" Type="http://schemas.openxmlformats.org/officeDocument/2006/relationships/hyperlink" Target="https://podminky.urs.cz/item/CS_URS_2024_02/712363357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861705" TargetMode="External" /><Relationship Id="rId62" Type="http://schemas.openxmlformats.org/officeDocument/2006/relationships/hyperlink" Target="https://podminky.urs.cz/item/CS_URS_2024_02/998712102" TargetMode="External" /><Relationship Id="rId63" Type="http://schemas.openxmlformats.org/officeDocument/2006/relationships/hyperlink" Target="https://podminky.urs.cz/item/CS_URS_2024_02/713121111" TargetMode="External" /><Relationship Id="rId64" Type="http://schemas.openxmlformats.org/officeDocument/2006/relationships/hyperlink" Target="https://podminky.urs.cz/item/CS_URS_2024_02/713131141" TargetMode="External" /><Relationship Id="rId65" Type="http://schemas.openxmlformats.org/officeDocument/2006/relationships/hyperlink" Target="https://podminky.urs.cz/item/CS_URS_2024_02/713132311" TargetMode="External" /><Relationship Id="rId66" Type="http://schemas.openxmlformats.org/officeDocument/2006/relationships/hyperlink" Target="https://podminky.urs.cz/item/CS_URS_2024_02/713141136" TargetMode="External" /><Relationship Id="rId67" Type="http://schemas.openxmlformats.org/officeDocument/2006/relationships/hyperlink" Target="https://podminky.urs.cz/item/CS_URS_2024_02/713141138" TargetMode="External" /><Relationship Id="rId68" Type="http://schemas.openxmlformats.org/officeDocument/2006/relationships/hyperlink" Target="https://podminky.urs.cz/item/CS_URS_2024_02/713141223" TargetMode="External" /><Relationship Id="rId69" Type="http://schemas.openxmlformats.org/officeDocument/2006/relationships/hyperlink" Target="https://podminky.urs.cz/item/CS_URS_2024_02/713141243" TargetMode="External" /><Relationship Id="rId70" Type="http://schemas.openxmlformats.org/officeDocument/2006/relationships/hyperlink" Target="https://podminky.urs.cz/item/CS_URS_2024_02/713141263" TargetMode="External" /><Relationship Id="rId71" Type="http://schemas.openxmlformats.org/officeDocument/2006/relationships/hyperlink" Target="https://podminky.urs.cz/item/CS_URS_2024_02/713141336" TargetMode="External" /><Relationship Id="rId72" Type="http://schemas.openxmlformats.org/officeDocument/2006/relationships/hyperlink" Target="https://podminky.urs.cz/item/CS_URS_2024_02/713141416" TargetMode="External" /><Relationship Id="rId73" Type="http://schemas.openxmlformats.org/officeDocument/2006/relationships/hyperlink" Target="https://podminky.urs.cz/item/CS_URS_2024_02/713191522" TargetMode="External" /><Relationship Id="rId74" Type="http://schemas.openxmlformats.org/officeDocument/2006/relationships/hyperlink" Target="https://podminky.urs.cz/item/CS_URS_2024_02/998713102" TargetMode="External" /><Relationship Id="rId75" Type="http://schemas.openxmlformats.org/officeDocument/2006/relationships/hyperlink" Target="https://podminky.urs.cz/item/CS_URS_2024_02/998742102" TargetMode="External" /><Relationship Id="rId76" Type="http://schemas.openxmlformats.org/officeDocument/2006/relationships/hyperlink" Target="https://podminky.urs.cz/item/CS_URS_2024_02/762083122" TargetMode="External" /><Relationship Id="rId77" Type="http://schemas.openxmlformats.org/officeDocument/2006/relationships/hyperlink" Target="https://podminky.urs.cz/item/CS_URS_2024_02/762085113" TargetMode="External" /><Relationship Id="rId78" Type="http://schemas.openxmlformats.org/officeDocument/2006/relationships/hyperlink" Target="https://podminky.urs.cz/item/CS_URS_2024_02/762713130" TargetMode="External" /><Relationship Id="rId79" Type="http://schemas.openxmlformats.org/officeDocument/2006/relationships/hyperlink" Target="https://podminky.urs.cz/item/CS_URS_2024_02/762795000" TargetMode="External" /><Relationship Id="rId80" Type="http://schemas.openxmlformats.org/officeDocument/2006/relationships/hyperlink" Target="https://podminky.urs.cz/item/CS_URS_2024_02/998762122" TargetMode="External" /><Relationship Id="rId81" Type="http://schemas.openxmlformats.org/officeDocument/2006/relationships/hyperlink" Target="https://podminky.urs.cz/item/CS_URS_2024_02/763131451" TargetMode="External" /><Relationship Id="rId82" Type="http://schemas.openxmlformats.org/officeDocument/2006/relationships/hyperlink" Target="https://podminky.urs.cz/item/CS_URS_2024_02/763131714" TargetMode="External" /><Relationship Id="rId83" Type="http://schemas.openxmlformats.org/officeDocument/2006/relationships/hyperlink" Target="https://podminky.urs.cz/item/CS_URS_2024_02/763131766" TargetMode="External" /><Relationship Id="rId84" Type="http://schemas.openxmlformats.org/officeDocument/2006/relationships/hyperlink" Target="https://podminky.urs.cz/item/CS_URS_2024_02/763131771" TargetMode="External" /><Relationship Id="rId85" Type="http://schemas.openxmlformats.org/officeDocument/2006/relationships/hyperlink" Target="https://podminky.urs.cz/item/CS_URS_2024_02/763431011" TargetMode="External" /><Relationship Id="rId86" Type="http://schemas.openxmlformats.org/officeDocument/2006/relationships/hyperlink" Target="https://podminky.urs.cz/item/CS_URS_2024_02/763431043" TargetMode="External" /><Relationship Id="rId87" Type="http://schemas.openxmlformats.org/officeDocument/2006/relationships/hyperlink" Target="https://podminky.urs.cz/item/CS_URS_2024_02/998763302" TargetMode="External" /><Relationship Id="rId88" Type="http://schemas.openxmlformats.org/officeDocument/2006/relationships/hyperlink" Target="https://podminky.urs.cz/item/CS_URS_2024_02/764215603" TargetMode="External" /><Relationship Id="rId89" Type="http://schemas.openxmlformats.org/officeDocument/2006/relationships/hyperlink" Target="https://podminky.urs.cz/item/CS_URS_2024_02/764216643" TargetMode="External" /><Relationship Id="rId90" Type="http://schemas.openxmlformats.org/officeDocument/2006/relationships/hyperlink" Target="https://podminky.urs.cz/item/CS_URS_2024_02/764511602" TargetMode="External" /><Relationship Id="rId91" Type="http://schemas.openxmlformats.org/officeDocument/2006/relationships/hyperlink" Target="https://podminky.urs.cz/item/CS_URS_2024_02/764511642" TargetMode="External" /><Relationship Id="rId92" Type="http://schemas.openxmlformats.org/officeDocument/2006/relationships/hyperlink" Target="https://podminky.urs.cz/item/CS_URS_2024_02/764518622" TargetMode="External" /><Relationship Id="rId93" Type="http://schemas.openxmlformats.org/officeDocument/2006/relationships/hyperlink" Target="https://podminky.urs.cz/item/CS_URS_2024_02/998764102" TargetMode="External" /><Relationship Id="rId94" Type="http://schemas.openxmlformats.org/officeDocument/2006/relationships/hyperlink" Target="https://podminky.urs.cz/item/CS_URS_2024_02/766422342" TargetMode="External" /><Relationship Id="rId95" Type="http://schemas.openxmlformats.org/officeDocument/2006/relationships/hyperlink" Target="https://podminky.urs.cz/item/CS_URS_2024_02/766660001" TargetMode="External" /><Relationship Id="rId96" Type="http://schemas.openxmlformats.org/officeDocument/2006/relationships/hyperlink" Target="https://podminky.urs.cz/item/CS_URS_2024_02/766660021" TargetMode="External" /><Relationship Id="rId97" Type="http://schemas.openxmlformats.org/officeDocument/2006/relationships/hyperlink" Target="https://podminky.urs.cz/item/CS_URS_2024_02/766660351" TargetMode="External" /><Relationship Id="rId98" Type="http://schemas.openxmlformats.org/officeDocument/2006/relationships/hyperlink" Target="https://podminky.urs.cz/item/CS_URS_2024_02/766660717" TargetMode="External" /><Relationship Id="rId99" Type="http://schemas.openxmlformats.org/officeDocument/2006/relationships/hyperlink" Target="https://podminky.urs.cz/item/CS_URS_2024_02/766660728" TargetMode="External" /><Relationship Id="rId100" Type="http://schemas.openxmlformats.org/officeDocument/2006/relationships/hyperlink" Target="https://podminky.urs.cz/item/CS_URS_2024_02/766660729" TargetMode="External" /><Relationship Id="rId101" Type="http://schemas.openxmlformats.org/officeDocument/2006/relationships/hyperlink" Target="https://podminky.urs.cz/item/CS_URS_2024_02/766660730" TargetMode="External" /><Relationship Id="rId102" Type="http://schemas.openxmlformats.org/officeDocument/2006/relationships/hyperlink" Target="https://podminky.urs.cz/item/CS_URS_2024_02/766660731" TargetMode="External" /><Relationship Id="rId103" Type="http://schemas.openxmlformats.org/officeDocument/2006/relationships/hyperlink" Target="https://podminky.urs.cz/item/CS_URS_2024_02/766660733" TargetMode="External" /><Relationship Id="rId104" Type="http://schemas.openxmlformats.org/officeDocument/2006/relationships/hyperlink" Target="https://podminky.urs.cz/item/CS_URS_2024_02/766660748" TargetMode="External" /><Relationship Id="rId105" Type="http://schemas.openxmlformats.org/officeDocument/2006/relationships/hyperlink" Target="https://podminky.urs.cz/item/CS_URS_2024_02/766694116" TargetMode="External" /><Relationship Id="rId106" Type="http://schemas.openxmlformats.org/officeDocument/2006/relationships/hyperlink" Target="https://podminky.urs.cz/item/CS_URS_2024_02/766695212" TargetMode="External" /><Relationship Id="rId107" Type="http://schemas.openxmlformats.org/officeDocument/2006/relationships/hyperlink" Target="https://podminky.urs.cz/item/CS_URS_2024_02/998766102" TargetMode="External" /><Relationship Id="rId108" Type="http://schemas.openxmlformats.org/officeDocument/2006/relationships/hyperlink" Target="https://podminky.urs.cz/item/CS_URS_2024_02/767164150" TargetMode="External" /><Relationship Id="rId109" Type="http://schemas.openxmlformats.org/officeDocument/2006/relationships/hyperlink" Target="https://podminky.urs.cz/item/CS_URS_2024_02/767415112" TargetMode="External" /><Relationship Id="rId110" Type="http://schemas.openxmlformats.org/officeDocument/2006/relationships/hyperlink" Target="https://podminky.urs.cz/item/CS_URS_2024_02/767428101" TargetMode="External" /><Relationship Id="rId111" Type="http://schemas.openxmlformats.org/officeDocument/2006/relationships/hyperlink" Target="https://podminky.urs.cz/item/CS_URS_2024_02/767428102" TargetMode="External" /><Relationship Id="rId112" Type="http://schemas.openxmlformats.org/officeDocument/2006/relationships/hyperlink" Target="https://podminky.urs.cz/item/CS_URS_2024_02/767428103" TargetMode="External" /><Relationship Id="rId113" Type="http://schemas.openxmlformats.org/officeDocument/2006/relationships/hyperlink" Target="https://podminky.urs.cz/item/CS_URS_2024_02/767428104" TargetMode="External" /><Relationship Id="rId114" Type="http://schemas.openxmlformats.org/officeDocument/2006/relationships/hyperlink" Target="https://podminky.urs.cz/item/CS_URS_2024_02/767428105" TargetMode="External" /><Relationship Id="rId115" Type="http://schemas.openxmlformats.org/officeDocument/2006/relationships/hyperlink" Target="https://podminky.urs.cz/item/CS_URS_2024_02/767490101" TargetMode="External" /><Relationship Id="rId116" Type="http://schemas.openxmlformats.org/officeDocument/2006/relationships/hyperlink" Target="https://podminky.urs.cz/item/CS_URS_2024_02/767490102" TargetMode="External" /><Relationship Id="rId117" Type="http://schemas.openxmlformats.org/officeDocument/2006/relationships/hyperlink" Target="https://podminky.urs.cz/item/CS_URS_2024_02/767590122" TargetMode="External" /><Relationship Id="rId118" Type="http://schemas.openxmlformats.org/officeDocument/2006/relationships/hyperlink" Target="https://podminky.urs.cz/item/CS_URS_2024_02/767620232" TargetMode="External" /><Relationship Id="rId119" Type="http://schemas.openxmlformats.org/officeDocument/2006/relationships/hyperlink" Target="https://podminky.urs.cz/item/CS_URS_2024_02/767620235" TargetMode="External" /><Relationship Id="rId120" Type="http://schemas.openxmlformats.org/officeDocument/2006/relationships/hyperlink" Target="https://podminky.urs.cz/item/CS_URS_2024_02/767620261" TargetMode="External" /><Relationship Id="rId121" Type="http://schemas.openxmlformats.org/officeDocument/2006/relationships/hyperlink" Target="https://podminky.urs.cz/item/CS_URS_2024_02/767620262" TargetMode="External" /><Relationship Id="rId122" Type="http://schemas.openxmlformats.org/officeDocument/2006/relationships/hyperlink" Target="https://podminky.urs.cz/item/CS_URS_2024_02/767620263" TargetMode="External" /><Relationship Id="rId123" Type="http://schemas.openxmlformats.org/officeDocument/2006/relationships/hyperlink" Target="https://podminky.urs.cz/item/CS_URS_2024_02/767627306" TargetMode="External" /><Relationship Id="rId124" Type="http://schemas.openxmlformats.org/officeDocument/2006/relationships/hyperlink" Target="https://podminky.urs.cz/item/CS_URS_2024_02/767627307" TargetMode="External" /><Relationship Id="rId125" Type="http://schemas.openxmlformats.org/officeDocument/2006/relationships/hyperlink" Target="https://podminky.urs.cz/item/CS_URS_2024_02/767627310" TargetMode="External" /><Relationship Id="rId126" Type="http://schemas.openxmlformats.org/officeDocument/2006/relationships/hyperlink" Target="https://podminky.urs.cz/item/CS_URS_2024_02/767640111" TargetMode="External" /><Relationship Id="rId127" Type="http://schemas.openxmlformats.org/officeDocument/2006/relationships/hyperlink" Target="https://podminky.urs.cz/item/CS_URS_2024_02/767640224" TargetMode="External" /><Relationship Id="rId128" Type="http://schemas.openxmlformats.org/officeDocument/2006/relationships/hyperlink" Target="https://podminky.urs.cz/item/CS_URS_2024_02/767640311" TargetMode="External" /><Relationship Id="rId129" Type="http://schemas.openxmlformats.org/officeDocument/2006/relationships/hyperlink" Target="https://podminky.urs.cz/item/CS_URS_2024_02/767640322" TargetMode="External" /><Relationship Id="rId130" Type="http://schemas.openxmlformats.org/officeDocument/2006/relationships/hyperlink" Target="https://podminky.urs.cz/item/CS_URS_2024_02/767646522" TargetMode="External" /><Relationship Id="rId131" Type="http://schemas.openxmlformats.org/officeDocument/2006/relationships/hyperlink" Target="https://podminky.urs.cz/item/CS_URS_2024_02/767649191" TargetMode="External" /><Relationship Id="rId132" Type="http://schemas.openxmlformats.org/officeDocument/2006/relationships/hyperlink" Target="https://podminky.urs.cz/item/CS_URS_2024_02/767649194" TargetMode="External" /><Relationship Id="rId133" Type="http://schemas.openxmlformats.org/officeDocument/2006/relationships/hyperlink" Target="https://podminky.urs.cz/item/CS_URS_2024_02/767649195" TargetMode="External" /><Relationship Id="rId134" Type="http://schemas.openxmlformats.org/officeDocument/2006/relationships/hyperlink" Target="https://podminky.urs.cz/item/CS_URS_2024_02/767651210" TargetMode="External" /><Relationship Id="rId135" Type="http://schemas.openxmlformats.org/officeDocument/2006/relationships/hyperlink" Target="https://podminky.urs.cz/item/CS_URS_2024_02/767832122" TargetMode="External" /><Relationship Id="rId136" Type="http://schemas.openxmlformats.org/officeDocument/2006/relationships/hyperlink" Target="https://podminky.urs.cz/item/CS_URS_2024_02/767995111" TargetMode="External" /><Relationship Id="rId137" Type="http://schemas.openxmlformats.org/officeDocument/2006/relationships/hyperlink" Target="https://podminky.urs.cz/item/CS_URS_2024_02/998767102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121022" TargetMode="External" /><Relationship Id="rId140" Type="http://schemas.openxmlformats.org/officeDocument/2006/relationships/hyperlink" Target="https://podminky.urs.cz/item/CS_URS_2024_02/771151023" TargetMode="External" /><Relationship Id="rId141" Type="http://schemas.openxmlformats.org/officeDocument/2006/relationships/hyperlink" Target="https://podminky.urs.cz/item/CS_URS_2024_02/771474113" TargetMode="External" /><Relationship Id="rId142" Type="http://schemas.openxmlformats.org/officeDocument/2006/relationships/hyperlink" Target="https://podminky.urs.cz/item/CS_URS_2024_02/771574416" TargetMode="External" /><Relationship Id="rId143" Type="http://schemas.openxmlformats.org/officeDocument/2006/relationships/hyperlink" Target="https://podminky.urs.cz/item/CS_URS_2024_02/771591112" TargetMode="External" /><Relationship Id="rId144" Type="http://schemas.openxmlformats.org/officeDocument/2006/relationships/hyperlink" Target="https://podminky.urs.cz/item/CS_URS_2024_02/771591241" TargetMode="External" /><Relationship Id="rId145" Type="http://schemas.openxmlformats.org/officeDocument/2006/relationships/hyperlink" Target="https://podminky.urs.cz/item/CS_URS_2024_02/771591242" TargetMode="External" /><Relationship Id="rId146" Type="http://schemas.openxmlformats.org/officeDocument/2006/relationships/hyperlink" Target="https://podminky.urs.cz/item/CS_URS_2024_02/771591264" TargetMode="External" /><Relationship Id="rId147" Type="http://schemas.openxmlformats.org/officeDocument/2006/relationships/hyperlink" Target="https://podminky.urs.cz/item/CS_URS_2024_02/998771102" TargetMode="External" /><Relationship Id="rId148" Type="http://schemas.openxmlformats.org/officeDocument/2006/relationships/hyperlink" Target="https://podminky.urs.cz/item/CS_URS_2024_02/776111112" TargetMode="External" /><Relationship Id="rId149" Type="http://schemas.openxmlformats.org/officeDocument/2006/relationships/hyperlink" Target="https://podminky.urs.cz/item/CS_URS_2024_02/776111311" TargetMode="External" /><Relationship Id="rId150" Type="http://schemas.openxmlformats.org/officeDocument/2006/relationships/hyperlink" Target="https://podminky.urs.cz/item/CS_URS_2024_02/776121321" TargetMode="External" /><Relationship Id="rId151" Type="http://schemas.openxmlformats.org/officeDocument/2006/relationships/hyperlink" Target="https://podminky.urs.cz/item/CS_URS_2024_02/776141123" TargetMode="External" /><Relationship Id="rId152" Type="http://schemas.openxmlformats.org/officeDocument/2006/relationships/hyperlink" Target="https://podminky.urs.cz/item/CS_URS_2024_02/776241111" TargetMode="External" /><Relationship Id="rId153" Type="http://schemas.openxmlformats.org/officeDocument/2006/relationships/hyperlink" Target="https://podminky.urs.cz/item/CS_URS_2024_02/776411111" TargetMode="External" /><Relationship Id="rId154" Type="http://schemas.openxmlformats.org/officeDocument/2006/relationships/hyperlink" Target="https://podminky.urs.cz/item/CS_URS_2024_02/776991121" TargetMode="External" /><Relationship Id="rId155" Type="http://schemas.openxmlformats.org/officeDocument/2006/relationships/hyperlink" Target="https://podminky.urs.cz/item/CS_URS_2024_02/998776102" TargetMode="External" /><Relationship Id="rId156" Type="http://schemas.openxmlformats.org/officeDocument/2006/relationships/hyperlink" Target="https://podminky.urs.cz/item/CS_URS_2024_02/781121011" TargetMode="External" /><Relationship Id="rId157" Type="http://schemas.openxmlformats.org/officeDocument/2006/relationships/hyperlink" Target="https://podminky.urs.cz/item/CS_URS_2024_02/781131112" TargetMode="External" /><Relationship Id="rId158" Type="http://schemas.openxmlformats.org/officeDocument/2006/relationships/hyperlink" Target="https://podminky.urs.cz/item/CS_URS_2024_02/781472218" TargetMode="External" /><Relationship Id="rId159" Type="http://schemas.openxmlformats.org/officeDocument/2006/relationships/hyperlink" Target="https://podminky.urs.cz/item/CS_URS_2024_02/781492211" TargetMode="External" /><Relationship Id="rId160" Type="http://schemas.openxmlformats.org/officeDocument/2006/relationships/hyperlink" Target="https://podminky.urs.cz/item/CS_URS_2024_02/781492251" TargetMode="External" /><Relationship Id="rId161" Type="http://schemas.openxmlformats.org/officeDocument/2006/relationships/hyperlink" Target="https://podminky.urs.cz/item/CS_URS_2024_02/781571131" TargetMode="External" /><Relationship Id="rId162" Type="http://schemas.openxmlformats.org/officeDocument/2006/relationships/hyperlink" Target="https://podminky.urs.cz/item/CS_URS_2024_02/781674113" TargetMode="External" /><Relationship Id="rId163" Type="http://schemas.openxmlformats.org/officeDocument/2006/relationships/hyperlink" Target="https://podminky.urs.cz/item/CS_URS_2024_02/998781102" TargetMode="External" /><Relationship Id="rId164" Type="http://schemas.openxmlformats.org/officeDocument/2006/relationships/hyperlink" Target="https://podminky.urs.cz/item/CS_URS_2024_02/783301311" TargetMode="External" /><Relationship Id="rId165" Type="http://schemas.openxmlformats.org/officeDocument/2006/relationships/hyperlink" Target="https://podminky.urs.cz/item/CS_URS_2024_02/783314205" TargetMode="External" /><Relationship Id="rId166" Type="http://schemas.openxmlformats.org/officeDocument/2006/relationships/hyperlink" Target="https://podminky.urs.cz/item/CS_URS_2024_02/783317107" TargetMode="External" /><Relationship Id="rId167" Type="http://schemas.openxmlformats.org/officeDocument/2006/relationships/hyperlink" Target="https://podminky.urs.cz/item/CS_URS_2024_02/784181101" TargetMode="External" /><Relationship Id="rId168" Type="http://schemas.openxmlformats.org/officeDocument/2006/relationships/hyperlink" Target="https://podminky.urs.cz/item/CS_URS_2024_02/784211101" TargetMode="External" /><Relationship Id="rId169" Type="http://schemas.openxmlformats.org/officeDocument/2006/relationships/hyperlink" Target="https://podminky.urs.cz/item/CS_URS_2024_02/998786102" TargetMode="External" /><Relationship Id="rId170" Type="http://schemas.openxmlformats.org/officeDocument/2006/relationships/hyperlink" Target="https://podminky.urs.cz/item/CS_URS_2024_02/789112141" TargetMode="External" /><Relationship Id="rId171" Type="http://schemas.openxmlformats.org/officeDocument/2006/relationships/hyperlink" Target="https://podminky.urs.cz/item/CS_URS_2024_02/789325310" TargetMode="External" /><Relationship Id="rId172" Type="http://schemas.openxmlformats.org/officeDocument/2006/relationships/hyperlink" Target="https://podminky.urs.cz/item/CS_URS_2024_02/789325315" TargetMode="External" /><Relationship Id="rId173" Type="http://schemas.openxmlformats.org/officeDocument/2006/relationships/hyperlink" Target="https://podminky.urs.cz/item/CS_URS_2024_02/789325320" TargetMode="External" /><Relationship Id="rId17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1542211" TargetMode="External" /><Relationship Id="rId8" Type="http://schemas.openxmlformats.org/officeDocument/2006/relationships/hyperlink" Target="https://podminky.urs.cz/item/CS_URS_2024_02/274321411" TargetMode="External" /><Relationship Id="rId9" Type="http://schemas.openxmlformats.org/officeDocument/2006/relationships/hyperlink" Target="https://podminky.urs.cz/item/CS_URS_2024_02/27436182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11321814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911" TargetMode="External" /><Relationship Id="rId16" Type="http://schemas.openxmlformats.org/officeDocument/2006/relationships/hyperlink" Target="https://podminky.urs.cz/item/CS_URS_2024_02/311361821" TargetMode="External" /><Relationship Id="rId17" Type="http://schemas.openxmlformats.org/officeDocument/2006/relationships/hyperlink" Target="https://podminky.urs.cz/item/CS_URS_2024_02/941111111" TargetMode="External" /><Relationship Id="rId18" Type="http://schemas.openxmlformats.org/officeDocument/2006/relationships/hyperlink" Target="https://podminky.urs.cz/item/CS_URS_2024_02/941111211" TargetMode="External" /><Relationship Id="rId19" Type="http://schemas.openxmlformats.org/officeDocument/2006/relationships/hyperlink" Target="https://podminky.urs.cz/item/CS_URS_2024_02/941111311" TargetMode="External" /><Relationship Id="rId20" Type="http://schemas.openxmlformats.org/officeDocument/2006/relationships/hyperlink" Target="https://podminky.urs.cz/item/CS_URS_2024_02/94111181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8012102" TargetMode="External" /><Relationship Id="rId24" Type="http://schemas.openxmlformats.org/officeDocument/2006/relationships/hyperlink" Target="https://podminky.urs.cz/item/CS_URS_2024_02/767163122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391112" TargetMode="External" /><Relationship Id="rId27" Type="http://schemas.openxmlformats.org/officeDocument/2006/relationships/hyperlink" Target="https://podminky.urs.cz/item/CS_URS_2024_02/767995111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998767102" TargetMode="External" /><Relationship Id="rId31" Type="http://schemas.openxmlformats.org/officeDocument/2006/relationships/hyperlink" Target="https://podminky.urs.cz/item/CS_URS_2024_02/99876712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1542211" TargetMode="External" /><Relationship Id="rId7" Type="http://schemas.openxmlformats.org/officeDocument/2006/relationships/hyperlink" Target="https://podminky.urs.cz/item/CS_URS_2024_02/275321411" TargetMode="External" /><Relationship Id="rId8" Type="http://schemas.openxmlformats.org/officeDocument/2006/relationships/hyperlink" Target="https://podminky.urs.cz/item/CS_URS_2024_02/27536182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311" TargetMode="External" /><Relationship Id="rId12" Type="http://schemas.openxmlformats.org/officeDocument/2006/relationships/hyperlink" Target="https://podminky.urs.cz/item/CS_URS_2024_02/9411118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8012102" TargetMode="External" /><Relationship Id="rId16" Type="http://schemas.openxmlformats.org/officeDocument/2006/relationships/hyperlink" Target="https://podminky.urs.cz/item/CS_URS_2024_02/767210163" TargetMode="External" /><Relationship Id="rId17" Type="http://schemas.openxmlformats.org/officeDocument/2006/relationships/hyperlink" Target="https://podminky.urs.cz/item/CS_URS_2024_02/767250113" TargetMode="External" /><Relationship Id="rId18" Type="http://schemas.openxmlformats.org/officeDocument/2006/relationships/hyperlink" Target="https://podminky.urs.cz/item/CS_URS_2024_02/767995111" TargetMode="External" /><Relationship Id="rId19" Type="http://schemas.openxmlformats.org/officeDocument/2006/relationships/hyperlink" Target="https://podminky.urs.cz/item/CS_URS_2024_02/767995113" TargetMode="External" /><Relationship Id="rId20" Type="http://schemas.openxmlformats.org/officeDocument/2006/relationships/hyperlink" Target="https://podminky.urs.cz/item/CS_URS_2024_02/998767102" TargetMode="External" /><Relationship Id="rId21" Type="http://schemas.openxmlformats.org/officeDocument/2006/relationships/hyperlink" Target="https://podminky.urs.cz/item/CS_URS_2024_02/789112141" TargetMode="External" /><Relationship Id="rId22" Type="http://schemas.openxmlformats.org/officeDocument/2006/relationships/hyperlink" Target="https://podminky.urs.cz/item/CS_URS_2024_02/789325310" TargetMode="External" /><Relationship Id="rId23" Type="http://schemas.openxmlformats.org/officeDocument/2006/relationships/hyperlink" Target="https://podminky.urs.cz/item/CS_URS_2024_02/789325315" TargetMode="External" /><Relationship Id="rId24" Type="http://schemas.openxmlformats.org/officeDocument/2006/relationships/hyperlink" Target="https://podminky.urs.cz/item/CS_URS_2024_02/789325320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64861111" TargetMode="External" /><Relationship Id="rId8" Type="http://schemas.openxmlformats.org/officeDocument/2006/relationships/hyperlink" Target="https://podminky.urs.cz/item/CS_URS_2024_02/564871011" TargetMode="External" /><Relationship Id="rId9" Type="http://schemas.openxmlformats.org/officeDocument/2006/relationships/hyperlink" Target="https://podminky.urs.cz/item/CS_URS_2024_02/564871116" TargetMode="External" /><Relationship Id="rId10" Type="http://schemas.openxmlformats.org/officeDocument/2006/relationships/hyperlink" Target="https://podminky.urs.cz/item/CS_URS_2024_02/564921511" TargetMode="External" /><Relationship Id="rId11" Type="http://schemas.openxmlformats.org/officeDocument/2006/relationships/hyperlink" Target="https://podminky.urs.cz/item/CS_URS_2024_02/573111114" TargetMode="External" /><Relationship Id="rId12" Type="http://schemas.openxmlformats.org/officeDocument/2006/relationships/hyperlink" Target="https://podminky.urs.cz/item/CS_URS_2024_02/577154141" TargetMode="External" /><Relationship Id="rId13" Type="http://schemas.openxmlformats.org/officeDocument/2006/relationships/hyperlink" Target="https://podminky.urs.cz/item/CS_URS_2024_02/591241111" TargetMode="External" /><Relationship Id="rId14" Type="http://schemas.openxmlformats.org/officeDocument/2006/relationships/hyperlink" Target="https://podminky.urs.cz/item/CS_URS_2024_02/637121114" TargetMode="External" /><Relationship Id="rId15" Type="http://schemas.openxmlformats.org/officeDocument/2006/relationships/hyperlink" Target="https://podminky.urs.cz/item/CS_URS_2024_02/915211111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6131213" TargetMode="External" /><Relationship Id="rId18" Type="http://schemas.openxmlformats.org/officeDocument/2006/relationships/hyperlink" Target="https://podminky.urs.cz/item/CS_URS_2024_02/916133112" TargetMode="External" /><Relationship Id="rId19" Type="http://schemas.openxmlformats.org/officeDocument/2006/relationships/hyperlink" Target="https://podminky.urs.cz/item/CS_URS_2024_02/916231213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919735112" TargetMode="External" /><Relationship Id="rId13" Type="http://schemas.openxmlformats.org/officeDocument/2006/relationships/hyperlink" Target="https://podminky.urs.cz/item/CS_URS_2024_02/943211111" TargetMode="External" /><Relationship Id="rId14" Type="http://schemas.openxmlformats.org/officeDocument/2006/relationships/hyperlink" Target="https://podminky.urs.cz/item/CS_URS_2024_02/943211211" TargetMode="External" /><Relationship Id="rId15" Type="http://schemas.openxmlformats.org/officeDocument/2006/relationships/hyperlink" Target="https://podminky.urs.cz/item/CS_URS_2024_02/943211321" TargetMode="External" /><Relationship Id="rId16" Type="http://schemas.openxmlformats.org/officeDocument/2006/relationships/hyperlink" Target="https://podminky.urs.cz/item/CS_URS_2024_02/943211811" TargetMode="External" /><Relationship Id="rId17" Type="http://schemas.openxmlformats.org/officeDocument/2006/relationships/hyperlink" Target="https://podminky.urs.cz/item/CS_URS_2024_02/968072641" TargetMode="External" /><Relationship Id="rId18" Type="http://schemas.openxmlformats.org/officeDocument/2006/relationships/hyperlink" Target="https://podminky.urs.cz/item/CS_URS_2024_02/993121111" TargetMode="External" /><Relationship Id="rId19" Type="http://schemas.openxmlformats.org/officeDocument/2006/relationships/hyperlink" Target="https://podminky.urs.cz/item/CS_URS_2024_02/993121119" TargetMode="External" /><Relationship Id="rId20" Type="http://schemas.openxmlformats.org/officeDocument/2006/relationships/hyperlink" Target="https://podminky.urs.cz/item/CS_URS_2024_02/9970131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31" TargetMode="External" /><Relationship Id="rId24" Type="http://schemas.openxmlformats.org/officeDocument/2006/relationships/hyperlink" Target="https://podminky.urs.cz/item/CS_URS_2024_02/998018001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640224" TargetMode="External" /><Relationship Id="rId27" Type="http://schemas.openxmlformats.org/officeDocument/2006/relationships/hyperlink" Target="https://podminky.urs.cz/item/CS_URS_2024_02/767995112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767995115" TargetMode="External" /><Relationship Id="rId31" Type="http://schemas.openxmlformats.org/officeDocument/2006/relationships/hyperlink" Target="https://podminky.urs.cz/item/CS_URS_2024_02/99876710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5" TargetMode="External" /><Relationship Id="rId4" Type="http://schemas.openxmlformats.org/officeDocument/2006/relationships/hyperlink" Target="https://podminky.urs.cz/item/CS_URS_2025_01/713463316" TargetMode="External" /><Relationship Id="rId5" Type="http://schemas.openxmlformats.org/officeDocument/2006/relationships/hyperlink" Target="https://podminky.urs.cz/item/CS_URS_2025_01/998713102" TargetMode="External" /><Relationship Id="rId6" Type="http://schemas.openxmlformats.org/officeDocument/2006/relationships/hyperlink" Target="https://podminky.urs.cz/item/CS_URS_2025_01/731244009" TargetMode="External" /><Relationship Id="rId7" Type="http://schemas.openxmlformats.org/officeDocument/2006/relationships/hyperlink" Target="https://podminky.urs.cz/item/CS_URS_2025_01/7312801011" TargetMode="External" /><Relationship Id="rId8" Type="http://schemas.openxmlformats.org/officeDocument/2006/relationships/hyperlink" Target="https://podminky.urs.cz/item/CS_URS_2025_01/731810312" TargetMode="External" /><Relationship Id="rId9" Type="http://schemas.openxmlformats.org/officeDocument/2006/relationships/hyperlink" Target="https://podminky.urs.cz/item/CS_URS_2025_01/731810342" TargetMode="External" /><Relationship Id="rId10" Type="http://schemas.openxmlformats.org/officeDocument/2006/relationships/hyperlink" Target="https://podminky.urs.cz/item/CS_URS_2025_01/998731102" TargetMode="External" /><Relationship Id="rId11" Type="http://schemas.openxmlformats.org/officeDocument/2006/relationships/hyperlink" Target="https://podminky.urs.cz/item/CS_URS_2025_01/732112232" TargetMode="External" /><Relationship Id="rId12" Type="http://schemas.openxmlformats.org/officeDocument/2006/relationships/hyperlink" Target="https://podminky.urs.cz/item/CS_URS_2025_01/732113103" TargetMode="External" /><Relationship Id="rId13" Type="http://schemas.openxmlformats.org/officeDocument/2006/relationships/hyperlink" Target="https://podminky.urs.cz/item/CS_URS_2025_01/732199100" TargetMode="External" /><Relationship Id="rId14" Type="http://schemas.openxmlformats.org/officeDocument/2006/relationships/hyperlink" Target="https://podminky.urs.cz/item/CS_URS_2025_01/732211122" TargetMode="External" /><Relationship Id="rId15" Type="http://schemas.openxmlformats.org/officeDocument/2006/relationships/hyperlink" Target="https://podminky.urs.cz/item/CS_URS_2025_01/732331106" TargetMode="External" /><Relationship Id="rId16" Type="http://schemas.openxmlformats.org/officeDocument/2006/relationships/hyperlink" Target="https://podminky.urs.cz/item/CS_URS_2025_01/732331778" TargetMode="External" /><Relationship Id="rId17" Type="http://schemas.openxmlformats.org/officeDocument/2006/relationships/hyperlink" Target="https://podminky.urs.cz/item/CS_URS_2025_01/7323321011" TargetMode="External" /><Relationship Id="rId18" Type="http://schemas.openxmlformats.org/officeDocument/2006/relationships/hyperlink" Target="https://podminky.urs.cz/item/CS_URS_2025_01/732421201" TargetMode="External" /><Relationship Id="rId19" Type="http://schemas.openxmlformats.org/officeDocument/2006/relationships/hyperlink" Target="https://podminky.urs.cz/item/CS_URS_2025_01/7324214441" TargetMode="External" /><Relationship Id="rId20" Type="http://schemas.openxmlformats.org/officeDocument/2006/relationships/hyperlink" Target="https://podminky.urs.cz/item/CS_URS_2025_01/73242144412" TargetMode="External" /><Relationship Id="rId21" Type="http://schemas.openxmlformats.org/officeDocument/2006/relationships/hyperlink" Target="https://podminky.urs.cz/item/CS_URS_2025_01/998732102" TargetMode="External" /><Relationship Id="rId22" Type="http://schemas.openxmlformats.org/officeDocument/2006/relationships/hyperlink" Target="https://podminky.urs.cz/item/CS_URS_2025_01/733122221" TargetMode="External" /><Relationship Id="rId23" Type="http://schemas.openxmlformats.org/officeDocument/2006/relationships/hyperlink" Target="https://podminky.urs.cz/item/CS_URS_2025_01/733122222" TargetMode="External" /><Relationship Id="rId24" Type="http://schemas.openxmlformats.org/officeDocument/2006/relationships/hyperlink" Target="https://podminky.urs.cz/item/CS_URS_2025_01/733122223" TargetMode="External" /><Relationship Id="rId25" Type="http://schemas.openxmlformats.org/officeDocument/2006/relationships/hyperlink" Target="https://podminky.urs.cz/item/CS_URS_2025_01/733122224" TargetMode="External" /><Relationship Id="rId26" Type="http://schemas.openxmlformats.org/officeDocument/2006/relationships/hyperlink" Target="https://podminky.urs.cz/item/CS_URS_2025_01/733122225" TargetMode="External" /><Relationship Id="rId27" Type="http://schemas.openxmlformats.org/officeDocument/2006/relationships/hyperlink" Target="https://podminky.urs.cz/item/CS_URS_2025_01/733122226" TargetMode="External" /><Relationship Id="rId28" Type="http://schemas.openxmlformats.org/officeDocument/2006/relationships/hyperlink" Target="https://podminky.urs.cz/item/CS_URS_2025_01/733122227" TargetMode="External" /><Relationship Id="rId29" Type="http://schemas.openxmlformats.org/officeDocument/2006/relationships/hyperlink" Target="https://podminky.urs.cz/item/CS_URS_2025_01/733122228" TargetMode="External" /><Relationship Id="rId30" Type="http://schemas.openxmlformats.org/officeDocument/2006/relationships/hyperlink" Target="https://podminky.urs.cz/item/CS_URS_2025_01/733122229" TargetMode="External" /><Relationship Id="rId31" Type="http://schemas.openxmlformats.org/officeDocument/2006/relationships/hyperlink" Target="https://podminky.urs.cz/item/CS_URS_2025_01/733224205" TargetMode="External" /><Relationship Id="rId32" Type="http://schemas.openxmlformats.org/officeDocument/2006/relationships/hyperlink" Target="https://podminky.urs.cz/item/CS_URS_2025_01/733224206" TargetMode="External" /><Relationship Id="rId33" Type="http://schemas.openxmlformats.org/officeDocument/2006/relationships/hyperlink" Target="https://podminky.urs.cz/item/CS_URS_2025_01/733224207" TargetMode="External" /><Relationship Id="rId34" Type="http://schemas.openxmlformats.org/officeDocument/2006/relationships/hyperlink" Target="https://podminky.urs.cz/item/CS_URS_2025_01/733224208" TargetMode="External" /><Relationship Id="rId35" Type="http://schemas.openxmlformats.org/officeDocument/2006/relationships/hyperlink" Target="https://podminky.urs.cz/item/CS_URS_2025_01/733224209" TargetMode="External" /><Relationship Id="rId36" Type="http://schemas.openxmlformats.org/officeDocument/2006/relationships/hyperlink" Target="https://podminky.urs.cz/item/CS_URS_2025_01/733224221" TargetMode="External" /><Relationship Id="rId37" Type="http://schemas.openxmlformats.org/officeDocument/2006/relationships/hyperlink" Target="https://podminky.urs.cz/item/CS_URS_2025_01/733224222" TargetMode="External" /><Relationship Id="rId38" Type="http://schemas.openxmlformats.org/officeDocument/2006/relationships/hyperlink" Target="https://podminky.urs.cz/item/CS_URS_2025_01/73322422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733291102" TargetMode="External" /><Relationship Id="rId41" Type="http://schemas.openxmlformats.org/officeDocument/2006/relationships/hyperlink" Target="https://podminky.urs.cz/item/CS_URS_2025_01/733811231" TargetMode="External" /><Relationship Id="rId42" Type="http://schemas.openxmlformats.org/officeDocument/2006/relationships/hyperlink" Target="https://podminky.urs.cz/item/CS_URS_2025_01/733811232" TargetMode="External" /><Relationship Id="rId43" Type="http://schemas.openxmlformats.org/officeDocument/2006/relationships/hyperlink" Target="https://podminky.urs.cz/item/CS_URS_2025_01/998733102" TargetMode="External" /><Relationship Id="rId44" Type="http://schemas.openxmlformats.org/officeDocument/2006/relationships/hyperlink" Target="https://podminky.urs.cz/item/CS_URS_2025_01/7341634261" TargetMode="External" /><Relationship Id="rId45" Type="http://schemas.openxmlformats.org/officeDocument/2006/relationships/hyperlink" Target="https://podminky.urs.cz/item/CS_URS_2025_01/734211120" TargetMode="External" /><Relationship Id="rId46" Type="http://schemas.openxmlformats.org/officeDocument/2006/relationships/hyperlink" Target="https://podminky.urs.cz/item/CS_URS_2025_01/734220116" TargetMode="External" /><Relationship Id="rId47" Type="http://schemas.openxmlformats.org/officeDocument/2006/relationships/hyperlink" Target="https://podminky.urs.cz/item/CS_URS_2025_01/734221552" TargetMode="External" /><Relationship Id="rId48" Type="http://schemas.openxmlformats.org/officeDocument/2006/relationships/hyperlink" Target="https://podminky.urs.cz/item/CS_URS_2025_01/734221682" TargetMode="External" /><Relationship Id="rId49" Type="http://schemas.openxmlformats.org/officeDocument/2006/relationships/hyperlink" Target="https://podminky.urs.cz/item/CS_URS_2025_01/7342216821" TargetMode="External" /><Relationship Id="rId50" Type="http://schemas.openxmlformats.org/officeDocument/2006/relationships/hyperlink" Target="https://podminky.urs.cz/item/CS_URS_2025_01/73422168212" TargetMode="External" /><Relationship Id="rId51" Type="http://schemas.openxmlformats.org/officeDocument/2006/relationships/hyperlink" Target="https://podminky.urs.cz/item/CS_URS_2025_01/7342424171" TargetMode="External" /><Relationship Id="rId52" Type="http://schemas.openxmlformats.org/officeDocument/2006/relationships/hyperlink" Target="https://podminky.urs.cz/item/CS_URS_2025_01/734261333" TargetMode="External" /><Relationship Id="rId53" Type="http://schemas.openxmlformats.org/officeDocument/2006/relationships/hyperlink" Target="https://podminky.urs.cz/item/CS_URS_2025_01/734261402" TargetMode="External" /><Relationship Id="rId54" Type="http://schemas.openxmlformats.org/officeDocument/2006/relationships/hyperlink" Target="https://podminky.urs.cz/item/CS_URS_2025_01/734291123" TargetMode="External" /><Relationship Id="rId55" Type="http://schemas.openxmlformats.org/officeDocument/2006/relationships/hyperlink" Target="https://podminky.urs.cz/item/CS_URS_2025_01/734292714" TargetMode="External" /><Relationship Id="rId56" Type="http://schemas.openxmlformats.org/officeDocument/2006/relationships/hyperlink" Target="https://podminky.urs.cz/item/CS_URS_2025_01/734292715" TargetMode="External" /><Relationship Id="rId57" Type="http://schemas.openxmlformats.org/officeDocument/2006/relationships/hyperlink" Target="https://podminky.urs.cz/item/CS_URS_2025_01/734292716" TargetMode="External" /><Relationship Id="rId58" Type="http://schemas.openxmlformats.org/officeDocument/2006/relationships/hyperlink" Target="https://podminky.urs.cz/item/CS_URS_2025_01/734292717" TargetMode="External" /><Relationship Id="rId59" Type="http://schemas.openxmlformats.org/officeDocument/2006/relationships/hyperlink" Target="https://podminky.urs.cz/item/CS_URS_2025_01/734292718" TargetMode="External" /><Relationship Id="rId60" Type="http://schemas.openxmlformats.org/officeDocument/2006/relationships/hyperlink" Target="https://podminky.urs.cz/item/CS_URS_2025_01/734295022" TargetMode="External" /><Relationship Id="rId61" Type="http://schemas.openxmlformats.org/officeDocument/2006/relationships/hyperlink" Target="https://podminky.urs.cz/item/CS_URS_2025_01/734411101" TargetMode="External" /><Relationship Id="rId62" Type="http://schemas.openxmlformats.org/officeDocument/2006/relationships/hyperlink" Target="https://podminky.urs.cz/item/CS_URS_2025_01/734421111" TargetMode="External" /><Relationship Id="rId63" Type="http://schemas.openxmlformats.org/officeDocument/2006/relationships/hyperlink" Target="https://podminky.urs.cz/item/CS_URS_2025_01/998734102" TargetMode="External" /><Relationship Id="rId64" Type="http://schemas.openxmlformats.org/officeDocument/2006/relationships/hyperlink" Target="https://podminky.urs.cz/item/CS_URS_2025_01/735152171" TargetMode="External" /><Relationship Id="rId65" Type="http://schemas.openxmlformats.org/officeDocument/2006/relationships/hyperlink" Target="https://podminky.urs.cz/item/CS_URS_2025_01/735152172" TargetMode="External" /><Relationship Id="rId66" Type="http://schemas.openxmlformats.org/officeDocument/2006/relationships/hyperlink" Target="https://podminky.urs.cz/item/CS_URS_2025_01/735152174" TargetMode="External" /><Relationship Id="rId67" Type="http://schemas.openxmlformats.org/officeDocument/2006/relationships/hyperlink" Target="https://podminky.urs.cz/item/CS_URS_2025_01/735152272" TargetMode="External" /><Relationship Id="rId68" Type="http://schemas.openxmlformats.org/officeDocument/2006/relationships/hyperlink" Target="https://podminky.urs.cz/item/CS_URS_2025_01/735152472" TargetMode="External" /><Relationship Id="rId69" Type="http://schemas.openxmlformats.org/officeDocument/2006/relationships/hyperlink" Target="https://podminky.urs.cz/item/CS_URS_2025_01/735152473" TargetMode="External" /><Relationship Id="rId70" Type="http://schemas.openxmlformats.org/officeDocument/2006/relationships/hyperlink" Target="https://podminky.urs.cz/item/CS_URS_2025_01/735152474" TargetMode="External" /><Relationship Id="rId71" Type="http://schemas.openxmlformats.org/officeDocument/2006/relationships/hyperlink" Target="https://podminky.urs.cz/item/CS_URS_2025_01/735152573" TargetMode="External" /><Relationship Id="rId72" Type="http://schemas.openxmlformats.org/officeDocument/2006/relationships/hyperlink" Target="https://podminky.urs.cz/item/CS_URS_2025_01/735152574" TargetMode="External" /><Relationship Id="rId73" Type="http://schemas.openxmlformats.org/officeDocument/2006/relationships/hyperlink" Target="https://podminky.urs.cz/item/CS_URS_2025_01/735152575" TargetMode="External" /><Relationship Id="rId74" Type="http://schemas.openxmlformats.org/officeDocument/2006/relationships/hyperlink" Target="https://podminky.urs.cz/item/CS_URS_2025_01/735152576" TargetMode="External" /><Relationship Id="rId75" Type="http://schemas.openxmlformats.org/officeDocument/2006/relationships/hyperlink" Target="https://podminky.urs.cz/item/CS_URS_2025_01/735152577" TargetMode="External" /><Relationship Id="rId76" Type="http://schemas.openxmlformats.org/officeDocument/2006/relationships/hyperlink" Target="https://podminky.urs.cz/item/CS_URS_2025_01/735152578" TargetMode="External" /><Relationship Id="rId77" Type="http://schemas.openxmlformats.org/officeDocument/2006/relationships/hyperlink" Target="https://podminky.urs.cz/item/CS_URS_2025_01/735152580" TargetMode="External" /><Relationship Id="rId78" Type="http://schemas.openxmlformats.org/officeDocument/2006/relationships/hyperlink" Target="https://podminky.urs.cz/item/CS_URS_2025_01/735152584" TargetMode="External" /><Relationship Id="rId79" Type="http://schemas.openxmlformats.org/officeDocument/2006/relationships/hyperlink" Target="https://podminky.urs.cz/item/CS_URS_2025_01/735152596" TargetMode="External" /><Relationship Id="rId80" Type="http://schemas.openxmlformats.org/officeDocument/2006/relationships/hyperlink" Target="https://podminky.urs.cz/item/CS_URS_2025_01/735152601" TargetMode="External" /><Relationship Id="rId81" Type="http://schemas.openxmlformats.org/officeDocument/2006/relationships/hyperlink" Target="https://podminky.urs.cz/item/CS_URS_2025_01/735160131" TargetMode="External" /><Relationship Id="rId82" Type="http://schemas.openxmlformats.org/officeDocument/2006/relationships/hyperlink" Target="https://podminky.urs.cz/item/CS_URS_2025_01/735160141" TargetMode="External" /><Relationship Id="rId83" Type="http://schemas.openxmlformats.org/officeDocument/2006/relationships/hyperlink" Target="https://podminky.urs.cz/item/CS_URS_2025_01/735160143" TargetMode="External" /><Relationship Id="rId84" Type="http://schemas.openxmlformats.org/officeDocument/2006/relationships/hyperlink" Target="https://podminky.urs.cz/item/CS_URS_2025_01/998735102" TargetMode="External" /><Relationship Id="rId85" Type="http://schemas.openxmlformats.org/officeDocument/2006/relationships/hyperlink" Target="https://podminky.urs.cz/item/CS_URS_2025_01/HZS22221" TargetMode="External" /><Relationship Id="rId86" Type="http://schemas.openxmlformats.org/officeDocument/2006/relationships/hyperlink" Target="https://podminky.urs.cz/item/CS_URS_2025_01/HZS22222" TargetMode="External" /><Relationship Id="rId87" Type="http://schemas.openxmlformats.org/officeDocument/2006/relationships/hyperlink" Target="https://podminky.urs.cz/item/CS_URS_2025_01/HZS24911" TargetMode="External" /><Relationship Id="rId88" Type="http://schemas.openxmlformats.org/officeDocument/2006/relationships/hyperlink" Target="https://podminky.urs.cz/item/CS_URS_2025_01/HZS42121" TargetMode="External" /><Relationship Id="rId8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3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612135101" TargetMode="External" /><Relationship Id="rId14" Type="http://schemas.openxmlformats.org/officeDocument/2006/relationships/hyperlink" Target="https://podminky.urs.cz/item/CS_URS_2025_01/935113111" TargetMode="External" /><Relationship Id="rId15" Type="http://schemas.openxmlformats.org/officeDocument/2006/relationships/hyperlink" Target="https://podminky.urs.cz/item/CS_URS_2025_01/974031142" TargetMode="External" /><Relationship Id="rId16" Type="http://schemas.openxmlformats.org/officeDocument/2006/relationships/hyperlink" Target="https://podminky.urs.cz/item/CS_URS_2025_01/974031144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463311" TargetMode="External" /><Relationship Id="rId23" Type="http://schemas.openxmlformats.org/officeDocument/2006/relationships/hyperlink" Target="https://podminky.urs.cz/item/CS_URS_2025_01/713463315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21173401" TargetMode="External" /><Relationship Id="rId26" Type="http://schemas.openxmlformats.org/officeDocument/2006/relationships/hyperlink" Target="https://podminky.urs.cz/item/CS_URS_2025_01/721173402" TargetMode="External" /><Relationship Id="rId27" Type="http://schemas.openxmlformats.org/officeDocument/2006/relationships/hyperlink" Target="https://podminky.urs.cz/item/CS_URS_2025_01/721173403" TargetMode="External" /><Relationship Id="rId28" Type="http://schemas.openxmlformats.org/officeDocument/2006/relationships/hyperlink" Target="https://podminky.urs.cz/item/CS_URS_2025_01/721174024" TargetMode="External" /><Relationship Id="rId29" Type="http://schemas.openxmlformats.org/officeDocument/2006/relationships/hyperlink" Target="https://podminky.urs.cz/item/CS_URS_2025_01/721174025" TargetMode="External" /><Relationship Id="rId30" Type="http://schemas.openxmlformats.org/officeDocument/2006/relationships/hyperlink" Target="https://podminky.urs.cz/item/CS_URS_2025_01/721174041" TargetMode="External" /><Relationship Id="rId31" Type="http://schemas.openxmlformats.org/officeDocument/2006/relationships/hyperlink" Target="https://podminky.urs.cz/item/CS_URS_2025_01/721174042" TargetMode="External" /><Relationship Id="rId32" Type="http://schemas.openxmlformats.org/officeDocument/2006/relationships/hyperlink" Target="https://podminky.urs.cz/item/CS_URS_2025_01/721174043" TargetMode="External" /><Relationship Id="rId33" Type="http://schemas.openxmlformats.org/officeDocument/2006/relationships/hyperlink" Target="https://podminky.urs.cz/item/CS_URS_2025_01/721194103" TargetMode="External" /><Relationship Id="rId34" Type="http://schemas.openxmlformats.org/officeDocument/2006/relationships/hyperlink" Target="https://podminky.urs.cz/item/CS_URS_2025_01/721194104" TargetMode="External" /><Relationship Id="rId35" Type="http://schemas.openxmlformats.org/officeDocument/2006/relationships/hyperlink" Target="https://podminky.urs.cz/item/CS_URS_2025_01/721194105" TargetMode="External" /><Relationship Id="rId36" Type="http://schemas.openxmlformats.org/officeDocument/2006/relationships/hyperlink" Target="https://podminky.urs.cz/item/CS_URS_2025_01/721194109" TargetMode="External" /><Relationship Id="rId37" Type="http://schemas.openxmlformats.org/officeDocument/2006/relationships/hyperlink" Target="https://podminky.urs.cz/item/CS_URS_2025_01/721211422" TargetMode="External" /><Relationship Id="rId38" Type="http://schemas.openxmlformats.org/officeDocument/2006/relationships/hyperlink" Target="https://podminky.urs.cz/item/CS_URS_2025_01/721212127" TargetMode="External" /><Relationship Id="rId39" Type="http://schemas.openxmlformats.org/officeDocument/2006/relationships/hyperlink" Target="https://podminky.urs.cz/item/CS_URS_2025_01/721242105" TargetMode="External" /><Relationship Id="rId40" Type="http://schemas.openxmlformats.org/officeDocument/2006/relationships/hyperlink" Target="https://podminky.urs.cz/item/CS_URS_2025_01/721274123" TargetMode="External" /><Relationship Id="rId41" Type="http://schemas.openxmlformats.org/officeDocument/2006/relationships/hyperlink" Target="https://podminky.urs.cz/item/CS_URS_2025_01/721290111" TargetMode="External" /><Relationship Id="rId42" Type="http://schemas.openxmlformats.org/officeDocument/2006/relationships/hyperlink" Target="https://podminky.urs.cz/item/CS_URS_2025_01/721290112" TargetMode="External" /><Relationship Id="rId43" Type="http://schemas.openxmlformats.org/officeDocument/2006/relationships/hyperlink" Target="https://podminky.urs.cz/item/CS_URS_2025_01/998721102" TargetMode="External" /><Relationship Id="rId44" Type="http://schemas.openxmlformats.org/officeDocument/2006/relationships/hyperlink" Target="https://podminky.urs.cz/item/CS_URS_2025_01/722130104" TargetMode="External" /><Relationship Id="rId45" Type="http://schemas.openxmlformats.org/officeDocument/2006/relationships/hyperlink" Target="https://podminky.urs.cz/item/CS_URS_2025_01/722175002" TargetMode="External" /><Relationship Id="rId46" Type="http://schemas.openxmlformats.org/officeDocument/2006/relationships/hyperlink" Target="https://podminky.urs.cz/item/CS_URS_2025_01/722175003" TargetMode="External" /><Relationship Id="rId47" Type="http://schemas.openxmlformats.org/officeDocument/2006/relationships/hyperlink" Target="https://podminky.urs.cz/item/CS_URS_2025_01/722175004" TargetMode="External" /><Relationship Id="rId48" Type="http://schemas.openxmlformats.org/officeDocument/2006/relationships/hyperlink" Target="https://podminky.urs.cz/item/CS_URS_2025_01/722175005" TargetMode="External" /><Relationship Id="rId49" Type="http://schemas.openxmlformats.org/officeDocument/2006/relationships/hyperlink" Target="https://podminky.urs.cz/item/CS_URS_2025_01/722181211" TargetMode="External" /><Relationship Id="rId50" Type="http://schemas.openxmlformats.org/officeDocument/2006/relationships/hyperlink" Target="https://podminky.urs.cz/item/CS_URS_2025_01/722181231" TargetMode="External" /><Relationship Id="rId51" Type="http://schemas.openxmlformats.org/officeDocument/2006/relationships/hyperlink" Target="https://podminky.urs.cz/item/CS_URS_2024_02/722181232" TargetMode="External" /><Relationship Id="rId52" Type="http://schemas.openxmlformats.org/officeDocument/2006/relationships/hyperlink" Target="https://podminky.urs.cz/item/CS_URS_2025_01/722181251" TargetMode="External" /><Relationship Id="rId53" Type="http://schemas.openxmlformats.org/officeDocument/2006/relationships/hyperlink" Target="https://podminky.urs.cz/item/CS_URS_2025_01/722181252" TargetMode="External" /><Relationship Id="rId54" Type="http://schemas.openxmlformats.org/officeDocument/2006/relationships/hyperlink" Target="https://podminky.urs.cz/item/CS_URS_2025_01/722182011" TargetMode="External" /><Relationship Id="rId55" Type="http://schemas.openxmlformats.org/officeDocument/2006/relationships/hyperlink" Target="https://podminky.urs.cz/item/CS_URS_2025_01/722182012" TargetMode="External" /><Relationship Id="rId56" Type="http://schemas.openxmlformats.org/officeDocument/2006/relationships/hyperlink" Target="https://podminky.urs.cz/item/CS_URS_2025_01/722182013" TargetMode="External" /><Relationship Id="rId57" Type="http://schemas.openxmlformats.org/officeDocument/2006/relationships/hyperlink" Target="https://podminky.urs.cz/item/CS_URS_2025_01/722182014" TargetMode="External" /><Relationship Id="rId58" Type="http://schemas.openxmlformats.org/officeDocument/2006/relationships/hyperlink" Target="https://podminky.urs.cz/item/CS_URS_2025_01/722190401" TargetMode="External" /><Relationship Id="rId59" Type="http://schemas.openxmlformats.org/officeDocument/2006/relationships/hyperlink" Target="https://podminky.urs.cz/item/CS_URS_2025_01/722220111" TargetMode="External" /><Relationship Id="rId60" Type="http://schemas.openxmlformats.org/officeDocument/2006/relationships/hyperlink" Target="https://podminky.urs.cz/item/CS_URS_2025_01/722220121" TargetMode="External" /><Relationship Id="rId61" Type="http://schemas.openxmlformats.org/officeDocument/2006/relationships/hyperlink" Target="https://podminky.urs.cz/item/CS_URS_2025_01/722224116" TargetMode="External" /><Relationship Id="rId62" Type="http://schemas.openxmlformats.org/officeDocument/2006/relationships/hyperlink" Target="https://podminky.urs.cz/item/CS_URS_2025_01/722231073" TargetMode="External" /><Relationship Id="rId63" Type="http://schemas.openxmlformats.org/officeDocument/2006/relationships/hyperlink" Target="https://podminky.urs.cz/item/CS_URS_2025_01/722231074" TargetMode="External" /><Relationship Id="rId64" Type="http://schemas.openxmlformats.org/officeDocument/2006/relationships/hyperlink" Target="https://podminky.urs.cz/item/CS_URS_2025_01/722231075" TargetMode="External" /><Relationship Id="rId65" Type="http://schemas.openxmlformats.org/officeDocument/2006/relationships/hyperlink" Target="https://podminky.urs.cz/item/CS_URS_2025_01/722231143" TargetMode="External" /><Relationship Id="rId66" Type="http://schemas.openxmlformats.org/officeDocument/2006/relationships/hyperlink" Target="https://podminky.urs.cz/item/CS_URS_2025_01/722232043" TargetMode="External" /><Relationship Id="rId67" Type="http://schemas.openxmlformats.org/officeDocument/2006/relationships/hyperlink" Target="https://podminky.urs.cz/item/CS_URS_2025_01/722232044" TargetMode="External" /><Relationship Id="rId68" Type="http://schemas.openxmlformats.org/officeDocument/2006/relationships/hyperlink" Target="https://podminky.urs.cz/item/CS_URS_2025_01/722232045" TargetMode="External" /><Relationship Id="rId69" Type="http://schemas.openxmlformats.org/officeDocument/2006/relationships/hyperlink" Target="https://podminky.urs.cz/item/CS_URS_2025_01/722232046" TargetMode="External" /><Relationship Id="rId70" Type="http://schemas.openxmlformats.org/officeDocument/2006/relationships/hyperlink" Target="https://podminky.urs.cz/item/CS_URS_2025_01/722234266" TargetMode="External" /><Relationship Id="rId71" Type="http://schemas.openxmlformats.org/officeDocument/2006/relationships/hyperlink" Target="https://podminky.urs.cz/item/CS_URS_2025_01/722250143" TargetMode="External" /><Relationship Id="rId72" Type="http://schemas.openxmlformats.org/officeDocument/2006/relationships/hyperlink" Target="https://podminky.urs.cz/item/CS_URS_2025_01/722262301" TargetMode="External" /><Relationship Id="rId73" Type="http://schemas.openxmlformats.org/officeDocument/2006/relationships/hyperlink" Target="https://podminky.urs.cz/item/CS_URS_2025_01/722290226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998722102" TargetMode="External" /><Relationship Id="rId77" Type="http://schemas.openxmlformats.org/officeDocument/2006/relationships/hyperlink" Target="https://podminky.urs.cz/item/CS_URS_2025_01/723150369" TargetMode="External" /><Relationship Id="rId78" Type="http://schemas.openxmlformats.org/officeDocument/2006/relationships/hyperlink" Target="https://podminky.urs.cz/item/CS_URS_2025_01/723160204" TargetMode="External" /><Relationship Id="rId79" Type="http://schemas.openxmlformats.org/officeDocument/2006/relationships/hyperlink" Target="https://podminky.urs.cz/item/CS_URS_2025_01/723160334" TargetMode="External" /><Relationship Id="rId80" Type="http://schemas.openxmlformats.org/officeDocument/2006/relationships/hyperlink" Target="https://podminky.urs.cz/item/CS_URS_2025_01/723181026" TargetMode="External" /><Relationship Id="rId81" Type="http://schemas.openxmlformats.org/officeDocument/2006/relationships/hyperlink" Target="https://podminky.urs.cz/item/CS_URS_2025_01/723190253" TargetMode="External" /><Relationship Id="rId82" Type="http://schemas.openxmlformats.org/officeDocument/2006/relationships/hyperlink" Target="https://podminky.urs.cz/item/CS_URS_2025_01/723231164" TargetMode="External" /><Relationship Id="rId83" Type="http://schemas.openxmlformats.org/officeDocument/2006/relationships/hyperlink" Target="https://podminky.urs.cz/item/CS_URS_2025_01/723231165" TargetMode="External" /><Relationship Id="rId84" Type="http://schemas.openxmlformats.org/officeDocument/2006/relationships/hyperlink" Target="https://podminky.urs.cz/item/CS_URS_2025_01/723234312" TargetMode="External" /><Relationship Id="rId85" Type="http://schemas.openxmlformats.org/officeDocument/2006/relationships/hyperlink" Target="https://podminky.urs.cz/item/CS_URS_2025_01/998723101" TargetMode="External" /><Relationship Id="rId86" Type="http://schemas.openxmlformats.org/officeDocument/2006/relationships/hyperlink" Target="https://podminky.urs.cz/item/CS_URS_2025_01/724233015" TargetMode="External" /><Relationship Id="rId87" Type="http://schemas.openxmlformats.org/officeDocument/2006/relationships/hyperlink" Target="https://podminky.urs.cz/item/CS_URS_2024_02/998724102" TargetMode="External" /><Relationship Id="rId88" Type="http://schemas.openxmlformats.org/officeDocument/2006/relationships/hyperlink" Target="https://podminky.urs.cz/item/CS_URS_2025_01/725112022" TargetMode="External" /><Relationship Id="rId89" Type="http://schemas.openxmlformats.org/officeDocument/2006/relationships/hyperlink" Target="https://podminky.urs.cz/item/CS_URS_2025_01/725211602" TargetMode="External" /><Relationship Id="rId90" Type="http://schemas.openxmlformats.org/officeDocument/2006/relationships/hyperlink" Target="https://podminky.urs.cz/item/CS_URS_2025_01/725211703" TargetMode="External" /><Relationship Id="rId91" Type="http://schemas.openxmlformats.org/officeDocument/2006/relationships/hyperlink" Target="https://podminky.urs.cz/item/CS_URS_2025_01/725241213" TargetMode="External" /><Relationship Id="rId92" Type="http://schemas.openxmlformats.org/officeDocument/2006/relationships/hyperlink" Target="https://podminky.urs.cz/item/CS_URS_2025_01/725244103" TargetMode="External" /><Relationship Id="rId93" Type="http://schemas.openxmlformats.org/officeDocument/2006/relationships/hyperlink" Target="https://podminky.urs.cz/item/CS_URS_2025_01/725244523" TargetMode="External" /><Relationship Id="rId94" Type="http://schemas.openxmlformats.org/officeDocument/2006/relationships/hyperlink" Target="https://podminky.urs.cz/item/CS_URS_2025_01/725331111" TargetMode="External" /><Relationship Id="rId95" Type="http://schemas.openxmlformats.org/officeDocument/2006/relationships/hyperlink" Target="https://podminky.urs.cz/item/CS_URS_2025_01/725821329" TargetMode="External" /><Relationship Id="rId96" Type="http://schemas.openxmlformats.org/officeDocument/2006/relationships/hyperlink" Target="https://podminky.urs.cz/item/CS_URS_2025_01/725822611" TargetMode="External" /><Relationship Id="rId97" Type="http://schemas.openxmlformats.org/officeDocument/2006/relationships/hyperlink" Target="https://podminky.urs.cz/item/CS_URS_2025_01/725822613" TargetMode="External" /><Relationship Id="rId98" Type="http://schemas.openxmlformats.org/officeDocument/2006/relationships/hyperlink" Target="https://podminky.urs.cz/item/CS_URS_2025_01/725841333" TargetMode="External" /><Relationship Id="rId99" Type="http://schemas.openxmlformats.org/officeDocument/2006/relationships/hyperlink" Target="https://podminky.urs.cz/item/CS_URS_2025_01/725861102" TargetMode="External" /><Relationship Id="rId100" Type="http://schemas.openxmlformats.org/officeDocument/2006/relationships/hyperlink" Target="https://podminky.urs.cz/item/CS_URS_2025_01/725861102" TargetMode="External" /><Relationship Id="rId101" Type="http://schemas.openxmlformats.org/officeDocument/2006/relationships/hyperlink" Target="https://podminky.urs.cz/item/CS_URS_2025_01/725862103" TargetMode="External" /><Relationship Id="rId102" Type="http://schemas.openxmlformats.org/officeDocument/2006/relationships/hyperlink" Target="https://podminky.urs.cz/item/CS_URS_2025_01/725862123" TargetMode="External" /><Relationship Id="rId103" Type="http://schemas.openxmlformats.org/officeDocument/2006/relationships/hyperlink" Target="https://podminky.urs.cz/item/CS_URS_2025_01/725865312" TargetMode="External" /><Relationship Id="rId104" Type="http://schemas.openxmlformats.org/officeDocument/2006/relationships/hyperlink" Target="https://podminky.urs.cz/item/CS_URS_2025_01/725869101" TargetMode="External" /><Relationship Id="rId105" Type="http://schemas.openxmlformats.org/officeDocument/2006/relationships/hyperlink" Target="https://podminky.urs.cz/item/CS_URS_2025_01/725869218" TargetMode="External" /><Relationship Id="rId106" Type="http://schemas.openxmlformats.org/officeDocument/2006/relationships/hyperlink" Target="https://podminky.urs.cz/item/CS_URS_2025_01/725980122" TargetMode="External" /><Relationship Id="rId107" Type="http://schemas.openxmlformats.org/officeDocument/2006/relationships/hyperlink" Target="https://podminky.urs.cz/item/CS_URS_2025_01/998725102" TargetMode="External" /><Relationship Id="rId108" Type="http://schemas.openxmlformats.org/officeDocument/2006/relationships/hyperlink" Target="https://podminky.urs.cz/item/CS_URS_2025_01/726131042" TargetMode="External" /><Relationship Id="rId109" Type="http://schemas.openxmlformats.org/officeDocument/2006/relationships/hyperlink" Target="https://podminky.urs.cz/item/CS_URS_2025_01/726191001" TargetMode="External" /><Relationship Id="rId110" Type="http://schemas.openxmlformats.org/officeDocument/2006/relationships/hyperlink" Target="https://podminky.urs.cz/item/CS_URS_2025_01/726191002" TargetMode="External" /><Relationship Id="rId111" Type="http://schemas.openxmlformats.org/officeDocument/2006/relationships/hyperlink" Target="https://podminky.urs.cz/item/CS_URS_2025_01/726191011" TargetMode="External" /><Relationship Id="rId112" Type="http://schemas.openxmlformats.org/officeDocument/2006/relationships/hyperlink" Target="https://podminky.urs.cz/item/CS_URS_2025_01/998726112" TargetMode="External" /><Relationship Id="rId113" Type="http://schemas.openxmlformats.org/officeDocument/2006/relationships/hyperlink" Target="https://podminky.urs.cz/item/CS_URS_2025_01/783617613" TargetMode="External" /><Relationship Id="rId114" Type="http://schemas.openxmlformats.org/officeDocument/2006/relationships/hyperlink" Target="https://podminky.urs.cz/item/CS_URS_2025_01/230230016" TargetMode="External" /><Relationship Id="rId115" Type="http://schemas.openxmlformats.org/officeDocument/2006/relationships/hyperlink" Target="https://podminky.urs.cz/item/CS_URS_2025_01/HZS2491" TargetMode="External" /><Relationship Id="rId116" Type="http://schemas.openxmlformats.org/officeDocument/2006/relationships/hyperlink" Target="https://podminky.urs.cz/item/CS_URS_2025_01/HZS42121" TargetMode="External" /><Relationship Id="rId117" Type="http://schemas.openxmlformats.org/officeDocument/2006/relationships/hyperlink" Target="https://podminky.urs.cz/item/CS_URS_2025_01/HZS42321" TargetMode="External" /><Relationship Id="rId1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2052" TargetMode="External" /><Relationship Id="rId2" Type="http://schemas.openxmlformats.org/officeDocument/2006/relationships/hyperlink" Target="https://podminky.urs.cz/item/CS_URS_2025_01/751310903" TargetMode="External" /><Relationship Id="rId3" Type="http://schemas.openxmlformats.org/officeDocument/2006/relationships/hyperlink" Target="https://podminky.urs.cz/item/CS_URS_2025_01/751398105" TargetMode="External" /><Relationship Id="rId4" Type="http://schemas.openxmlformats.org/officeDocument/2006/relationships/hyperlink" Target="https://podminky.urs.cz/item/CS_URS_2025_01/751721112" TargetMode="External" /><Relationship Id="rId5" Type="http://schemas.openxmlformats.org/officeDocument/2006/relationships/hyperlink" Target="https://podminky.urs.cz/item/CS_URS_2025_01/751721113" TargetMode="External" /><Relationship Id="rId6" Type="http://schemas.openxmlformats.org/officeDocument/2006/relationships/hyperlink" Target="https://podminky.urs.cz/item/CS_URS_2025_01/7679951111" TargetMode="External" /><Relationship Id="rId7" Type="http://schemas.openxmlformats.org/officeDocument/2006/relationships/hyperlink" Target="https://podminky.urs.cz/item/CS_URS_2025_01/751322011" TargetMode="External" /><Relationship Id="rId8" Type="http://schemas.openxmlformats.org/officeDocument/2006/relationships/hyperlink" Target="https://podminky.urs.cz/item/CS_URS_2025_01/751322012" TargetMode="External" /><Relationship Id="rId9" Type="http://schemas.openxmlformats.org/officeDocument/2006/relationships/hyperlink" Target="https://podminky.urs.cz/item/CS_URS_2025_01/751322134" TargetMode="External" /><Relationship Id="rId10" Type="http://schemas.openxmlformats.org/officeDocument/2006/relationships/hyperlink" Target="https://podminky.urs.cz/item/CS_URS_2025_01/751344115" TargetMode="External" /><Relationship Id="rId11" Type="http://schemas.openxmlformats.org/officeDocument/2006/relationships/hyperlink" Target="https://podminky.urs.cz/item/CS_URS_2025_01/751398041" TargetMode="External" /><Relationship Id="rId12" Type="http://schemas.openxmlformats.org/officeDocument/2006/relationships/hyperlink" Target="https://podminky.urs.cz/item/CS_URS_2025_01/751398043" TargetMode="External" /><Relationship Id="rId13" Type="http://schemas.openxmlformats.org/officeDocument/2006/relationships/hyperlink" Target="https://podminky.urs.cz/item/CS_URS_2025_01/751510041" TargetMode="External" /><Relationship Id="rId14" Type="http://schemas.openxmlformats.org/officeDocument/2006/relationships/hyperlink" Target="https://podminky.urs.cz/item/CS_URS_2025_01/751510042" TargetMode="External" /><Relationship Id="rId15" Type="http://schemas.openxmlformats.org/officeDocument/2006/relationships/hyperlink" Target="https://podminky.urs.cz/item/CS_URS_2025_01/751510043" TargetMode="External" /><Relationship Id="rId16" Type="http://schemas.openxmlformats.org/officeDocument/2006/relationships/hyperlink" Target="https://podminky.urs.cz/item/CS_URS_2025_01/751510044" TargetMode="External" /><Relationship Id="rId17" Type="http://schemas.openxmlformats.org/officeDocument/2006/relationships/hyperlink" Target="https://podminky.urs.cz/item/CS_URS_2025_01/751510045" TargetMode="External" /><Relationship Id="rId18" Type="http://schemas.openxmlformats.org/officeDocument/2006/relationships/hyperlink" Target="https://podminky.urs.cz/item/CS_URS_2025_01/751514177" TargetMode="External" /><Relationship Id="rId19" Type="http://schemas.openxmlformats.org/officeDocument/2006/relationships/hyperlink" Target="https://podminky.urs.cz/item/CS_URS_2025_01/751514177" TargetMode="External" /><Relationship Id="rId20" Type="http://schemas.openxmlformats.org/officeDocument/2006/relationships/hyperlink" Target="https://podminky.urs.cz/item/CS_URS_2025_01/751514178" TargetMode="External" /><Relationship Id="rId21" Type="http://schemas.openxmlformats.org/officeDocument/2006/relationships/hyperlink" Target="https://podminky.urs.cz/item/CS_URS_2025_01/751514178" TargetMode="External" /><Relationship Id="rId22" Type="http://schemas.openxmlformats.org/officeDocument/2006/relationships/hyperlink" Target="https://podminky.urs.cz/item/CS_URS_2025_01/751514178" TargetMode="External" /><Relationship Id="rId23" Type="http://schemas.openxmlformats.org/officeDocument/2006/relationships/hyperlink" Target="https://podminky.urs.cz/item/CS_URS_2025_01/751514179" TargetMode="External" /><Relationship Id="rId24" Type="http://schemas.openxmlformats.org/officeDocument/2006/relationships/hyperlink" Target="https://podminky.urs.cz/item/CS_URS_2025_01/751514180" TargetMode="External" /><Relationship Id="rId25" Type="http://schemas.openxmlformats.org/officeDocument/2006/relationships/hyperlink" Target="https://podminky.urs.cz/item/CS_URS_2025_01/751514181" TargetMode="External" /><Relationship Id="rId26" Type="http://schemas.openxmlformats.org/officeDocument/2006/relationships/hyperlink" Target="https://podminky.urs.cz/item/CS_URS_2025_01/751514288" TargetMode="External" /><Relationship Id="rId27" Type="http://schemas.openxmlformats.org/officeDocument/2006/relationships/hyperlink" Target="https://podminky.urs.cz/item/CS_URS_2025_01/751514289" TargetMode="External" /><Relationship Id="rId28" Type="http://schemas.openxmlformats.org/officeDocument/2006/relationships/hyperlink" Target="https://podminky.urs.cz/item/CS_URS_2025_01/751514290" TargetMode="External" /><Relationship Id="rId29" Type="http://schemas.openxmlformats.org/officeDocument/2006/relationships/hyperlink" Target="https://podminky.urs.cz/item/CS_URS_2025_01/751514291" TargetMode="External" /><Relationship Id="rId30" Type="http://schemas.openxmlformats.org/officeDocument/2006/relationships/hyperlink" Target="https://podminky.urs.cz/item/CS_URS_2025_01/751514478" TargetMode="External" /><Relationship Id="rId31" Type="http://schemas.openxmlformats.org/officeDocument/2006/relationships/hyperlink" Target="https://podminky.urs.cz/item/CS_URS_2025_01/751514479" TargetMode="External" /><Relationship Id="rId32" Type="http://schemas.openxmlformats.org/officeDocument/2006/relationships/hyperlink" Target="https://podminky.urs.cz/item/CS_URS_2025_01/751514480" TargetMode="External" /><Relationship Id="rId33" Type="http://schemas.openxmlformats.org/officeDocument/2006/relationships/hyperlink" Target="https://podminky.urs.cz/item/CS_URS_2025_01/751514481" TargetMode="External" /><Relationship Id="rId34" Type="http://schemas.openxmlformats.org/officeDocument/2006/relationships/hyperlink" Target="https://podminky.urs.cz/item/CS_URS_2025_01/751611122" TargetMode="External" /><Relationship Id="rId35" Type="http://schemas.openxmlformats.org/officeDocument/2006/relationships/hyperlink" Target="https://podminky.urs.cz/item/CS_URS_2025_01/751711131" TargetMode="External" /><Relationship Id="rId36" Type="http://schemas.openxmlformats.org/officeDocument/2006/relationships/hyperlink" Target="https://podminky.urs.cz/item/CS_URS_2025_01/751721111" TargetMode="External" /><Relationship Id="rId37" Type="http://schemas.openxmlformats.org/officeDocument/2006/relationships/hyperlink" Target="https://podminky.urs.cz/item/CS_URS_2025_01/751791113" TargetMode="External" /><Relationship Id="rId38" Type="http://schemas.openxmlformats.org/officeDocument/2006/relationships/hyperlink" Target="https://podminky.urs.cz/item/CS_URS_2025_01/751791154" TargetMode="External" /><Relationship Id="rId39" Type="http://schemas.openxmlformats.org/officeDocument/2006/relationships/hyperlink" Target="https://podminky.urs.cz/item/CS_URS_2025_01/751791164" TargetMode="External" /><Relationship Id="rId40" Type="http://schemas.openxmlformats.org/officeDocument/2006/relationships/hyperlink" Target="https://podminky.urs.cz/item/CS_URS_2025_01/751791301" TargetMode="External" /><Relationship Id="rId41" Type="http://schemas.openxmlformats.org/officeDocument/2006/relationships/hyperlink" Target="https://podminky.urs.cz/item/CS_URS_2025_01/751791401" TargetMode="External" /><Relationship Id="rId42" Type="http://schemas.openxmlformats.org/officeDocument/2006/relationships/hyperlink" Target="https://podminky.urs.cz/item/CS_URS_2025_01/751793001" TargetMode="External" /><Relationship Id="rId43" Type="http://schemas.openxmlformats.org/officeDocument/2006/relationships/hyperlink" Target="https://podminky.urs.cz/item/CS_URS_2025_01/998751101" TargetMode="External" /><Relationship Id="rId44" Type="http://schemas.openxmlformats.org/officeDocument/2006/relationships/hyperlink" Target="https://podminky.urs.cz/item/CS_URS_2025_01/HZS32121" TargetMode="External" /><Relationship Id="rId45" Type="http://schemas.openxmlformats.org/officeDocument/2006/relationships/hyperlink" Target="https://podminky.urs.cz/item/CS_URS_2025_01/HZS32122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5110111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62751139" TargetMode="External" /><Relationship Id="rId8" Type="http://schemas.openxmlformats.org/officeDocument/2006/relationships/hyperlink" Target="https://podminky.urs.cz/item/CS_URS_2025_01/167151102" TargetMode="External" /><Relationship Id="rId9" Type="http://schemas.openxmlformats.org/officeDocument/2006/relationships/hyperlink" Target="https://podminky.urs.cz/item/CS_URS_2025_01/167151122" TargetMode="External" /><Relationship Id="rId10" Type="http://schemas.openxmlformats.org/officeDocument/2006/relationships/hyperlink" Target="https://podminky.urs.cz/item/CS_URS_2025_01/171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251101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451573111" TargetMode="External" /><Relationship Id="rId15" Type="http://schemas.openxmlformats.org/officeDocument/2006/relationships/hyperlink" Target="https://podminky.urs.cz/item/CS_URS_2025_01/871313122" TargetMode="External" /><Relationship Id="rId16" Type="http://schemas.openxmlformats.org/officeDocument/2006/relationships/hyperlink" Target="https://podminky.urs.cz/item/CS_URS_2025_01/871353122" TargetMode="External" /><Relationship Id="rId17" Type="http://schemas.openxmlformats.org/officeDocument/2006/relationships/hyperlink" Target="https://podminky.urs.cz/item/CS_URS_2025_01/894812312" TargetMode="External" /><Relationship Id="rId18" Type="http://schemas.openxmlformats.org/officeDocument/2006/relationships/hyperlink" Target="https://podminky.urs.cz/item/CS_URS_2025_01/894812316" TargetMode="External" /><Relationship Id="rId19" Type="http://schemas.openxmlformats.org/officeDocument/2006/relationships/hyperlink" Target="https://podminky.urs.cz/item/CS_URS_2025_01/894812318" TargetMode="External" /><Relationship Id="rId20" Type="http://schemas.openxmlformats.org/officeDocument/2006/relationships/hyperlink" Target="https://podminky.urs.cz/item/CS_URS_2025_01/894812332" TargetMode="External" /><Relationship Id="rId21" Type="http://schemas.openxmlformats.org/officeDocument/2006/relationships/hyperlink" Target="https://podminky.urs.cz/item/CS_URS_2025_01/894812333" TargetMode="External" /><Relationship Id="rId22" Type="http://schemas.openxmlformats.org/officeDocument/2006/relationships/hyperlink" Target="https://podminky.urs.cz/item/CS_URS_2025_01/894812339" TargetMode="External" /><Relationship Id="rId23" Type="http://schemas.openxmlformats.org/officeDocument/2006/relationships/hyperlink" Target="https://podminky.urs.cz/item/CS_URS_2025_01/894812377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2113" TargetMode="External" /><Relationship Id="rId14" Type="http://schemas.openxmlformats.org/officeDocument/2006/relationships/hyperlink" Target="https://podminky.urs.cz/item/CS_URS_2025_01/998276101" TargetMode="External" /><Relationship Id="rId15" Type="http://schemas.openxmlformats.org/officeDocument/2006/relationships/hyperlink" Target="https://podminky.urs.cz/item/CS_URS_2025_01/998276124" TargetMode="External" /><Relationship Id="rId16" Type="http://schemas.openxmlformats.org/officeDocument/2006/relationships/hyperlink" Target="https://podminky.urs.cz/item/CS_URS_2025_01/2302000031" TargetMode="External" /><Relationship Id="rId17" Type="http://schemas.openxmlformats.org/officeDocument/2006/relationships/hyperlink" Target="https://podminky.urs.cz/item/CS_URS_2025_01/230205025" TargetMode="External" /><Relationship Id="rId18" Type="http://schemas.openxmlformats.org/officeDocument/2006/relationships/hyperlink" Target="https://podminky.urs.cz/item/CS_URS_2025_01/230205225" TargetMode="External" /><Relationship Id="rId19" Type="http://schemas.openxmlformats.org/officeDocument/2006/relationships/hyperlink" Target="https://podminky.urs.cz/item/CS_URS_2025_01/230230016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22" TargetMode="External" /><Relationship Id="rId2" Type="http://schemas.openxmlformats.org/officeDocument/2006/relationships/hyperlink" Target="https://podminky.urs.cz/item/CS_URS_2025_01/113107430" TargetMode="External" /><Relationship Id="rId3" Type="http://schemas.openxmlformats.org/officeDocument/2006/relationships/hyperlink" Target="https://podminky.urs.cz/item/CS_URS_2025_01/113107441" TargetMode="External" /><Relationship Id="rId4" Type="http://schemas.openxmlformats.org/officeDocument/2006/relationships/hyperlink" Target="https://podminky.urs.cz/item/CS_URS_2025_01/132354203" TargetMode="External" /><Relationship Id="rId5" Type="http://schemas.openxmlformats.org/officeDocument/2006/relationships/hyperlink" Target="https://podminky.urs.cz/item/CS_URS_2025_01/151101101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2" TargetMode="External" /><Relationship Id="rId10" Type="http://schemas.openxmlformats.org/officeDocument/2006/relationships/hyperlink" Target="https://podminky.urs.cz/item/CS_URS_2025_01/167151122" TargetMode="External" /><Relationship Id="rId11" Type="http://schemas.openxmlformats.org/officeDocument/2006/relationships/hyperlink" Target="https://podminky.urs.cz/item/CS_URS_2025_01/171151112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4251101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566901243" TargetMode="External" /><Relationship Id="rId17" Type="http://schemas.openxmlformats.org/officeDocument/2006/relationships/hyperlink" Target="https://podminky.urs.cz/item/CS_URS_2025_01/572341112" TargetMode="External" /><Relationship Id="rId18" Type="http://schemas.openxmlformats.org/officeDocument/2006/relationships/hyperlink" Target="https://podminky.urs.cz/item/CS_URS_2025_01/572361112" TargetMode="External" /><Relationship Id="rId19" Type="http://schemas.openxmlformats.org/officeDocument/2006/relationships/hyperlink" Target="https://podminky.urs.cz/item/CS_URS_2025_01/871181141" TargetMode="External" /><Relationship Id="rId20" Type="http://schemas.openxmlformats.org/officeDocument/2006/relationships/hyperlink" Target="https://podminky.urs.cz/item/CS_URS_2025_01/877181101" TargetMode="External" /><Relationship Id="rId21" Type="http://schemas.openxmlformats.org/officeDocument/2006/relationships/hyperlink" Target="https://podminky.urs.cz/item/CS_URS_2025_01/877181110" TargetMode="External" /><Relationship Id="rId22" Type="http://schemas.openxmlformats.org/officeDocument/2006/relationships/hyperlink" Target="https://podminky.urs.cz/item/CS_URS_2025_01/879181111" TargetMode="External" /><Relationship Id="rId23" Type="http://schemas.openxmlformats.org/officeDocument/2006/relationships/hyperlink" Target="https://podminky.urs.cz/item/CS_URS_2025_01/891181324" TargetMode="External" /><Relationship Id="rId24" Type="http://schemas.openxmlformats.org/officeDocument/2006/relationships/hyperlink" Target="https://podminky.urs.cz/item/CS_URS_2025_01/891247212" TargetMode="External" /><Relationship Id="rId25" Type="http://schemas.openxmlformats.org/officeDocument/2006/relationships/hyperlink" Target="https://podminky.urs.cz/item/CS_URS_2025_01/891249111" TargetMode="External" /><Relationship Id="rId26" Type="http://schemas.openxmlformats.org/officeDocument/2006/relationships/hyperlink" Target="https://podminky.urs.cz/item/CS_URS_2025_01/892233122" TargetMode="External" /><Relationship Id="rId27" Type="http://schemas.openxmlformats.org/officeDocument/2006/relationships/hyperlink" Target="https://podminky.urs.cz/item/CS_URS_2025_01/892241111" TargetMode="External" /><Relationship Id="rId28" Type="http://schemas.openxmlformats.org/officeDocument/2006/relationships/hyperlink" Target="https://podminky.urs.cz/item/CS_URS_2025_01/892372111" TargetMode="External" /><Relationship Id="rId29" Type="http://schemas.openxmlformats.org/officeDocument/2006/relationships/hyperlink" Target="https://podminky.urs.cz/item/CS_URS_2025_01/899401112" TargetMode="External" /><Relationship Id="rId30" Type="http://schemas.openxmlformats.org/officeDocument/2006/relationships/hyperlink" Target="https://podminky.urs.cz/item/CS_URS_2025_01/899722113" TargetMode="External" /><Relationship Id="rId31" Type="http://schemas.openxmlformats.org/officeDocument/2006/relationships/hyperlink" Target="https://podminky.urs.cz/item/CS_URS_2025_01/997013111" TargetMode="External" /><Relationship Id="rId32" Type="http://schemas.openxmlformats.org/officeDocument/2006/relationships/hyperlink" Target="https://podminky.urs.cz/item/CS_URS_2025_01/997013501" TargetMode="External" /><Relationship Id="rId33" Type="http://schemas.openxmlformats.org/officeDocument/2006/relationships/hyperlink" Target="https://podminky.urs.cz/item/CS_URS_2025_01/997013509" TargetMode="External" /><Relationship Id="rId34" Type="http://schemas.openxmlformats.org/officeDocument/2006/relationships/hyperlink" Target="https://podminky.urs.cz/item/CS_URS_2025_01/997013631" TargetMode="External" /><Relationship Id="rId35" Type="http://schemas.openxmlformats.org/officeDocument/2006/relationships/hyperlink" Target="https://podminky.urs.cz/item/CS_URS_2025_01/99822301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hyperlink" Target="https://podminky.urs.cz/item/CS_URS_2025_01/HZS42321" TargetMode="External" /><Relationship Id="rId3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4" TargetMode="External" /><Relationship Id="rId2" Type="http://schemas.openxmlformats.org/officeDocument/2006/relationships/hyperlink" Target="https://podminky.urs.cz/item/CS_URS_2025_01/13235420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62751139" TargetMode="External" /><Relationship Id="rId7" Type="http://schemas.openxmlformats.org/officeDocument/2006/relationships/hyperlink" Target="https://podminky.urs.cz/item/CS_URS_2025_01/167151102" TargetMode="External" /><Relationship Id="rId8" Type="http://schemas.openxmlformats.org/officeDocument/2006/relationships/hyperlink" Target="https://podminky.urs.cz/item/CS_URS_2025_01/167151122" TargetMode="External" /><Relationship Id="rId9" Type="http://schemas.openxmlformats.org/officeDocument/2006/relationships/hyperlink" Target="https://podminky.urs.cz/item/CS_URS_2025_01/171151112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42511011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212755214" TargetMode="External" /><Relationship Id="rId15" Type="http://schemas.openxmlformats.org/officeDocument/2006/relationships/hyperlink" Target="https://podminky.urs.cz/item/CS_URS_2025_01/213141112" TargetMode="External" /><Relationship Id="rId16" Type="http://schemas.openxmlformats.org/officeDocument/2006/relationships/hyperlink" Target="https://podminky.urs.cz/item/CS_URS_2025_01/3861101031" TargetMode="External" /><Relationship Id="rId17" Type="http://schemas.openxmlformats.org/officeDocument/2006/relationships/hyperlink" Target="https://podminky.urs.cz/item/CS_URS_2025_01/871313122" TargetMode="External" /><Relationship Id="rId18" Type="http://schemas.openxmlformats.org/officeDocument/2006/relationships/hyperlink" Target="https://podminky.urs.cz/item/CS_URS_2025_01/877310440" TargetMode="External" /><Relationship Id="rId19" Type="http://schemas.openxmlformats.org/officeDocument/2006/relationships/hyperlink" Target="https://podminky.urs.cz/item/CS_URS_2025_01/894410101" TargetMode="External" /><Relationship Id="rId20" Type="http://schemas.openxmlformats.org/officeDocument/2006/relationships/hyperlink" Target="https://podminky.urs.cz/item/CS_URS_2025_01/894410211" TargetMode="External" /><Relationship Id="rId21" Type="http://schemas.openxmlformats.org/officeDocument/2006/relationships/hyperlink" Target="https://podminky.urs.cz/item/CS_URS_2025_01/894410212" TargetMode="External" /><Relationship Id="rId22" Type="http://schemas.openxmlformats.org/officeDocument/2006/relationships/hyperlink" Target="https://podminky.urs.cz/item/CS_URS_2025_01/894410232" TargetMode="External" /><Relationship Id="rId23" Type="http://schemas.openxmlformats.org/officeDocument/2006/relationships/hyperlink" Target="https://podminky.urs.cz/item/CS_URS_2025_01/894812311" TargetMode="External" /><Relationship Id="rId24" Type="http://schemas.openxmlformats.org/officeDocument/2006/relationships/hyperlink" Target="https://podminky.urs.cz/item/CS_URS_2025_01/894812332" TargetMode="External" /><Relationship Id="rId25" Type="http://schemas.openxmlformats.org/officeDocument/2006/relationships/hyperlink" Target="https://podminky.urs.cz/item/CS_URS_2025_01/894812339" TargetMode="External" /><Relationship Id="rId26" Type="http://schemas.openxmlformats.org/officeDocument/2006/relationships/hyperlink" Target="https://podminky.urs.cz/item/CS_URS_2025_01/894812357" TargetMode="External" /><Relationship Id="rId27" Type="http://schemas.openxmlformats.org/officeDocument/2006/relationships/hyperlink" Target="https://podminky.urs.cz/item/CS_URS_2025_01/897172112" TargetMode="External" /><Relationship Id="rId28" Type="http://schemas.openxmlformats.org/officeDocument/2006/relationships/hyperlink" Target="https://podminky.urs.cz/item/CS_URS_2025_01/998276101" TargetMode="External" /><Relationship Id="rId2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291211111" TargetMode="External" /><Relationship Id="rId11" Type="http://schemas.openxmlformats.org/officeDocument/2006/relationships/hyperlink" Target="https://podminky.urs.cz/item/CS_URS_2024_02/564851011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2/997221625" TargetMode="External" /><Relationship Id="rId15" Type="http://schemas.openxmlformats.org/officeDocument/2006/relationships/hyperlink" Target="https://podminky.urs.cz/item/CS_URS_2024_02/998226011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4410" TargetMode="External" /><Relationship Id="rId2" Type="http://schemas.openxmlformats.org/officeDocument/2006/relationships/hyperlink" Target="https://podminky.urs.cz/item/CS_URS_2024_02/317944323" TargetMode="External" /><Relationship Id="rId3" Type="http://schemas.openxmlformats.org/officeDocument/2006/relationships/hyperlink" Target="https://podminky.urs.cz/item/CS_URS_2024_02/346244381" TargetMode="External" /><Relationship Id="rId4" Type="http://schemas.openxmlformats.org/officeDocument/2006/relationships/hyperlink" Target="https://podminky.urs.cz/item/CS_URS_2024_02/612325302" TargetMode="External" /><Relationship Id="rId5" Type="http://schemas.openxmlformats.org/officeDocument/2006/relationships/hyperlink" Target="https://podminky.urs.cz/item/CS_URS_2024_02/612325422" TargetMode="External" /><Relationship Id="rId6" Type="http://schemas.openxmlformats.org/officeDocument/2006/relationships/hyperlink" Target="https://podminky.urs.cz/item/CS_URS_2024_02/622142001" TargetMode="External" /><Relationship Id="rId7" Type="http://schemas.openxmlformats.org/officeDocument/2006/relationships/hyperlink" Target="https://podminky.urs.cz/item/CS_URS_2024_02/62232114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71033641" TargetMode="External" /><Relationship Id="rId10" Type="http://schemas.openxmlformats.org/officeDocument/2006/relationships/hyperlink" Target="https://podminky.urs.cz/item/CS_URS_2024_02/975043121" TargetMode="External" /><Relationship Id="rId11" Type="http://schemas.openxmlformats.org/officeDocument/2006/relationships/hyperlink" Target="https://podminky.urs.cz/item/CS_URS_2024_02/977211122" TargetMode="External" /><Relationship Id="rId12" Type="http://schemas.openxmlformats.org/officeDocument/2006/relationships/hyperlink" Target="https://podminky.urs.cz/item/CS_URS_2024_02/978013191" TargetMode="External" /><Relationship Id="rId13" Type="http://schemas.openxmlformats.org/officeDocument/2006/relationships/hyperlink" Target="https://podminky.urs.cz/item/CS_URS_2024_02/978015391" TargetMode="External" /><Relationship Id="rId14" Type="http://schemas.openxmlformats.org/officeDocument/2006/relationships/hyperlink" Target="https://podminky.urs.cz/item/CS_URS_2024_02/997013112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603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13131341" TargetMode="External" /><Relationship Id="rId20" Type="http://schemas.openxmlformats.org/officeDocument/2006/relationships/hyperlink" Target="https://podminky.urs.cz/item/CS_URS_2024_02/998713102" TargetMode="External" /><Relationship Id="rId21" Type="http://schemas.openxmlformats.org/officeDocument/2006/relationships/hyperlink" Target="https://podminky.urs.cz/item/CS_URS_2024_02/767640221" TargetMode="External" /><Relationship Id="rId22" Type="http://schemas.openxmlformats.org/officeDocument/2006/relationships/hyperlink" Target="https://podminky.urs.cz/item/CS_URS_2024_02/767649198" TargetMode="External" /><Relationship Id="rId23" Type="http://schemas.openxmlformats.org/officeDocument/2006/relationships/hyperlink" Target="https://podminky.urs.cz/item/CS_URS_2024_02/998767102" TargetMode="External" /><Relationship Id="rId24" Type="http://schemas.openxmlformats.org/officeDocument/2006/relationships/hyperlink" Target="https://podminky.urs.cz/item/CS_URS_2024_02/783801503" TargetMode="External" /><Relationship Id="rId25" Type="http://schemas.openxmlformats.org/officeDocument/2006/relationships/hyperlink" Target="https://podminky.urs.cz/item/CS_URS_2024_02/783823135" TargetMode="External" /><Relationship Id="rId26" Type="http://schemas.openxmlformats.org/officeDocument/2006/relationships/hyperlink" Target="https://podminky.urs.cz/item/CS_URS_2024_02/783826315" TargetMode="External" /><Relationship Id="rId27" Type="http://schemas.openxmlformats.org/officeDocument/2006/relationships/hyperlink" Target="https://podminky.urs.cz/item/CS_URS_2024_02/784211101" TargetMode="External" /><Relationship Id="rId28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4103000.1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32903000" TargetMode="External" /><Relationship Id="rId4" Type="http://schemas.openxmlformats.org/officeDocument/2006/relationships/hyperlink" Target="https://podminky.urs.cz/item/CS_URS_2024_02/039103000" TargetMode="External" /><Relationship Id="rId5" Type="http://schemas.openxmlformats.org/officeDocument/2006/relationships/hyperlink" Target="https://podminky.urs.cz/item/CS_URS_2024_02/039203000" TargetMode="External" /><Relationship Id="rId6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N10782024a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střediska krizového řízení - Objekt záchranné služby s heliportem v areálu SZZ Krnov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SZZ Krnov,p.o.,I.P.Pavlova 552/9,794 01 Krnov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Ing.arch.Martin Janda,Lomná 1895,Frenštát p.R.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ROUND(AG55+AG56+SUM(AG62:AG64)+SUM(AG68:AG78)+AG80+AG81,2)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ROUND(AS55+AS56+SUM(AS62:AS64)+SUM(AS68:AS78)+AS80+AS81,2)</f>
        <v>0</v>
      </c>
      <c r="AT54" s="109">
        <f>ROUND(SUM(AV54:AW54),2)</f>
        <v>0</v>
      </c>
      <c r="AU54" s="110">
        <f>ROUND(AU55+AU56+SUM(AU62:AU64)+SUM(AU68:AU78)+AU80+AU81,5)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ROUND(AZ55+AZ56+SUM(AZ62:AZ64)+SUM(AZ68:AZ78)+AZ80+AZ81,2)</f>
        <v>0</v>
      </c>
      <c r="BA54" s="109">
        <f>ROUND(BA55+BA56+SUM(BA62:BA64)+SUM(BA68:BA78)+BA80+BA81,2)</f>
        <v>0</v>
      </c>
      <c r="BB54" s="109">
        <f>ROUND(BB55+BB56+SUM(BB62:BB64)+SUM(BB68:BB78)+BB80+BB81,2)</f>
        <v>0</v>
      </c>
      <c r="BC54" s="109">
        <f>ROUND(BC55+BC56+SUM(BC62:BC64)+SUM(BC68:BC78)+BC80+BC81,2)</f>
        <v>0</v>
      </c>
      <c r="BD54" s="111">
        <f>ROUND(BD55+BD56+SUM(BD62:BD64)+SUM(BD68:BD78)+BD80+BD81,2)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00 - Příprava území'!J30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00 - Příprava území'!P86</f>
        <v>0</v>
      </c>
      <c r="AV55" s="123">
        <f>'SO 00 - Příprava území'!J33</f>
        <v>0</v>
      </c>
      <c r="AW55" s="123">
        <f>'SO 00 - Příprava území'!J34</f>
        <v>0</v>
      </c>
      <c r="AX55" s="123">
        <f>'SO 00 - Příprava území'!J35</f>
        <v>0</v>
      </c>
      <c r="AY55" s="123">
        <f>'SO 00 - Příprava území'!J36</f>
        <v>0</v>
      </c>
      <c r="AZ55" s="123">
        <f>'SO 00 - Příprava území'!F33</f>
        <v>0</v>
      </c>
      <c r="BA55" s="123">
        <f>'SO 00 - Příprava území'!F34</f>
        <v>0</v>
      </c>
      <c r="BB55" s="123">
        <f>'SO 00 - Příprava území'!F35</f>
        <v>0</v>
      </c>
      <c r="BC55" s="123">
        <f>'SO 00 - Příprava území'!F36</f>
        <v>0</v>
      </c>
      <c r="BD55" s="125">
        <f>'SO 00 - Příprava území'!F37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ROUND(AG57+AG58,2)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ROUND(AS57+AS58,2)</f>
        <v>0</v>
      </c>
      <c r="AT56" s="123">
        <f>ROUND(SUM(AV56:AW56),2)</f>
        <v>0</v>
      </c>
      <c r="AU56" s="124">
        <f>ROUND(AU57+AU58,5)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ROUND(AZ57+AZ58,2)</f>
        <v>0</v>
      </c>
      <c r="BA56" s="123">
        <f>ROUND(BA57+BA58,2)</f>
        <v>0</v>
      </c>
      <c r="BB56" s="123">
        <f>ROUND(BB57+BB58,2)</f>
        <v>0</v>
      </c>
      <c r="BC56" s="123">
        <f>ROUND(BC57+BC58,2)</f>
        <v>0</v>
      </c>
      <c r="BD56" s="125">
        <f>ROUND(BD57+BD58,2)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011 - Hrubá stavba ZS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'SO 011 - Hrubá stavba ZS ...'!P96</f>
        <v>0</v>
      </c>
      <c r="AV57" s="133">
        <f>'SO 011 - Hrubá stavba ZS ...'!J35</f>
        <v>0</v>
      </c>
      <c r="AW57" s="133">
        <f>'SO 011 - Hrubá stavba ZS ...'!J36</f>
        <v>0</v>
      </c>
      <c r="AX57" s="133">
        <f>'SO 011 - Hrubá stavba ZS ...'!J37</f>
        <v>0</v>
      </c>
      <c r="AY57" s="133">
        <f>'SO 011 - Hrubá stavba ZS ...'!J38</f>
        <v>0</v>
      </c>
      <c r="AZ57" s="133">
        <f>'SO 011 - Hrubá stavba ZS ...'!F35</f>
        <v>0</v>
      </c>
      <c r="BA57" s="133">
        <f>'SO 011 - Hrubá stavba ZS ...'!F36</f>
        <v>0</v>
      </c>
      <c r="BB57" s="133">
        <f>'SO 011 - Hrubá stavba ZS ...'!F37</f>
        <v>0</v>
      </c>
      <c r="BC57" s="133">
        <f>'SO 011 - Hrubá stavba ZS ...'!F38</f>
        <v>0</v>
      </c>
      <c r="BD57" s="135">
        <f>'SO 011 - Hrubá stavba ZS 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23.25" customHeight="1">
      <c r="A58" s="4"/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ROUND(SUM(AG59:AG61),2)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ROUND(SUM(AS59:AS61),2)</f>
        <v>0</v>
      </c>
      <c r="AT58" s="133">
        <f>ROUND(SUM(AV58:AW58),2)</f>
        <v>0</v>
      </c>
      <c r="AU58" s="134">
        <f>ROUND(SUM(AU59:AU61),5)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ROUND(SUM(AZ59:AZ61),2)</f>
        <v>0</v>
      </c>
      <c r="BA58" s="133">
        <f>ROUND(SUM(BA59:BA61),2)</f>
        <v>0</v>
      </c>
      <c r="BB58" s="133">
        <f>ROUND(SUM(BB59:BB61),2)</f>
        <v>0</v>
      </c>
      <c r="BC58" s="133">
        <f>ROUND(SUM(BC59:BC61),2)</f>
        <v>0</v>
      </c>
      <c r="BD58" s="135">
        <f>ROUND(SUM(BD59:BD61),2)</f>
        <v>0</v>
      </c>
      <c r="BE58" s="4"/>
      <c r="BS58" s="136" t="s">
        <v>71</v>
      </c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23.25" customHeight="1">
      <c r="A59" s="114" t="s">
        <v>76</v>
      </c>
      <c r="B59" s="66"/>
      <c r="C59" s="128"/>
      <c r="D59" s="128"/>
      <c r="E59" s="128"/>
      <c r="F59" s="129" t="s">
        <v>90</v>
      </c>
      <c r="G59" s="129"/>
      <c r="H59" s="129"/>
      <c r="I59" s="129"/>
      <c r="J59" s="129"/>
      <c r="K59" s="128"/>
      <c r="L59" s="129" t="s">
        <v>91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012 - Dokončovací prác...'!J32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'SO 012 - Dokončovací prác...'!P109</f>
        <v>0</v>
      </c>
      <c r="AV59" s="133">
        <f>'SO 012 - Dokončovací prác...'!J35</f>
        <v>0</v>
      </c>
      <c r="AW59" s="133">
        <f>'SO 012 - Dokončovací prác...'!J36</f>
        <v>0</v>
      </c>
      <c r="AX59" s="133">
        <f>'SO 012 - Dokončovací prác...'!J37</f>
        <v>0</v>
      </c>
      <c r="AY59" s="133">
        <f>'SO 012 - Dokončovací prác...'!J38</f>
        <v>0</v>
      </c>
      <c r="AZ59" s="133">
        <f>'SO 012 - Dokončovací prác...'!F35</f>
        <v>0</v>
      </c>
      <c r="BA59" s="133">
        <f>'SO 012 - Dokončovací prác...'!F36</f>
        <v>0</v>
      </c>
      <c r="BB59" s="133">
        <f>'SO 012 - Dokončovací prác...'!F37</f>
        <v>0</v>
      </c>
      <c r="BC59" s="133">
        <f>'SO 012 - Dokončovací prác...'!F38</f>
        <v>0</v>
      </c>
      <c r="BD59" s="135">
        <f>'SO 012 - Dokončovací prác...'!F39</f>
        <v>0</v>
      </c>
      <c r="BE59" s="4"/>
      <c r="BT59" s="136" t="s">
        <v>93</v>
      </c>
      <c r="BU59" s="136" t="s">
        <v>94</v>
      </c>
      <c r="BV59" s="136" t="s">
        <v>74</v>
      </c>
      <c r="BW59" s="136" t="s">
        <v>92</v>
      </c>
      <c r="BX59" s="136" t="s">
        <v>85</v>
      </c>
      <c r="CL59" s="136" t="s">
        <v>19</v>
      </c>
    </row>
    <row r="60" s="4" customFormat="1" ht="16.5" customHeight="1">
      <c r="A60" s="114" t="s">
        <v>76</v>
      </c>
      <c r="B60" s="66"/>
      <c r="C60" s="128"/>
      <c r="D60" s="128"/>
      <c r="E60" s="128"/>
      <c r="F60" s="129" t="s">
        <v>95</v>
      </c>
      <c r="G60" s="129"/>
      <c r="H60" s="129"/>
      <c r="I60" s="129"/>
      <c r="J60" s="129"/>
      <c r="K60" s="128"/>
      <c r="L60" s="129" t="s">
        <v>96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'0121 - Schodiště pro výst...'!J34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v>0</v>
      </c>
      <c r="AT60" s="133">
        <f>ROUND(SUM(AV60:AW60),2)</f>
        <v>0</v>
      </c>
      <c r="AU60" s="134">
        <f>'0121 - Schodiště pro výst...'!P100</f>
        <v>0</v>
      </c>
      <c r="AV60" s="133">
        <f>'0121 - Schodiště pro výst...'!J37</f>
        <v>0</v>
      </c>
      <c r="AW60" s="133">
        <f>'0121 - Schodiště pro výst...'!J38</f>
        <v>0</v>
      </c>
      <c r="AX60" s="133">
        <f>'0121 - Schodiště pro výst...'!J39</f>
        <v>0</v>
      </c>
      <c r="AY60" s="133">
        <f>'0121 - Schodiště pro výst...'!J40</f>
        <v>0</v>
      </c>
      <c r="AZ60" s="133">
        <f>'0121 - Schodiště pro výst...'!F37</f>
        <v>0</v>
      </c>
      <c r="BA60" s="133">
        <f>'0121 - Schodiště pro výst...'!F38</f>
        <v>0</v>
      </c>
      <c r="BB60" s="133">
        <f>'0121 - Schodiště pro výst...'!F39</f>
        <v>0</v>
      </c>
      <c r="BC60" s="133">
        <f>'0121 - Schodiště pro výst...'!F40</f>
        <v>0</v>
      </c>
      <c r="BD60" s="135">
        <f>'0121 - Schodiště pro výst...'!F41</f>
        <v>0</v>
      </c>
      <c r="BE60" s="4"/>
      <c r="BT60" s="136" t="s">
        <v>93</v>
      </c>
      <c r="BV60" s="136" t="s">
        <v>74</v>
      </c>
      <c r="BW60" s="136" t="s">
        <v>97</v>
      </c>
      <c r="BX60" s="136" t="s">
        <v>92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'0122 - Schodiště pro výst...'!J34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'0122 - Schodiště pro výst...'!P99</f>
        <v>0</v>
      </c>
      <c r="AV61" s="133">
        <f>'0122 - Schodiště pro výst...'!J37</f>
        <v>0</v>
      </c>
      <c r="AW61" s="133">
        <f>'0122 - Schodiště pro výst...'!J38</f>
        <v>0</v>
      </c>
      <c r="AX61" s="133">
        <f>'0122 - Schodiště pro výst...'!J39</f>
        <v>0</v>
      </c>
      <c r="AY61" s="133">
        <f>'0122 - Schodiště pro výst...'!J40</f>
        <v>0</v>
      </c>
      <c r="AZ61" s="133">
        <f>'0122 - Schodiště pro výst...'!F37</f>
        <v>0</v>
      </c>
      <c r="BA61" s="133">
        <f>'0122 - Schodiště pro výst...'!F38</f>
        <v>0</v>
      </c>
      <c r="BB61" s="133">
        <f>'0122 - Schodiště pro výst...'!F39</f>
        <v>0</v>
      </c>
      <c r="BC61" s="133">
        <f>'0122 - Schodiště pro výst...'!F40</f>
        <v>0</v>
      </c>
      <c r="BD61" s="135">
        <f>'0122 - Schodiště pro výst...'!F41</f>
        <v>0</v>
      </c>
      <c r="BE61" s="4"/>
      <c r="BT61" s="136" t="s">
        <v>93</v>
      </c>
      <c r="BV61" s="136" t="s">
        <v>74</v>
      </c>
      <c r="BW61" s="136" t="s">
        <v>100</v>
      </c>
      <c r="BX61" s="136" t="s">
        <v>92</v>
      </c>
      <c r="CL61" s="136" t="s">
        <v>19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02 - Zpevněné a odstav...'!J30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02 - Zpevněné a odstav...'!P85</f>
        <v>0</v>
      </c>
      <c r="AV62" s="123">
        <f>'SO 02 - Zpevněné a odstav...'!J33</f>
        <v>0</v>
      </c>
      <c r="AW62" s="123">
        <f>'SO 02 - Zpevněné a odstav...'!J34</f>
        <v>0</v>
      </c>
      <c r="AX62" s="123">
        <f>'SO 02 - Zpevněné a odstav...'!J35</f>
        <v>0</v>
      </c>
      <c r="AY62" s="123">
        <f>'SO 02 - Zpevněné a odstav...'!J36</f>
        <v>0</v>
      </c>
      <c r="AZ62" s="123">
        <f>'SO 02 - Zpevněné a odstav...'!F33</f>
        <v>0</v>
      </c>
      <c r="BA62" s="123">
        <f>'SO 02 - Zpevněné a odstav...'!F34</f>
        <v>0</v>
      </c>
      <c r="BB62" s="123">
        <f>'SO 02 - Zpevněné a odstav...'!F35</f>
        <v>0</v>
      </c>
      <c r="BC62" s="123">
        <f>'SO 02 - Zpevněné a odstav...'!F36</f>
        <v>0</v>
      </c>
      <c r="BD62" s="125">
        <f>'SO 02 - Zpevněné a odstav...'!F37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03 - Spojovací most'!J30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 03 - Spojovací most'!P88</f>
        <v>0</v>
      </c>
      <c r="AV63" s="123">
        <f>'SO 03 - Spojovací most'!J33</f>
        <v>0</v>
      </c>
      <c r="AW63" s="123">
        <f>'SO 03 - Spojovací most'!J34</f>
        <v>0</v>
      </c>
      <c r="AX63" s="123">
        <f>'SO 03 - Spojovací most'!J35</f>
        <v>0</v>
      </c>
      <c r="AY63" s="123">
        <f>'SO 03 - Spojovací most'!J36</f>
        <v>0</v>
      </c>
      <c r="AZ63" s="123">
        <f>'SO 03 - Spojovací most'!F33</f>
        <v>0</v>
      </c>
      <c r="BA63" s="123">
        <f>'SO 03 - Spojovací most'!F34</f>
        <v>0</v>
      </c>
      <c r="BB63" s="123">
        <f>'SO 03 - Spojovací most'!F35</f>
        <v>0</v>
      </c>
      <c r="BC63" s="123">
        <f>'SO 03 - Spojovací most'!F36</f>
        <v>0</v>
      </c>
      <c r="BD63" s="125">
        <f>'SO 03 - Spojovací most'!F37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7"/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27">
        <f>ROUND(SUM(AG65:AG67),2)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f>ROUND(SUM(AS65:AS67),2)</f>
        <v>0</v>
      </c>
      <c r="AT64" s="123">
        <f>ROUND(SUM(AV64:AW64),2)</f>
        <v>0</v>
      </c>
      <c r="AU64" s="124">
        <f>ROUND(SUM(AU65:AU67),5)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ROUND(SUM(AZ65:AZ67),2)</f>
        <v>0</v>
      </c>
      <c r="BA64" s="123">
        <f>ROUND(SUM(BA65:BA67),2)</f>
        <v>0</v>
      </c>
      <c r="BB64" s="123">
        <f>ROUND(SUM(BB65:BB67),2)</f>
        <v>0</v>
      </c>
      <c r="BC64" s="123">
        <f>ROUND(SUM(BC65:BC67),2)</f>
        <v>0</v>
      </c>
      <c r="BD64" s="125">
        <f>ROUND(SUM(BD65:BD67),2)</f>
        <v>0</v>
      </c>
      <c r="BE64" s="7"/>
      <c r="BS64" s="126" t="s">
        <v>71</v>
      </c>
      <c r="BT64" s="126" t="s">
        <v>80</v>
      </c>
      <c r="BU64" s="126" t="s">
        <v>73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4" customFormat="1" ht="16.5" customHeight="1">
      <c r="A65" s="114" t="s">
        <v>76</v>
      </c>
      <c r="B65" s="66"/>
      <c r="C65" s="128"/>
      <c r="D65" s="128"/>
      <c r="E65" s="129" t="s">
        <v>110</v>
      </c>
      <c r="F65" s="129"/>
      <c r="G65" s="129"/>
      <c r="H65" s="129"/>
      <c r="I65" s="129"/>
      <c r="J65" s="128"/>
      <c r="K65" s="129" t="s">
        <v>111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'D.1.4.1 - VYTÁPĚNÍ 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'D.1.4.1 - VYTÁPĚNÍ '!P93</f>
        <v>0</v>
      </c>
      <c r="AV65" s="133">
        <f>'D.1.4.1 - VYTÁPĚNÍ '!J35</f>
        <v>0</v>
      </c>
      <c r="AW65" s="133">
        <f>'D.1.4.1 - VYTÁPĚNÍ '!J36</f>
        <v>0</v>
      </c>
      <c r="AX65" s="133">
        <f>'D.1.4.1 - VYTÁPĚNÍ '!J37</f>
        <v>0</v>
      </c>
      <c r="AY65" s="133">
        <f>'D.1.4.1 - VYTÁPĚNÍ '!J38</f>
        <v>0</v>
      </c>
      <c r="AZ65" s="133">
        <f>'D.1.4.1 - VYTÁPĚNÍ '!F35</f>
        <v>0</v>
      </c>
      <c r="BA65" s="133">
        <f>'D.1.4.1 - VYTÁPĚNÍ '!F36</f>
        <v>0</v>
      </c>
      <c r="BB65" s="133">
        <f>'D.1.4.1 - VYTÁPĚNÍ '!F37</f>
        <v>0</v>
      </c>
      <c r="BC65" s="133">
        <f>'D.1.4.1 - VYTÁPĚNÍ '!F38</f>
        <v>0</v>
      </c>
      <c r="BD65" s="135">
        <f>'D.1.4.1 - VYTÁPĚNÍ '!F39</f>
        <v>0</v>
      </c>
      <c r="BE65" s="4"/>
      <c r="BT65" s="136" t="s">
        <v>82</v>
      </c>
      <c r="BV65" s="136" t="s">
        <v>74</v>
      </c>
      <c r="BW65" s="136" t="s">
        <v>112</v>
      </c>
      <c r="BX65" s="136" t="s">
        <v>109</v>
      </c>
      <c r="CL65" s="136" t="s">
        <v>113</v>
      </c>
    </row>
    <row r="66" s="4" customFormat="1" ht="16.5" customHeight="1">
      <c r="A66" s="114" t="s">
        <v>76</v>
      </c>
      <c r="B66" s="66"/>
      <c r="C66" s="128"/>
      <c r="D66" s="128"/>
      <c r="E66" s="129" t="s">
        <v>114</v>
      </c>
      <c r="F66" s="129"/>
      <c r="G66" s="129"/>
      <c r="H66" s="129"/>
      <c r="I66" s="129"/>
      <c r="J66" s="128"/>
      <c r="K66" s="129" t="s">
        <v>115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'D1.4.2 - Zdravotechnické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'D1.4.2 - Zdravotechnické ...'!P104</f>
        <v>0</v>
      </c>
      <c r="AV66" s="133">
        <f>'D1.4.2 - Zdravotechnické ...'!J35</f>
        <v>0</v>
      </c>
      <c r="AW66" s="133">
        <f>'D1.4.2 - Zdravotechnické ...'!J36</f>
        <v>0</v>
      </c>
      <c r="AX66" s="133">
        <f>'D1.4.2 - Zdravotechnické ...'!J37</f>
        <v>0</v>
      </c>
      <c r="AY66" s="133">
        <f>'D1.4.2 - Zdravotechnické ...'!J38</f>
        <v>0</v>
      </c>
      <c r="AZ66" s="133">
        <f>'D1.4.2 - Zdravotechnické ...'!F35</f>
        <v>0</v>
      </c>
      <c r="BA66" s="133">
        <f>'D1.4.2 - Zdravotechnické ...'!F36</f>
        <v>0</v>
      </c>
      <c r="BB66" s="133">
        <f>'D1.4.2 - Zdravotechnické ...'!F37</f>
        <v>0</v>
      </c>
      <c r="BC66" s="133">
        <f>'D1.4.2 - Zdravotechnické ...'!F38</f>
        <v>0</v>
      </c>
      <c r="BD66" s="135">
        <f>'D1.4.2 - Zdravotechnické ...'!F39</f>
        <v>0</v>
      </c>
      <c r="BE66" s="4"/>
      <c r="BT66" s="136" t="s">
        <v>82</v>
      </c>
      <c r="BV66" s="136" t="s">
        <v>74</v>
      </c>
      <c r="BW66" s="136" t="s">
        <v>116</v>
      </c>
      <c r="BX66" s="136" t="s">
        <v>109</v>
      </c>
      <c r="CL66" s="136" t="s">
        <v>113</v>
      </c>
    </row>
    <row r="67" s="4" customFormat="1" ht="16.5" customHeight="1">
      <c r="A67" s="114" t="s">
        <v>76</v>
      </c>
      <c r="B67" s="66"/>
      <c r="C67" s="128"/>
      <c r="D67" s="128"/>
      <c r="E67" s="129" t="s">
        <v>117</v>
      </c>
      <c r="F67" s="129"/>
      <c r="G67" s="129"/>
      <c r="H67" s="129"/>
      <c r="I67" s="129"/>
      <c r="J67" s="128"/>
      <c r="K67" s="129" t="s">
        <v>118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'D.1.4.3 - VZDUCHOTECHNIKA...'!J32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'D.1.4.3 - VZDUCHOTECHNIKA...'!P88</f>
        <v>0</v>
      </c>
      <c r="AV67" s="133">
        <f>'D.1.4.3 - VZDUCHOTECHNIKA...'!J35</f>
        <v>0</v>
      </c>
      <c r="AW67" s="133">
        <f>'D.1.4.3 - VZDUCHOTECHNIKA...'!J36</f>
        <v>0</v>
      </c>
      <c r="AX67" s="133">
        <f>'D.1.4.3 - VZDUCHOTECHNIKA...'!J37</f>
        <v>0</v>
      </c>
      <c r="AY67" s="133">
        <f>'D.1.4.3 - VZDUCHOTECHNIKA...'!J38</f>
        <v>0</v>
      </c>
      <c r="AZ67" s="133">
        <f>'D.1.4.3 - VZDUCHOTECHNIKA...'!F35</f>
        <v>0</v>
      </c>
      <c r="BA67" s="133">
        <f>'D.1.4.3 - VZDUCHOTECHNIKA...'!F36</f>
        <v>0</v>
      </c>
      <c r="BB67" s="133">
        <f>'D.1.4.3 - VZDUCHOTECHNIKA...'!F37</f>
        <v>0</v>
      </c>
      <c r="BC67" s="133">
        <f>'D.1.4.3 - VZDUCHOTECHNIKA...'!F38</f>
        <v>0</v>
      </c>
      <c r="BD67" s="135">
        <f>'D.1.4.3 - VZDUCHOTECHNIKA...'!F39</f>
        <v>0</v>
      </c>
      <c r="BE67" s="4"/>
      <c r="BT67" s="136" t="s">
        <v>82</v>
      </c>
      <c r="BV67" s="136" t="s">
        <v>74</v>
      </c>
      <c r="BW67" s="136" t="s">
        <v>119</v>
      </c>
      <c r="BX67" s="136" t="s">
        <v>109</v>
      </c>
      <c r="CL67" s="136" t="s">
        <v>113</v>
      </c>
    </row>
    <row r="68" s="7" customFormat="1" ht="24.75" customHeight="1">
      <c r="A68" s="114" t="s">
        <v>76</v>
      </c>
      <c r="B68" s="115"/>
      <c r="C68" s="116"/>
      <c r="D68" s="117" t="s">
        <v>120</v>
      </c>
      <c r="E68" s="117"/>
      <c r="F68" s="117"/>
      <c r="G68" s="117"/>
      <c r="H68" s="117"/>
      <c r="I68" s="118"/>
      <c r="J68" s="117" t="s">
        <v>121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04.1 - Přípojka splašk...'!J30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 04.1 - Přípojka splašk...'!P84</f>
        <v>0</v>
      </c>
      <c r="AV68" s="123">
        <f>'SO 04.1 - Přípojka splašk...'!J33</f>
        <v>0</v>
      </c>
      <c r="AW68" s="123">
        <f>'SO 04.1 - Přípojka splašk...'!J34</f>
        <v>0</v>
      </c>
      <c r="AX68" s="123">
        <f>'SO 04.1 - Přípojka splašk...'!J35</f>
        <v>0</v>
      </c>
      <c r="AY68" s="123">
        <f>'SO 04.1 - Přípojka splašk...'!J36</f>
        <v>0</v>
      </c>
      <c r="AZ68" s="123">
        <f>'SO 04.1 - Přípojka splašk...'!F33</f>
        <v>0</v>
      </c>
      <c r="BA68" s="123">
        <f>'SO 04.1 - Přípojka splašk...'!F34</f>
        <v>0</v>
      </c>
      <c r="BB68" s="123">
        <f>'SO 04.1 - Přípojka splašk...'!F35</f>
        <v>0</v>
      </c>
      <c r="BC68" s="123">
        <f>'SO 04.1 - Přípojka splašk...'!F36</f>
        <v>0</v>
      </c>
      <c r="BD68" s="125">
        <f>'SO 04.1 - Přípojka splašk...'!F37</f>
        <v>0</v>
      </c>
      <c r="BE68" s="7"/>
      <c r="BT68" s="126" t="s">
        <v>80</v>
      </c>
      <c r="BV68" s="126" t="s">
        <v>74</v>
      </c>
      <c r="BW68" s="126" t="s">
        <v>122</v>
      </c>
      <c r="BX68" s="126" t="s">
        <v>5</v>
      </c>
      <c r="CL68" s="126" t="s">
        <v>113</v>
      </c>
      <c r="CM68" s="126" t="s">
        <v>82</v>
      </c>
    </row>
    <row r="69" s="7" customFormat="1" ht="24.75" customHeight="1">
      <c r="A69" s="114" t="s">
        <v>76</v>
      </c>
      <c r="B69" s="115"/>
      <c r="C69" s="116"/>
      <c r="D69" s="117" t="s">
        <v>123</v>
      </c>
      <c r="E69" s="117"/>
      <c r="F69" s="117"/>
      <c r="G69" s="117"/>
      <c r="H69" s="117"/>
      <c r="I69" s="118"/>
      <c r="J69" s="117" t="s">
        <v>124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04.3 - Přípojka plynu 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2">
        <v>0</v>
      </c>
      <c r="AT69" s="123">
        <f>ROUND(SUM(AV69:AW69),2)</f>
        <v>0</v>
      </c>
      <c r="AU69" s="124">
        <f>'SO 04.3 - Přípojka plynu '!P86</f>
        <v>0</v>
      </c>
      <c r="AV69" s="123">
        <f>'SO 04.3 - Přípojka plynu '!J33</f>
        <v>0</v>
      </c>
      <c r="AW69" s="123">
        <f>'SO 04.3 - Přípojka plynu '!J34</f>
        <v>0</v>
      </c>
      <c r="AX69" s="123">
        <f>'SO 04.3 - Přípojka plynu '!J35</f>
        <v>0</v>
      </c>
      <c r="AY69" s="123">
        <f>'SO 04.3 - Přípojka plynu '!J36</f>
        <v>0</v>
      </c>
      <c r="AZ69" s="123">
        <f>'SO 04.3 - Přípojka plynu '!F33</f>
        <v>0</v>
      </c>
      <c r="BA69" s="123">
        <f>'SO 04.3 - Přípojka plynu '!F34</f>
        <v>0</v>
      </c>
      <c r="BB69" s="123">
        <f>'SO 04.3 - Přípojka plynu '!F35</f>
        <v>0</v>
      </c>
      <c r="BC69" s="123">
        <f>'SO 04.3 - Přípojka plynu '!F36</f>
        <v>0</v>
      </c>
      <c r="BD69" s="125">
        <f>'SO 04.3 - Přípojka plynu '!F37</f>
        <v>0</v>
      </c>
      <c r="BE69" s="7"/>
      <c r="BT69" s="126" t="s">
        <v>80</v>
      </c>
      <c r="BV69" s="126" t="s">
        <v>74</v>
      </c>
      <c r="BW69" s="126" t="s">
        <v>125</v>
      </c>
      <c r="BX69" s="126" t="s">
        <v>5</v>
      </c>
      <c r="CL69" s="126" t="s">
        <v>113</v>
      </c>
      <c r="CM69" s="126" t="s">
        <v>82</v>
      </c>
    </row>
    <row r="70" s="7" customFormat="1" ht="24.75" customHeight="1">
      <c r="A70" s="114" t="s">
        <v>76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'SO 04.2 - Přípojka vody 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2">
        <v>0</v>
      </c>
      <c r="AT70" s="123">
        <f>ROUND(SUM(AV70:AW70),2)</f>
        <v>0</v>
      </c>
      <c r="AU70" s="124">
        <f>'SO 04.2 - Přípojka vody '!P87</f>
        <v>0</v>
      </c>
      <c r="AV70" s="123">
        <f>'SO 04.2 - Přípojka vody '!J33</f>
        <v>0</v>
      </c>
      <c r="AW70" s="123">
        <f>'SO 04.2 - Přípojka vody '!J34</f>
        <v>0</v>
      </c>
      <c r="AX70" s="123">
        <f>'SO 04.2 - Přípojka vody '!J35</f>
        <v>0</v>
      </c>
      <c r="AY70" s="123">
        <f>'SO 04.2 - Přípojka vody '!J36</f>
        <v>0</v>
      </c>
      <c r="AZ70" s="123">
        <f>'SO 04.2 - Přípojka vody '!F33</f>
        <v>0</v>
      </c>
      <c r="BA70" s="123">
        <f>'SO 04.2 - Přípojka vody '!F34</f>
        <v>0</v>
      </c>
      <c r="BB70" s="123">
        <f>'SO 04.2 - Přípojka vody '!F35</f>
        <v>0</v>
      </c>
      <c r="BC70" s="123">
        <f>'SO 04.2 - Přípojka vody '!F36</f>
        <v>0</v>
      </c>
      <c r="BD70" s="125">
        <f>'SO 04.2 - Přípojka vody '!F37</f>
        <v>0</v>
      </c>
      <c r="BE70" s="7"/>
      <c r="BT70" s="126" t="s">
        <v>80</v>
      </c>
      <c r="BV70" s="126" t="s">
        <v>74</v>
      </c>
      <c r="BW70" s="126" t="s">
        <v>128</v>
      </c>
      <c r="BX70" s="126" t="s">
        <v>5</v>
      </c>
      <c r="CL70" s="126" t="s">
        <v>113</v>
      </c>
      <c r="CM70" s="126" t="s">
        <v>82</v>
      </c>
    </row>
    <row r="71" s="7" customFormat="1" ht="24.75" customHeight="1">
      <c r="A71" s="114" t="s">
        <v>76</v>
      </c>
      <c r="B71" s="115"/>
      <c r="C71" s="116"/>
      <c r="D71" s="117" t="s">
        <v>129</v>
      </c>
      <c r="E71" s="117"/>
      <c r="F71" s="117"/>
      <c r="G71" s="117"/>
      <c r="H71" s="117"/>
      <c r="I71" s="118"/>
      <c r="J71" s="117" t="s">
        <v>130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'SO 04.5 - Přípojka NN'!J30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79</v>
      </c>
      <c r="AR71" s="121"/>
      <c r="AS71" s="122">
        <v>0</v>
      </c>
      <c r="AT71" s="123">
        <f>ROUND(SUM(AV71:AW71),2)</f>
        <v>0</v>
      </c>
      <c r="AU71" s="124">
        <f>'SO 04.5 - Přípojka NN'!P82</f>
        <v>0</v>
      </c>
      <c r="AV71" s="123">
        <f>'SO 04.5 - Přípojka NN'!J33</f>
        <v>0</v>
      </c>
      <c r="AW71" s="123">
        <f>'SO 04.5 - Přípojka NN'!J34</f>
        <v>0</v>
      </c>
      <c r="AX71" s="123">
        <f>'SO 04.5 - Přípojka NN'!J35</f>
        <v>0</v>
      </c>
      <c r="AY71" s="123">
        <f>'SO 04.5 - Přípojka NN'!J36</f>
        <v>0</v>
      </c>
      <c r="AZ71" s="123">
        <f>'SO 04.5 - Přípojka NN'!F33</f>
        <v>0</v>
      </c>
      <c r="BA71" s="123">
        <f>'SO 04.5 - Přípojka NN'!F34</f>
        <v>0</v>
      </c>
      <c r="BB71" s="123">
        <f>'SO 04.5 - Přípojka NN'!F35</f>
        <v>0</v>
      </c>
      <c r="BC71" s="123">
        <f>'SO 04.5 - Přípojka NN'!F36</f>
        <v>0</v>
      </c>
      <c r="BD71" s="125">
        <f>'SO 04.5 - Přípojka NN'!F37</f>
        <v>0</v>
      </c>
      <c r="BE71" s="7"/>
      <c r="BT71" s="126" t="s">
        <v>80</v>
      </c>
      <c r="BV71" s="126" t="s">
        <v>74</v>
      </c>
      <c r="BW71" s="126" t="s">
        <v>131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76</v>
      </c>
      <c r="B72" s="115"/>
      <c r="C72" s="116"/>
      <c r="D72" s="117" t="s">
        <v>132</v>
      </c>
      <c r="E72" s="117"/>
      <c r="F72" s="117"/>
      <c r="G72" s="117"/>
      <c r="H72" s="117"/>
      <c r="I72" s="118"/>
      <c r="J72" s="117" t="s">
        <v>133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'SO 05 - Dešťová kanalizace 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79</v>
      </c>
      <c r="AR72" s="121"/>
      <c r="AS72" s="122">
        <v>0</v>
      </c>
      <c r="AT72" s="123">
        <f>ROUND(SUM(AV72:AW72),2)</f>
        <v>0</v>
      </c>
      <c r="AU72" s="124">
        <f>'SO 05 - Dešťová kanalizace '!P86</f>
        <v>0</v>
      </c>
      <c r="AV72" s="123">
        <f>'SO 05 - Dešťová kanalizace '!J33</f>
        <v>0</v>
      </c>
      <c r="AW72" s="123">
        <f>'SO 05 - Dešťová kanalizace '!J34</f>
        <v>0</v>
      </c>
      <c r="AX72" s="123">
        <f>'SO 05 - Dešťová kanalizace '!J35</f>
        <v>0</v>
      </c>
      <c r="AY72" s="123">
        <f>'SO 05 - Dešťová kanalizace '!J36</f>
        <v>0</v>
      </c>
      <c r="AZ72" s="123">
        <f>'SO 05 - Dešťová kanalizace '!F33</f>
        <v>0</v>
      </c>
      <c r="BA72" s="123">
        <f>'SO 05 - Dešťová kanalizace '!F34</f>
        <v>0</v>
      </c>
      <c r="BB72" s="123">
        <f>'SO 05 - Dešťová kanalizace '!F35</f>
        <v>0</v>
      </c>
      <c r="BC72" s="123">
        <f>'SO 05 - Dešťová kanalizace '!F36</f>
        <v>0</v>
      </c>
      <c r="BD72" s="125">
        <f>'SO 05 - Dešťová kanalizace '!F37</f>
        <v>0</v>
      </c>
      <c r="BE72" s="7"/>
      <c r="BT72" s="126" t="s">
        <v>80</v>
      </c>
      <c r="BV72" s="126" t="s">
        <v>74</v>
      </c>
      <c r="BW72" s="126" t="s">
        <v>134</v>
      </c>
      <c r="BX72" s="126" t="s">
        <v>5</v>
      </c>
      <c r="CL72" s="126" t="s">
        <v>113</v>
      </c>
      <c r="CM72" s="126" t="s">
        <v>82</v>
      </c>
    </row>
    <row r="73" s="7" customFormat="1" ht="16.5" customHeight="1">
      <c r="A73" s="114" t="s">
        <v>76</v>
      </c>
      <c r="B73" s="115"/>
      <c r="C73" s="116"/>
      <c r="D73" s="117" t="s">
        <v>135</v>
      </c>
      <c r="E73" s="117"/>
      <c r="F73" s="117"/>
      <c r="G73" s="117"/>
      <c r="H73" s="117"/>
      <c r="I73" s="118"/>
      <c r="J73" s="117" t="s">
        <v>136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'SO 06 - Přeložka NN veden...'!J30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79</v>
      </c>
      <c r="AR73" s="121"/>
      <c r="AS73" s="122">
        <v>0</v>
      </c>
      <c r="AT73" s="123">
        <f>ROUND(SUM(AV73:AW73),2)</f>
        <v>0</v>
      </c>
      <c r="AU73" s="124">
        <f>'SO 06 - Přeložka NN veden...'!P82</f>
        <v>0</v>
      </c>
      <c r="AV73" s="123">
        <f>'SO 06 - Přeložka NN veden...'!J33</f>
        <v>0</v>
      </c>
      <c r="AW73" s="123">
        <f>'SO 06 - Přeložka NN veden...'!J34</f>
        <v>0</v>
      </c>
      <c r="AX73" s="123">
        <f>'SO 06 - Přeložka NN veden...'!J35</f>
        <v>0</v>
      </c>
      <c r="AY73" s="123">
        <f>'SO 06 - Přeložka NN veden...'!J36</f>
        <v>0</v>
      </c>
      <c r="AZ73" s="123">
        <f>'SO 06 - Přeložka NN veden...'!F33</f>
        <v>0</v>
      </c>
      <c r="BA73" s="123">
        <f>'SO 06 - Přeložka NN veden...'!F34</f>
        <v>0</v>
      </c>
      <c r="BB73" s="123">
        <f>'SO 06 - Přeložka NN veden...'!F35</f>
        <v>0</v>
      </c>
      <c r="BC73" s="123">
        <f>'SO 06 - Přeložka NN veden...'!F36</f>
        <v>0</v>
      </c>
      <c r="BD73" s="125">
        <f>'SO 06 - Přeložka NN veden...'!F37</f>
        <v>0</v>
      </c>
      <c r="BE73" s="7"/>
      <c r="BT73" s="126" t="s">
        <v>80</v>
      </c>
      <c r="BV73" s="126" t="s">
        <v>74</v>
      </c>
      <c r="BW73" s="126" t="s">
        <v>137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76</v>
      </c>
      <c r="B74" s="115"/>
      <c r="C74" s="116"/>
      <c r="D74" s="117" t="s">
        <v>138</v>
      </c>
      <c r="E74" s="117"/>
      <c r="F74" s="117"/>
      <c r="G74" s="117"/>
      <c r="H74" s="117"/>
      <c r="I74" s="118"/>
      <c r="J74" s="117" t="s">
        <v>139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'SO 07 - Osazení chráničky'!J30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79</v>
      </c>
      <c r="AR74" s="121"/>
      <c r="AS74" s="122">
        <v>0</v>
      </c>
      <c r="AT74" s="123">
        <f>ROUND(SUM(AV74:AW74),2)</f>
        <v>0</v>
      </c>
      <c r="AU74" s="124">
        <f>'SO 07 - Osazení chráničky'!P85</f>
        <v>0</v>
      </c>
      <c r="AV74" s="123">
        <f>'SO 07 - Osazení chráničky'!J33</f>
        <v>0</v>
      </c>
      <c r="AW74" s="123">
        <f>'SO 07 - Osazení chráničky'!J34</f>
        <v>0</v>
      </c>
      <c r="AX74" s="123">
        <f>'SO 07 - Osazení chráničky'!J35</f>
        <v>0</v>
      </c>
      <c r="AY74" s="123">
        <f>'SO 07 - Osazení chráničky'!J36</f>
        <v>0</v>
      </c>
      <c r="AZ74" s="123">
        <f>'SO 07 - Osazení chráničky'!F33</f>
        <v>0</v>
      </c>
      <c r="BA74" s="123">
        <f>'SO 07 - Osazení chráničky'!F34</f>
        <v>0</v>
      </c>
      <c r="BB74" s="123">
        <f>'SO 07 - Osazení chráničky'!F35</f>
        <v>0</v>
      </c>
      <c r="BC74" s="123">
        <f>'SO 07 - Osazení chráničky'!F36</f>
        <v>0</v>
      </c>
      <c r="BD74" s="125">
        <f>'SO 07 - Osazení chráničky'!F37</f>
        <v>0</v>
      </c>
      <c r="BE74" s="7"/>
      <c r="BT74" s="126" t="s">
        <v>80</v>
      </c>
      <c r="BV74" s="126" t="s">
        <v>74</v>
      </c>
      <c r="BW74" s="126" t="s">
        <v>140</v>
      </c>
      <c r="BX74" s="126" t="s">
        <v>5</v>
      </c>
      <c r="CL74" s="126" t="s">
        <v>19</v>
      </c>
      <c r="CM74" s="126" t="s">
        <v>82</v>
      </c>
    </row>
    <row r="75" s="7" customFormat="1" ht="16.5" customHeight="1">
      <c r="A75" s="114" t="s">
        <v>76</v>
      </c>
      <c r="B75" s="115"/>
      <c r="C75" s="116"/>
      <c r="D75" s="117" t="s">
        <v>141</v>
      </c>
      <c r="E75" s="117"/>
      <c r="F75" s="117"/>
      <c r="G75" s="117"/>
      <c r="H75" s="117"/>
      <c r="I75" s="118"/>
      <c r="J75" s="117" t="s">
        <v>142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'SO 08 - Úprava vedení VO'!J30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79</v>
      </c>
      <c r="AR75" s="121"/>
      <c r="AS75" s="122">
        <v>0</v>
      </c>
      <c r="AT75" s="123">
        <f>ROUND(SUM(AV75:AW75),2)</f>
        <v>0</v>
      </c>
      <c r="AU75" s="124">
        <f>'SO 08 - Úprava vedení VO'!P82</f>
        <v>0</v>
      </c>
      <c r="AV75" s="123">
        <f>'SO 08 - Úprava vedení VO'!J33</f>
        <v>0</v>
      </c>
      <c r="AW75" s="123">
        <f>'SO 08 - Úprava vedení VO'!J34</f>
        <v>0</v>
      </c>
      <c r="AX75" s="123">
        <f>'SO 08 - Úprava vedení VO'!J35</f>
        <v>0</v>
      </c>
      <c r="AY75" s="123">
        <f>'SO 08 - Úprava vedení VO'!J36</f>
        <v>0</v>
      </c>
      <c r="AZ75" s="123">
        <f>'SO 08 - Úprava vedení VO'!F33</f>
        <v>0</v>
      </c>
      <c r="BA75" s="123">
        <f>'SO 08 - Úprava vedení VO'!F34</f>
        <v>0</v>
      </c>
      <c r="BB75" s="123">
        <f>'SO 08 - Úprava vedení VO'!F35</f>
        <v>0</v>
      </c>
      <c r="BC75" s="123">
        <f>'SO 08 - Úprava vedení VO'!F36</f>
        <v>0</v>
      </c>
      <c r="BD75" s="125">
        <f>'SO 08 - Úprava vedení VO'!F37</f>
        <v>0</v>
      </c>
      <c r="BE75" s="7"/>
      <c r="BT75" s="126" t="s">
        <v>80</v>
      </c>
      <c r="BV75" s="126" t="s">
        <v>74</v>
      </c>
      <c r="BW75" s="126" t="s">
        <v>143</v>
      </c>
      <c r="BX75" s="126" t="s">
        <v>5</v>
      </c>
      <c r="CL75" s="126" t="s">
        <v>19</v>
      </c>
      <c r="CM75" s="126" t="s">
        <v>82</v>
      </c>
    </row>
    <row r="76" s="7" customFormat="1" ht="16.5" customHeight="1">
      <c r="A76" s="114" t="s">
        <v>76</v>
      </c>
      <c r="B76" s="115"/>
      <c r="C76" s="116"/>
      <c r="D76" s="117" t="s">
        <v>144</v>
      </c>
      <c r="E76" s="117"/>
      <c r="F76" s="117"/>
      <c r="G76" s="117"/>
      <c r="H76" s="117"/>
      <c r="I76" s="118"/>
      <c r="J76" s="117" t="s">
        <v>145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'SO 09 - Nový vstup do stá...'!J30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79</v>
      </c>
      <c r="AR76" s="121"/>
      <c r="AS76" s="122">
        <v>0</v>
      </c>
      <c r="AT76" s="123">
        <f>ROUND(SUM(AV76:AW76),2)</f>
        <v>0</v>
      </c>
      <c r="AU76" s="124">
        <f>'SO 09 - Nový vstup do stá...'!P90</f>
        <v>0</v>
      </c>
      <c r="AV76" s="123">
        <f>'SO 09 - Nový vstup do stá...'!J33</f>
        <v>0</v>
      </c>
      <c r="AW76" s="123">
        <f>'SO 09 - Nový vstup do stá...'!J34</f>
        <v>0</v>
      </c>
      <c r="AX76" s="123">
        <f>'SO 09 - Nový vstup do stá...'!J35</f>
        <v>0</v>
      </c>
      <c r="AY76" s="123">
        <f>'SO 09 - Nový vstup do stá...'!J36</f>
        <v>0</v>
      </c>
      <c r="AZ76" s="123">
        <f>'SO 09 - Nový vstup do stá...'!F33</f>
        <v>0</v>
      </c>
      <c r="BA76" s="123">
        <f>'SO 09 - Nový vstup do stá...'!F34</f>
        <v>0</v>
      </c>
      <c r="BB76" s="123">
        <f>'SO 09 - Nový vstup do stá...'!F35</f>
        <v>0</v>
      </c>
      <c r="BC76" s="123">
        <f>'SO 09 - Nový vstup do stá...'!F36</f>
        <v>0</v>
      </c>
      <c r="BD76" s="125">
        <f>'SO 09 - Nový vstup do stá...'!F37</f>
        <v>0</v>
      </c>
      <c r="BE76" s="7"/>
      <c r="BT76" s="126" t="s">
        <v>80</v>
      </c>
      <c r="BV76" s="126" t="s">
        <v>74</v>
      </c>
      <c r="BW76" s="126" t="s">
        <v>146</v>
      </c>
      <c r="BX76" s="126" t="s">
        <v>5</v>
      </c>
      <c r="CL76" s="126" t="s">
        <v>19</v>
      </c>
      <c r="CM76" s="126" t="s">
        <v>82</v>
      </c>
    </row>
    <row r="77" s="7" customFormat="1" ht="16.5" customHeight="1">
      <c r="A77" s="114" t="s">
        <v>76</v>
      </c>
      <c r="B77" s="115"/>
      <c r="C77" s="116"/>
      <c r="D77" s="117" t="s">
        <v>147</v>
      </c>
      <c r="E77" s="117"/>
      <c r="F77" s="117"/>
      <c r="G77" s="117"/>
      <c r="H77" s="117"/>
      <c r="I77" s="118"/>
      <c r="J77" s="117" t="s">
        <v>148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'SO 10 - Elektrická požárn...'!J30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79</v>
      </c>
      <c r="AR77" s="121"/>
      <c r="AS77" s="122">
        <v>0</v>
      </c>
      <c r="AT77" s="123">
        <f>ROUND(SUM(AV77:AW77),2)</f>
        <v>0</v>
      </c>
      <c r="AU77" s="124">
        <f>'SO 10 - Elektrická požárn...'!P87</f>
        <v>0</v>
      </c>
      <c r="AV77" s="123">
        <f>'SO 10 - Elektrická požárn...'!J33</f>
        <v>0</v>
      </c>
      <c r="AW77" s="123">
        <f>'SO 10 - Elektrická požárn...'!J34</f>
        <v>0</v>
      </c>
      <c r="AX77" s="123">
        <f>'SO 10 - Elektrická požárn...'!J35</f>
        <v>0</v>
      </c>
      <c r="AY77" s="123">
        <f>'SO 10 - Elektrická požárn...'!J36</f>
        <v>0</v>
      </c>
      <c r="AZ77" s="123">
        <f>'SO 10 - Elektrická požárn...'!F33</f>
        <v>0</v>
      </c>
      <c r="BA77" s="123">
        <f>'SO 10 - Elektrická požárn...'!F34</f>
        <v>0</v>
      </c>
      <c r="BB77" s="123">
        <f>'SO 10 - Elektrická požárn...'!F35</f>
        <v>0</v>
      </c>
      <c r="BC77" s="123">
        <f>'SO 10 - Elektrická požárn...'!F36</f>
        <v>0</v>
      </c>
      <c r="BD77" s="125">
        <f>'SO 10 - Elektrická požárn...'!F37</f>
        <v>0</v>
      </c>
      <c r="BE77" s="7"/>
      <c r="BT77" s="126" t="s">
        <v>80</v>
      </c>
      <c r="BV77" s="126" t="s">
        <v>74</v>
      </c>
      <c r="BW77" s="126" t="s">
        <v>149</v>
      </c>
      <c r="BX77" s="126" t="s">
        <v>5</v>
      </c>
      <c r="CL77" s="126" t="s">
        <v>19</v>
      </c>
      <c r="CM77" s="126" t="s">
        <v>82</v>
      </c>
    </row>
    <row r="78" s="7" customFormat="1" ht="16.5" customHeight="1">
      <c r="A78" s="7"/>
      <c r="B78" s="115"/>
      <c r="C78" s="116"/>
      <c r="D78" s="117" t="s">
        <v>150</v>
      </c>
      <c r="E78" s="117"/>
      <c r="F78" s="117"/>
      <c r="G78" s="117"/>
      <c r="H78" s="117"/>
      <c r="I78" s="118"/>
      <c r="J78" s="117" t="s">
        <v>151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27">
        <f>ROUND(AG79,2)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79</v>
      </c>
      <c r="AR78" s="121"/>
      <c r="AS78" s="122">
        <f>ROUND(AS79,2)</f>
        <v>0</v>
      </c>
      <c r="AT78" s="123">
        <f>ROUND(SUM(AV78:AW78),2)</f>
        <v>0</v>
      </c>
      <c r="AU78" s="124">
        <f>ROUND(AU79,5)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ROUND(AZ79,2)</f>
        <v>0</v>
      </c>
      <c r="BA78" s="123">
        <f>ROUND(BA79,2)</f>
        <v>0</v>
      </c>
      <c r="BB78" s="123">
        <f>ROUND(BB79,2)</f>
        <v>0</v>
      </c>
      <c r="BC78" s="123">
        <f>ROUND(BC79,2)</f>
        <v>0</v>
      </c>
      <c r="BD78" s="125">
        <f>ROUND(BD79,2)</f>
        <v>0</v>
      </c>
      <c r="BE78" s="7"/>
      <c r="BS78" s="126" t="s">
        <v>71</v>
      </c>
      <c r="BT78" s="126" t="s">
        <v>80</v>
      </c>
      <c r="BU78" s="126" t="s">
        <v>73</v>
      </c>
      <c r="BV78" s="126" t="s">
        <v>74</v>
      </c>
      <c r="BW78" s="126" t="s">
        <v>152</v>
      </c>
      <c r="BX78" s="126" t="s">
        <v>5</v>
      </c>
      <c r="CL78" s="126" t="s">
        <v>19</v>
      </c>
      <c r="CM78" s="126" t="s">
        <v>82</v>
      </c>
    </row>
    <row r="79" s="4" customFormat="1" ht="23.25" customHeight="1">
      <c r="A79" s="114" t="s">
        <v>76</v>
      </c>
      <c r="B79" s="66"/>
      <c r="C79" s="128"/>
      <c r="D79" s="128"/>
      <c r="E79" s="129" t="s">
        <v>153</v>
      </c>
      <c r="F79" s="129"/>
      <c r="G79" s="129"/>
      <c r="H79" s="129"/>
      <c r="I79" s="129"/>
      <c r="J79" s="128"/>
      <c r="K79" s="129" t="s">
        <v>154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1101 - Silnoproud'!J32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'SO 1101 - Silnoproud'!P107</f>
        <v>0</v>
      </c>
      <c r="AV79" s="133">
        <f>'SO 1101 - Silnoproud'!J35</f>
        <v>0</v>
      </c>
      <c r="AW79" s="133">
        <f>'SO 1101 - Silnoproud'!J36</f>
        <v>0</v>
      </c>
      <c r="AX79" s="133">
        <f>'SO 1101 - Silnoproud'!J37</f>
        <v>0</v>
      </c>
      <c r="AY79" s="133">
        <f>'SO 1101 - Silnoproud'!J38</f>
        <v>0</v>
      </c>
      <c r="AZ79" s="133">
        <f>'SO 1101 - Silnoproud'!F35</f>
        <v>0</v>
      </c>
      <c r="BA79" s="133">
        <f>'SO 1101 - Silnoproud'!F36</f>
        <v>0</v>
      </c>
      <c r="BB79" s="133">
        <f>'SO 1101 - Silnoproud'!F37</f>
        <v>0</v>
      </c>
      <c r="BC79" s="133">
        <f>'SO 1101 - Silnoproud'!F38</f>
        <v>0</v>
      </c>
      <c r="BD79" s="135">
        <f>'SO 1101 - Silnoproud'!F39</f>
        <v>0</v>
      </c>
      <c r="BE79" s="4"/>
      <c r="BT79" s="136" t="s">
        <v>82</v>
      </c>
      <c r="BV79" s="136" t="s">
        <v>74</v>
      </c>
      <c r="BW79" s="136" t="s">
        <v>155</v>
      </c>
      <c r="BX79" s="136" t="s">
        <v>152</v>
      </c>
      <c r="CL79" s="136" t="s">
        <v>19</v>
      </c>
    </row>
    <row r="80" s="7" customFormat="1" ht="24.75" customHeight="1">
      <c r="A80" s="114" t="s">
        <v>76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'SO 1102 - Slaboproud'!J30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79</v>
      </c>
      <c r="AR80" s="121"/>
      <c r="AS80" s="122">
        <v>0</v>
      </c>
      <c r="AT80" s="123">
        <f>ROUND(SUM(AV80:AW80),2)</f>
        <v>0</v>
      </c>
      <c r="AU80" s="124">
        <f>'SO 1102 - Slaboproud'!P87</f>
        <v>0</v>
      </c>
      <c r="AV80" s="123">
        <f>'SO 1102 - Slaboproud'!J33</f>
        <v>0</v>
      </c>
      <c r="AW80" s="123">
        <f>'SO 1102 - Slaboproud'!J34</f>
        <v>0</v>
      </c>
      <c r="AX80" s="123">
        <f>'SO 1102 - Slaboproud'!J35</f>
        <v>0</v>
      </c>
      <c r="AY80" s="123">
        <f>'SO 1102 - Slaboproud'!J36</f>
        <v>0</v>
      </c>
      <c r="AZ80" s="123">
        <f>'SO 1102 - Slaboproud'!F33</f>
        <v>0</v>
      </c>
      <c r="BA80" s="123">
        <f>'SO 1102 - Slaboproud'!F34</f>
        <v>0</v>
      </c>
      <c r="BB80" s="123">
        <f>'SO 1102 - Slaboproud'!F35</f>
        <v>0</v>
      </c>
      <c r="BC80" s="123">
        <f>'SO 1102 - Slaboproud'!F36</f>
        <v>0</v>
      </c>
      <c r="BD80" s="125">
        <f>'SO 1102 - Slaboproud'!F37</f>
        <v>0</v>
      </c>
      <c r="BE80" s="7"/>
      <c r="BT80" s="126" t="s">
        <v>80</v>
      </c>
      <c r="BV80" s="126" t="s">
        <v>74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76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'SO 12 - Ostatní náklady'!J30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79</v>
      </c>
      <c r="AR81" s="121"/>
      <c r="AS81" s="138">
        <v>0</v>
      </c>
      <c r="AT81" s="139">
        <f>ROUND(SUM(AV81:AW81),2)</f>
        <v>0</v>
      </c>
      <c r="AU81" s="140">
        <f>'SO 12 - Ostatní náklady'!P81</f>
        <v>0</v>
      </c>
      <c r="AV81" s="139">
        <f>'SO 12 - Ostatní náklady'!J33</f>
        <v>0</v>
      </c>
      <c r="AW81" s="139">
        <f>'SO 12 - Ostatní náklady'!J34</f>
        <v>0</v>
      </c>
      <c r="AX81" s="139">
        <f>'SO 12 - Ostatní náklady'!J35</f>
        <v>0</v>
      </c>
      <c r="AY81" s="139">
        <f>'SO 12 - Ostatní náklady'!J36</f>
        <v>0</v>
      </c>
      <c r="AZ81" s="139">
        <f>'SO 12 - Ostatní náklady'!F33</f>
        <v>0</v>
      </c>
      <c r="BA81" s="139">
        <f>'SO 12 - Ostatní náklady'!F34</f>
        <v>0</v>
      </c>
      <c r="BB81" s="139">
        <f>'SO 12 - Ostatní náklady'!F35</f>
        <v>0</v>
      </c>
      <c r="BC81" s="139">
        <f>'SO 12 - Ostatní náklady'!F36</f>
        <v>0</v>
      </c>
      <c r="BD81" s="141">
        <f>'SO 12 - Ostatní náklady'!F37</f>
        <v>0</v>
      </c>
      <c r="BE81" s="7"/>
      <c r="BT81" s="126" t="s">
        <v>80</v>
      </c>
      <c r="BV81" s="126" t="s">
        <v>74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2" customFormat="1" ht="30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47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</row>
  </sheetData>
  <sheetProtection sheet="1" formatColumns="0" formatRows="0" objects="1" scenarios="1" spinCount="100000" saltValue="+8CRBvhEDSY6h9W5qFBnlUYsEcsdLirR+cq9aVANwYu9ksQqsc6vcO+LrDbBleF5ktY5wynpNDYTPoa2CNNVsQ==" hashValue="oA3H6YMnfnn2XwS+04l4Z6HT0RgOs8VARonEtE83xmSzQ9RHxBrng39G8CK2vEuSs4ece2QL79jSDHc9cr5lCg==" algorithmName="SHA-512" password="CC35"/>
  <mergeCells count="146">
    <mergeCell ref="J64:AF64"/>
    <mergeCell ref="D64:H64"/>
    <mergeCell ref="E65:I65"/>
    <mergeCell ref="K65:AF65"/>
    <mergeCell ref="K66:AF66"/>
    <mergeCell ref="E66:I66"/>
    <mergeCell ref="E67:I67"/>
    <mergeCell ref="K67:AF67"/>
    <mergeCell ref="J68:AF68"/>
    <mergeCell ref="D68:H68"/>
    <mergeCell ref="D69:H69"/>
    <mergeCell ref="J69:AF69"/>
    <mergeCell ref="J70:AF70"/>
    <mergeCell ref="D70:H70"/>
    <mergeCell ref="J71:AF71"/>
    <mergeCell ref="D71:H71"/>
    <mergeCell ref="D72:H72"/>
    <mergeCell ref="J72:AF72"/>
    <mergeCell ref="J73:AF73"/>
    <mergeCell ref="D73:H73"/>
    <mergeCell ref="J74:AF74"/>
    <mergeCell ref="D74:H74"/>
    <mergeCell ref="J75:AF75"/>
    <mergeCell ref="D75:H75"/>
    <mergeCell ref="J76:AF76"/>
    <mergeCell ref="D76:H76"/>
    <mergeCell ref="J77:AF77"/>
    <mergeCell ref="D77:H77"/>
    <mergeCell ref="D78:H78"/>
    <mergeCell ref="J78:AF78"/>
    <mergeCell ref="E79:I79"/>
    <mergeCell ref="K79:AF79"/>
    <mergeCell ref="D80:H80"/>
    <mergeCell ref="J80:AF80"/>
    <mergeCell ref="D81:H81"/>
    <mergeCell ref="J81:AF81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L45:AO45"/>
    <mergeCell ref="C52:G52"/>
    <mergeCell ref="I52:AF52"/>
    <mergeCell ref="J55:AF55"/>
    <mergeCell ref="D55:H55"/>
    <mergeCell ref="J56:AF56"/>
    <mergeCell ref="D56:H56"/>
    <mergeCell ref="K57:AF57"/>
    <mergeCell ref="E57:I57"/>
    <mergeCell ref="K58:AF58"/>
    <mergeCell ref="E58:I58"/>
    <mergeCell ref="L59:AF59"/>
    <mergeCell ref="F59:J59"/>
    <mergeCell ref="F60:J60"/>
    <mergeCell ref="L60:AF60"/>
    <mergeCell ref="L61:AF61"/>
    <mergeCell ref="F61:J61"/>
    <mergeCell ref="J62:AF62"/>
    <mergeCell ref="D62:H62"/>
    <mergeCell ref="D63:H63"/>
    <mergeCell ref="J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Příprava území'!C2" display="/"/>
    <hyperlink ref="A57" location="'SO 011 - Hrubá stavba ZS ...'!C2" display="/"/>
    <hyperlink ref="A59" location="'SO 012 - Dokončovací prác...'!C2" display="/"/>
    <hyperlink ref="A60" location="'0121 - Schodiště pro výst...'!C2" display="/"/>
    <hyperlink ref="A61" location="'0122 - Schodiště pro výst...'!C2" display="/"/>
    <hyperlink ref="A62" location="'SO 02 - Zpevněné a odstav...'!C2" display="/"/>
    <hyperlink ref="A63" location="'SO 03 - Spojovací most'!C2" display="/"/>
    <hyperlink ref="A65" location="'D.1.4.1 - VYTÁPĚNÍ '!C2" display="/"/>
    <hyperlink ref="A66" location="'D1.4.2 - Zdravotechnické ...'!C2" display="/"/>
    <hyperlink ref="A67" location="'D.1.4.3 - VZDUCHOTECHNIKA...'!C2" display="/"/>
    <hyperlink ref="A68" location="'SO 04.1 - Přípojka splašk...'!C2" display="/"/>
    <hyperlink ref="A69" location="'SO 04.3 - Přípojka plynu '!C2" display="/"/>
    <hyperlink ref="A70" location="'SO 04.2 - Přípojka vody '!C2" display="/"/>
    <hyperlink ref="A71" location="'SO 04.5 - Přípojka NN'!C2" display="/"/>
    <hyperlink ref="A72" location="'SO 05 - Dešťová kanalizace '!C2" display="/"/>
    <hyperlink ref="A73" location="'SO 06 - Přeložka NN veden...'!C2" display="/"/>
    <hyperlink ref="A74" location="'SO 07 - Osazení chráničky'!C2" display="/"/>
    <hyperlink ref="A75" location="'SO 08 - Úprava vedení VO'!C2" display="/"/>
    <hyperlink ref="A76" location="'SO 09 - Nový vstup do stá...'!C2" display="/"/>
    <hyperlink ref="A77" location="'SO 10 - Elektrická požárn...'!C2" display="/"/>
    <hyperlink ref="A79" location="'SO 1101 - Silnoproud'!C2" display="/"/>
    <hyperlink ref="A80" location="'SO 1102 - Slaboproud'!C2" display="/"/>
    <hyperlink ref="A81" location="'SO 12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ROUND((SUM(BE86:BE224)),  2)</f>
        <v>0</v>
      </c>
      <c r="G33" s="41"/>
      <c r="H33" s="41"/>
      <c r="I33" s="161">
        <v>0.20999999999999999</v>
      </c>
      <c r="J33" s="160">
        <f>ROUND(((SUM(BE86:BE224))*I33),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ROUND((SUM(BF86:BF224)),  2)</f>
        <v>0</v>
      </c>
      <c r="G34" s="41"/>
      <c r="H34" s="41"/>
      <c r="I34" s="161">
        <v>0.12</v>
      </c>
      <c r="J34" s="160">
        <f>ROUND(((SUM(BF86:BF224))*I34),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ROUND((SUM(BG86:BG224)),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ROUND((SUM(BH86:BH224)),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ROUND((SUM(BI86:BI224)),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J171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J185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J198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J211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J222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00 - Příprava území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SZZ Krnov,p.o.,I.P.Pavlova 552/9,794 01 Krnov</v>
      </c>
      <c r="G82" s="43"/>
      <c r="H82" s="43"/>
      <c r="I82" s="35" t="s">
        <v>31</v>
      </c>
      <c r="J82" s="39" t="str">
        <f>E21</f>
        <v>Ing.arch.Martin Janda,Lomná 1895,Frenštát p.R.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148.70113099999998</v>
      </c>
      <c r="S86" s="99"/>
      <c r="T86" s="198">
        <f>T87</f>
        <v>210.44534999999999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P88+P171+P185+P198+P211+P222</f>
        <v>0</v>
      </c>
      <c r="Q87" s="208"/>
      <c r="R87" s="209">
        <f>R88+R171+R185+R198+R211+R222</f>
        <v>148.70113099999998</v>
      </c>
      <c r="S87" s="208"/>
      <c r="T87" s="210">
        <f>T88+T171+T185+T198+T211+T222</f>
        <v>210.44534999999999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BK88+BK171+BK185+BK198+BK211+BK222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SUM(P89:P170)</f>
        <v>0</v>
      </c>
      <c r="Q88" s="208"/>
      <c r="R88" s="209">
        <f>SUM(R89:R170)</f>
        <v>0.01788</v>
      </c>
      <c r="S88" s="208"/>
      <c r="T88" s="210">
        <f>SUM(T89:T170)</f>
        <v>210.44534999999999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SUM(BK89:BK170)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194</v>
      </c>
      <c r="F89" s="218" t="s">
        <v>195</v>
      </c>
      <c r="G89" s="219" t="s">
        <v>196</v>
      </c>
      <c r="H89" s="220">
        <v>585.26499999999999</v>
      </c>
      <c r="I89" s="221"/>
      <c r="J89" s="222">
        <f>ROUND(I89*H89,2)</f>
        <v>0</v>
      </c>
      <c r="K89" s="218" t="s">
        <v>197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0.35499999999999998</v>
      </c>
      <c r="T89" s="226">
        <f>S89*H89</f>
        <v>207.76907499999999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199</v>
      </c>
    </row>
    <row r="90" s="2" customFormat="1">
      <c r="A90" s="41"/>
      <c r="B90" s="42"/>
      <c r="C90" s="43"/>
      <c r="D90" s="229" t="s">
        <v>200</v>
      </c>
      <c r="E90" s="43"/>
      <c r="F90" s="230" t="s">
        <v>201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203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204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205</v>
      </c>
      <c r="G93" s="246"/>
      <c r="H93" s="249">
        <v>150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206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207</v>
      </c>
      <c r="G95" s="246"/>
      <c r="H95" s="249">
        <v>131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5" customFormat="1">
      <c r="A96" s="15"/>
      <c r="B96" s="256"/>
      <c r="C96" s="257"/>
      <c r="D96" s="236" t="s">
        <v>202</v>
      </c>
      <c r="E96" s="258" t="s">
        <v>19</v>
      </c>
      <c r="F96" s="259" t="s">
        <v>208</v>
      </c>
      <c r="G96" s="257"/>
      <c r="H96" s="260">
        <v>281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202</v>
      </c>
      <c r="AU96" s="266" t="s">
        <v>82</v>
      </c>
      <c r="AV96" s="15" t="s">
        <v>93</v>
      </c>
      <c r="AW96" s="15" t="s">
        <v>34</v>
      </c>
      <c r="AX96" s="15" t="s">
        <v>72</v>
      </c>
      <c r="AY96" s="266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209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210</v>
      </c>
      <c r="G98" s="246"/>
      <c r="H98" s="249">
        <v>197.285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211</v>
      </c>
      <c r="G99" s="246"/>
      <c r="H99" s="249">
        <v>106.98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5" customFormat="1">
      <c r="A100" s="15"/>
      <c r="B100" s="256"/>
      <c r="C100" s="257"/>
      <c r="D100" s="236" t="s">
        <v>202</v>
      </c>
      <c r="E100" s="258" t="s">
        <v>19</v>
      </c>
      <c r="F100" s="259" t="s">
        <v>208</v>
      </c>
      <c r="G100" s="257"/>
      <c r="H100" s="260">
        <v>304.26499999999999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202</v>
      </c>
      <c r="AU100" s="266" t="s">
        <v>82</v>
      </c>
      <c r="AV100" s="15" t="s">
        <v>93</v>
      </c>
      <c r="AW100" s="15" t="s">
        <v>34</v>
      </c>
      <c r="AX100" s="15" t="s">
        <v>72</v>
      </c>
      <c r="AY100" s="266" t="s">
        <v>191</v>
      </c>
    </row>
    <row r="101" s="16" customFormat="1">
      <c r="A101" s="16"/>
      <c r="B101" s="267"/>
      <c r="C101" s="268"/>
      <c r="D101" s="236" t="s">
        <v>202</v>
      </c>
      <c r="E101" s="269" t="s">
        <v>19</v>
      </c>
      <c r="F101" s="270" t="s">
        <v>212</v>
      </c>
      <c r="G101" s="268"/>
      <c r="H101" s="271">
        <v>585.26499999999999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7" t="s">
        <v>202</v>
      </c>
      <c r="AU101" s="277" t="s">
        <v>82</v>
      </c>
      <c r="AV101" s="16" t="s">
        <v>198</v>
      </c>
      <c r="AW101" s="16" t="s">
        <v>34</v>
      </c>
      <c r="AX101" s="16" t="s">
        <v>80</v>
      </c>
      <c r="AY101" s="277" t="s">
        <v>191</v>
      </c>
    </row>
    <row r="102" s="2" customFormat="1" ht="24.15" customHeight="1">
      <c r="A102" s="41"/>
      <c r="B102" s="42"/>
      <c r="C102" s="216" t="s">
        <v>82</v>
      </c>
      <c r="D102" s="216" t="s">
        <v>193</v>
      </c>
      <c r="E102" s="217" t="s">
        <v>213</v>
      </c>
      <c r="F102" s="218" t="s">
        <v>214</v>
      </c>
      <c r="G102" s="219" t="s">
        <v>215</v>
      </c>
      <c r="H102" s="220">
        <v>13.055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0.20499999999999999</v>
      </c>
      <c r="T102" s="226">
        <f>S102*H102</f>
        <v>2.676275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216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217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203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218</v>
      </c>
      <c r="G105" s="246"/>
      <c r="H105" s="249">
        <v>6.2350000000000003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219</v>
      </c>
      <c r="G106" s="246"/>
      <c r="H106" s="249">
        <v>5.1849999999999996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220</v>
      </c>
      <c r="G107" s="246"/>
      <c r="H107" s="249">
        <v>1.635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13.055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16.5" customHeight="1">
      <c r="A109" s="41"/>
      <c r="B109" s="42"/>
      <c r="C109" s="216" t="s">
        <v>93</v>
      </c>
      <c r="D109" s="216" t="s">
        <v>193</v>
      </c>
      <c r="E109" s="217" t="s">
        <v>221</v>
      </c>
      <c r="F109" s="218" t="s">
        <v>222</v>
      </c>
      <c r="G109" s="219" t="s">
        <v>196</v>
      </c>
      <c r="H109" s="220">
        <v>2594.2649999999999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223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224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203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225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226</v>
      </c>
      <c r="G113" s="246"/>
      <c r="H113" s="249">
        <v>900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227</v>
      </c>
      <c r="G114" s="246"/>
      <c r="H114" s="249">
        <v>480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228</v>
      </c>
      <c r="G115" s="246"/>
      <c r="H115" s="249">
        <v>60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209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210</v>
      </c>
      <c r="G117" s="246"/>
      <c r="H117" s="249">
        <v>197.285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211</v>
      </c>
      <c r="G118" s="246"/>
      <c r="H118" s="249">
        <v>106.98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229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230</v>
      </c>
      <c r="G120" s="246"/>
      <c r="H120" s="249">
        <v>850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2594.2650000000003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37.8" customHeight="1">
      <c r="A122" s="41"/>
      <c r="B122" s="42"/>
      <c r="C122" s="216" t="s">
        <v>198</v>
      </c>
      <c r="D122" s="216" t="s">
        <v>193</v>
      </c>
      <c r="E122" s="217" t="s">
        <v>231</v>
      </c>
      <c r="F122" s="218" t="s">
        <v>232</v>
      </c>
      <c r="G122" s="219" t="s">
        <v>233</v>
      </c>
      <c r="H122" s="220">
        <v>389.13999999999999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234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235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203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3" customFormat="1">
      <c r="A125" s="13"/>
      <c r="B125" s="234"/>
      <c r="C125" s="235"/>
      <c r="D125" s="236" t="s">
        <v>202</v>
      </c>
      <c r="E125" s="237" t="s">
        <v>19</v>
      </c>
      <c r="F125" s="238" t="s">
        <v>225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202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236</v>
      </c>
      <c r="G126" s="246"/>
      <c r="H126" s="249">
        <v>135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237</v>
      </c>
      <c r="G127" s="246"/>
      <c r="H127" s="249">
        <v>72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238</v>
      </c>
      <c r="G128" s="246"/>
      <c r="H128" s="249">
        <v>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209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239</v>
      </c>
      <c r="G130" s="246"/>
      <c r="H130" s="249">
        <v>29.593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240</v>
      </c>
      <c r="G131" s="246"/>
      <c r="H131" s="249">
        <v>16.047000000000001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229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241</v>
      </c>
      <c r="G133" s="246"/>
      <c r="H133" s="249">
        <v>127.5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389.13999999999999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82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2" customFormat="1" ht="24.15" customHeight="1">
      <c r="A135" s="41"/>
      <c r="B135" s="42"/>
      <c r="C135" s="216" t="s">
        <v>242</v>
      </c>
      <c r="D135" s="216" t="s">
        <v>193</v>
      </c>
      <c r="E135" s="217" t="s">
        <v>243</v>
      </c>
      <c r="F135" s="218" t="s">
        <v>244</v>
      </c>
      <c r="G135" s="219" t="s">
        <v>233</v>
      </c>
      <c r="H135" s="220">
        <v>389.13999999999999</v>
      </c>
      <c r="I135" s="221"/>
      <c r="J135" s="222">
        <f>ROUND(I135*H135,2)</f>
        <v>0</v>
      </c>
      <c r="K135" s="218" t="s">
        <v>197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245</v>
      </c>
    </row>
    <row r="136" s="2" customFormat="1">
      <c r="A136" s="41"/>
      <c r="B136" s="42"/>
      <c r="C136" s="43"/>
      <c r="D136" s="229" t="s">
        <v>200</v>
      </c>
      <c r="E136" s="43"/>
      <c r="F136" s="230" t="s">
        <v>246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200</v>
      </c>
      <c r="AU136" s="20" t="s">
        <v>82</v>
      </c>
    </row>
    <row r="137" s="13" customFormat="1">
      <c r="A137" s="13"/>
      <c r="B137" s="234"/>
      <c r="C137" s="235"/>
      <c r="D137" s="236" t="s">
        <v>202</v>
      </c>
      <c r="E137" s="237" t="s">
        <v>19</v>
      </c>
      <c r="F137" s="238" t="s">
        <v>203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202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225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236</v>
      </c>
      <c r="G139" s="246"/>
      <c r="H139" s="249">
        <v>135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237</v>
      </c>
      <c r="G140" s="246"/>
      <c r="H140" s="249">
        <v>72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238</v>
      </c>
      <c r="G141" s="246"/>
      <c r="H141" s="249">
        <v>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3" customFormat="1">
      <c r="A142" s="13"/>
      <c r="B142" s="234"/>
      <c r="C142" s="235"/>
      <c r="D142" s="236" t="s">
        <v>202</v>
      </c>
      <c r="E142" s="237" t="s">
        <v>19</v>
      </c>
      <c r="F142" s="238" t="s">
        <v>209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202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191</v>
      </c>
    </row>
    <row r="143" s="14" customFormat="1">
      <c r="A143" s="14"/>
      <c r="B143" s="245"/>
      <c r="C143" s="246"/>
      <c r="D143" s="236" t="s">
        <v>202</v>
      </c>
      <c r="E143" s="247" t="s">
        <v>19</v>
      </c>
      <c r="F143" s="248" t="s">
        <v>239</v>
      </c>
      <c r="G143" s="246"/>
      <c r="H143" s="249">
        <v>29.593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202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240</v>
      </c>
      <c r="G144" s="246"/>
      <c r="H144" s="249">
        <v>16.047000000000001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229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241</v>
      </c>
      <c r="G146" s="246"/>
      <c r="H146" s="249">
        <v>127.5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389.13999999999999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247</v>
      </c>
      <c r="D148" s="216" t="s">
        <v>193</v>
      </c>
      <c r="E148" s="217" t="s">
        <v>248</v>
      </c>
      <c r="F148" s="218" t="s">
        <v>249</v>
      </c>
      <c r="G148" s="219" t="s">
        <v>250</v>
      </c>
      <c r="H148" s="220">
        <v>3</v>
      </c>
      <c r="I148" s="221"/>
      <c r="J148" s="222">
        <f>ROUND(I148*H148,2)</f>
        <v>0</v>
      </c>
      <c r="K148" s="218" t="s">
        <v>197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251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252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203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253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93</v>
      </c>
      <c r="G152" s="246"/>
      <c r="H152" s="249">
        <v>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16.5" customHeight="1">
      <c r="A154" s="41"/>
      <c r="B154" s="42"/>
      <c r="C154" s="216" t="s">
        <v>254</v>
      </c>
      <c r="D154" s="216" t="s">
        <v>193</v>
      </c>
      <c r="E154" s="217" t="s">
        <v>255</v>
      </c>
      <c r="F154" s="218" t="s">
        <v>256</v>
      </c>
      <c r="G154" s="219" t="s">
        <v>250</v>
      </c>
      <c r="H154" s="220">
        <v>3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5.0000000000000002E-05</v>
      </c>
      <c r="R154" s="225">
        <f>Q154*H154</f>
        <v>0.00015000000000000001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257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258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203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253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93</v>
      </c>
      <c r="G158" s="246"/>
      <c r="H158" s="249">
        <v>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6" customFormat="1">
      <c r="A159" s="16"/>
      <c r="B159" s="267"/>
      <c r="C159" s="268"/>
      <c r="D159" s="236" t="s">
        <v>202</v>
      </c>
      <c r="E159" s="269" t="s">
        <v>19</v>
      </c>
      <c r="F159" s="270" t="s">
        <v>212</v>
      </c>
      <c r="G159" s="268"/>
      <c r="H159" s="271">
        <v>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202</v>
      </c>
      <c r="AU159" s="277" t="s">
        <v>82</v>
      </c>
      <c r="AV159" s="16" t="s">
        <v>198</v>
      </c>
      <c r="AW159" s="16" t="s">
        <v>34</v>
      </c>
      <c r="AX159" s="16" t="s">
        <v>80</v>
      </c>
      <c r="AY159" s="277" t="s">
        <v>191</v>
      </c>
    </row>
    <row r="160" s="2" customFormat="1" ht="16.5" customHeight="1">
      <c r="A160" s="41"/>
      <c r="B160" s="42"/>
      <c r="C160" s="278" t="s">
        <v>259</v>
      </c>
      <c r="D160" s="278" t="s">
        <v>260</v>
      </c>
      <c r="E160" s="279" t="s">
        <v>261</v>
      </c>
      <c r="F160" s="280" t="s">
        <v>262</v>
      </c>
      <c r="G160" s="281" t="s">
        <v>250</v>
      </c>
      <c r="H160" s="282">
        <v>3</v>
      </c>
      <c r="I160" s="283"/>
      <c r="J160" s="284">
        <f>ROUND(I160*H160,2)</f>
        <v>0</v>
      </c>
      <c r="K160" s="280" t="s">
        <v>197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0.0047200000000000002</v>
      </c>
      <c r="R160" s="225">
        <f>Q160*H160</f>
        <v>0.014160000000000001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259</v>
      </c>
      <c r="AT160" s="227" t="s">
        <v>260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263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203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253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93</v>
      </c>
      <c r="G163" s="246"/>
      <c r="H163" s="249">
        <v>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2" customFormat="1" ht="21.75" customHeight="1">
      <c r="A165" s="41"/>
      <c r="B165" s="42"/>
      <c r="C165" s="216" t="s">
        <v>264</v>
      </c>
      <c r="D165" s="216" t="s">
        <v>193</v>
      </c>
      <c r="E165" s="217" t="s">
        <v>265</v>
      </c>
      <c r="F165" s="218" t="s">
        <v>266</v>
      </c>
      <c r="G165" s="219" t="s">
        <v>250</v>
      </c>
      <c r="H165" s="220">
        <v>3</v>
      </c>
      <c r="I165" s="221"/>
      <c r="J165" s="222">
        <f>ROUND(I165*H165,2)</f>
        <v>0</v>
      </c>
      <c r="K165" s="218" t="s">
        <v>197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0.0011900000000000001</v>
      </c>
      <c r="R165" s="225">
        <f>Q165*H165</f>
        <v>0.0035700000000000003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267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268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13" customFormat="1">
      <c r="A167" s="13"/>
      <c r="B167" s="234"/>
      <c r="C167" s="235"/>
      <c r="D167" s="236" t="s">
        <v>202</v>
      </c>
      <c r="E167" s="237" t="s">
        <v>19</v>
      </c>
      <c r="F167" s="238" t="s">
        <v>203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202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253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93</v>
      </c>
      <c r="G169" s="246"/>
      <c r="H169" s="249">
        <v>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82</v>
      </c>
      <c r="F171" s="214" t="s">
        <v>269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SUM(P172:P184)</f>
        <v>0</v>
      </c>
      <c r="Q171" s="208"/>
      <c r="R171" s="209">
        <f>SUM(R172:R184)</f>
        <v>146.96037000000001</v>
      </c>
      <c r="S171" s="208"/>
      <c r="T171" s="210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SUM(BK172:BK184)</f>
        <v>0</v>
      </c>
    </row>
    <row r="172" s="2" customFormat="1" ht="16.5" customHeight="1">
      <c r="A172" s="41"/>
      <c r="B172" s="42"/>
      <c r="C172" s="216" t="s">
        <v>270</v>
      </c>
      <c r="D172" s="216" t="s">
        <v>193</v>
      </c>
      <c r="E172" s="217" t="s">
        <v>271</v>
      </c>
      <c r="F172" s="218" t="s">
        <v>272</v>
      </c>
      <c r="G172" s="219" t="s">
        <v>196</v>
      </c>
      <c r="H172" s="220">
        <v>304.26499999999999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0.108</v>
      </c>
      <c r="R172" s="225">
        <f>Q172*H172</f>
        <v>32.860619999999997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273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274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203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3" customFormat="1">
      <c r="A175" s="13"/>
      <c r="B175" s="234"/>
      <c r="C175" s="235"/>
      <c r="D175" s="236" t="s">
        <v>202</v>
      </c>
      <c r="E175" s="237" t="s">
        <v>19</v>
      </c>
      <c r="F175" s="238" t="s">
        <v>209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202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210</v>
      </c>
      <c r="G176" s="246"/>
      <c r="H176" s="249">
        <v>197.285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211</v>
      </c>
      <c r="G177" s="246"/>
      <c r="H177" s="249">
        <v>106.98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304.26499999999999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16.5" customHeight="1">
      <c r="A179" s="41"/>
      <c r="B179" s="42"/>
      <c r="C179" s="278" t="s">
        <v>275</v>
      </c>
      <c r="D179" s="278" t="s">
        <v>260</v>
      </c>
      <c r="E179" s="279" t="s">
        <v>276</v>
      </c>
      <c r="F179" s="280" t="s">
        <v>277</v>
      </c>
      <c r="G179" s="281" t="s">
        <v>250</v>
      </c>
      <c r="H179" s="282">
        <v>152.13300000000001</v>
      </c>
      <c r="I179" s="283"/>
      <c r="J179" s="284">
        <f>ROUND(I179*H179,2)</f>
        <v>0</v>
      </c>
      <c r="K179" s="280" t="s">
        <v>197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0.75</v>
      </c>
      <c r="R179" s="225">
        <f>Q179*H179</f>
        <v>114.09975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278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203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3" customFormat="1">
      <c r="A181" s="13"/>
      <c r="B181" s="234"/>
      <c r="C181" s="235"/>
      <c r="D181" s="236" t="s">
        <v>202</v>
      </c>
      <c r="E181" s="237" t="s">
        <v>19</v>
      </c>
      <c r="F181" s="238" t="s">
        <v>209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202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279</v>
      </c>
      <c r="G182" s="246"/>
      <c r="H182" s="249">
        <v>98.643000000000001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280</v>
      </c>
      <c r="G183" s="246"/>
      <c r="H183" s="249">
        <v>53.490000000000002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152.13300000000001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259</v>
      </c>
      <c r="F185" s="214" t="s">
        <v>281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0.40842800000000001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80</v>
      </c>
      <c r="AT185" s="212" t="s">
        <v>71</v>
      </c>
      <c r="AU185" s="212" t="s">
        <v>80</v>
      </c>
      <c r="AY185" s="211" t="s">
        <v>191</v>
      </c>
      <c r="BK185" s="213">
        <f>SUM(BK186:BK197)</f>
        <v>0</v>
      </c>
    </row>
    <row r="186" s="2" customFormat="1" ht="16.5" customHeight="1">
      <c r="A186" s="41"/>
      <c r="B186" s="42"/>
      <c r="C186" s="216" t="s">
        <v>8</v>
      </c>
      <c r="D186" s="216" t="s">
        <v>193</v>
      </c>
      <c r="E186" s="217" t="s">
        <v>282</v>
      </c>
      <c r="F186" s="218" t="s">
        <v>283</v>
      </c>
      <c r="G186" s="219" t="s">
        <v>215</v>
      </c>
      <c r="H186" s="220">
        <v>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0.00058</v>
      </c>
      <c r="R186" s="225">
        <f>Q186*H186</f>
        <v>0.00464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284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285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203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286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259</v>
      </c>
      <c r="G190" s="246"/>
      <c r="H190" s="249">
        <v>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287</v>
      </c>
      <c r="D192" s="278" t="s">
        <v>260</v>
      </c>
      <c r="E192" s="279" t="s">
        <v>288</v>
      </c>
      <c r="F192" s="280" t="s">
        <v>289</v>
      </c>
      <c r="G192" s="281" t="s">
        <v>215</v>
      </c>
      <c r="H192" s="282">
        <v>8.4000000000000004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0.048070000000000002</v>
      </c>
      <c r="R192" s="225">
        <f>Q192*H192</f>
        <v>0.40378800000000004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259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290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203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286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259</v>
      </c>
      <c r="G195" s="246"/>
      <c r="H195" s="249">
        <v>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291</v>
      </c>
      <c r="G197" s="246"/>
      <c r="H197" s="249">
        <v>8.4000000000000004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264</v>
      </c>
      <c r="F198" s="214" t="s">
        <v>292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1.3144530000000001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80</v>
      </c>
      <c r="AT198" s="212" t="s">
        <v>71</v>
      </c>
      <c r="AU198" s="212" t="s">
        <v>80</v>
      </c>
      <c r="AY198" s="211" t="s">
        <v>191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293</v>
      </c>
      <c r="D199" s="216" t="s">
        <v>193</v>
      </c>
      <c r="E199" s="217" t="s">
        <v>294</v>
      </c>
      <c r="F199" s="218" t="s">
        <v>295</v>
      </c>
      <c r="G199" s="219" t="s">
        <v>215</v>
      </c>
      <c r="H199" s="220">
        <v>6.1849999999999996</v>
      </c>
      <c r="I199" s="221"/>
      <c r="J199" s="222">
        <f>ROUND(I199*H199,2)</f>
        <v>0</v>
      </c>
      <c r="K199" s="218" t="s">
        <v>197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0.15540000000000001</v>
      </c>
      <c r="R199" s="225">
        <f>Q199*H199</f>
        <v>0.96114900000000003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296</v>
      </c>
    </row>
    <row r="200" s="2" customFormat="1">
      <c r="A200" s="41"/>
      <c r="B200" s="42"/>
      <c r="C200" s="43"/>
      <c r="D200" s="229" t="s">
        <v>200</v>
      </c>
      <c r="E200" s="43"/>
      <c r="F200" s="230" t="s">
        <v>297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200</v>
      </c>
      <c r="AU200" s="20" t="s">
        <v>82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203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298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299</v>
      </c>
      <c r="G203" s="246"/>
      <c r="H203" s="249">
        <v>6.1849999999999996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6.1849999999999996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78" t="s">
        <v>300</v>
      </c>
      <c r="D205" s="278" t="s">
        <v>260</v>
      </c>
      <c r="E205" s="279" t="s">
        <v>301</v>
      </c>
      <c r="F205" s="280" t="s">
        <v>302</v>
      </c>
      <c r="G205" s="281" t="s">
        <v>215</v>
      </c>
      <c r="H205" s="282">
        <v>6.3090000000000002</v>
      </c>
      <c r="I205" s="283"/>
      <c r="J205" s="284">
        <f>ROUND(I205*H205,2)</f>
        <v>0</v>
      </c>
      <c r="K205" s="280" t="s">
        <v>197</v>
      </c>
      <c r="L205" s="285"/>
      <c r="M205" s="286" t="s">
        <v>19</v>
      </c>
      <c r="N205" s="287" t="s">
        <v>43</v>
      </c>
      <c r="O205" s="87"/>
      <c r="P205" s="225">
        <f>O205*H205</f>
        <v>0</v>
      </c>
      <c r="Q205" s="225">
        <v>0.056000000000000001</v>
      </c>
      <c r="R205" s="225">
        <f>Q205*H205</f>
        <v>0.35330400000000001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259</v>
      </c>
      <c r="AT205" s="227" t="s">
        <v>260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303</v>
      </c>
    </row>
    <row r="206" s="13" customFormat="1">
      <c r="A206" s="13"/>
      <c r="B206" s="234"/>
      <c r="C206" s="235"/>
      <c r="D206" s="236" t="s">
        <v>202</v>
      </c>
      <c r="E206" s="237" t="s">
        <v>19</v>
      </c>
      <c r="F206" s="238" t="s">
        <v>203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202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191</v>
      </c>
    </row>
    <row r="207" s="13" customFormat="1">
      <c r="A207" s="13"/>
      <c r="B207" s="234"/>
      <c r="C207" s="235"/>
      <c r="D207" s="236" t="s">
        <v>202</v>
      </c>
      <c r="E207" s="237" t="s">
        <v>19</v>
      </c>
      <c r="F207" s="238" t="s">
        <v>298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202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299</v>
      </c>
      <c r="G208" s="246"/>
      <c r="H208" s="249">
        <v>6.1849999999999996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6" customFormat="1">
      <c r="A209" s="16"/>
      <c r="B209" s="267"/>
      <c r="C209" s="268"/>
      <c r="D209" s="236" t="s">
        <v>202</v>
      </c>
      <c r="E209" s="269" t="s">
        <v>19</v>
      </c>
      <c r="F209" s="270" t="s">
        <v>212</v>
      </c>
      <c r="G209" s="268"/>
      <c r="H209" s="271">
        <v>6.1849999999999996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202</v>
      </c>
      <c r="AU209" s="277" t="s">
        <v>82</v>
      </c>
      <c r="AV209" s="16" t="s">
        <v>198</v>
      </c>
      <c r="AW209" s="16" t="s">
        <v>34</v>
      </c>
      <c r="AX209" s="16" t="s">
        <v>80</v>
      </c>
      <c r="AY209" s="277" t="s">
        <v>191</v>
      </c>
    </row>
    <row r="210" s="14" customFormat="1">
      <c r="A210" s="14"/>
      <c r="B210" s="245"/>
      <c r="C210" s="246"/>
      <c r="D210" s="236" t="s">
        <v>202</v>
      </c>
      <c r="E210" s="246"/>
      <c r="F210" s="248" t="s">
        <v>304</v>
      </c>
      <c r="G210" s="246"/>
      <c r="H210" s="249">
        <v>6.3090000000000002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4</v>
      </c>
      <c r="AX210" s="14" t="s">
        <v>80</v>
      </c>
      <c r="AY210" s="255" t="s">
        <v>191</v>
      </c>
    </row>
    <row r="211" s="12" customFormat="1" ht="22.8" customHeight="1">
      <c r="A211" s="12"/>
      <c r="B211" s="200"/>
      <c r="C211" s="201"/>
      <c r="D211" s="202" t="s">
        <v>71</v>
      </c>
      <c r="E211" s="214" t="s">
        <v>305</v>
      </c>
      <c r="F211" s="214" t="s">
        <v>306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SUM(P212:P221)</f>
        <v>0</v>
      </c>
      <c r="Q211" s="208"/>
      <c r="R211" s="209">
        <f>SUM(R212:R221)</f>
        <v>0</v>
      </c>
      <c r="S211" s="208"/>
      <c r="T211" s="210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80</v>
      </c>
      <c r="AT211" s="212" t="s">
        <v>71</v>
      </c>
      <c r="AU211" s="212" t="s">
        <v>80</v>
      </c>
      <c r="AY211" s="211" t="s">
        <v>191</v>
      </c>
      <c r="BK211" s="213">
        <f>SUM(BK212:BK221)</f>
        <v>0</v>
      </c>
    </row>
    <row r="212" s="2" customFormat="1" ht="24.15" customHeight="1">
      <c r="A212" s="41"/>
      <c r="B212" s="42"/>
      <c r="C212" s="216" t="s">
        <v>307</v>
      </c>
      <c r="D212" s="216" t="s">
        <v>193</v>
      </c>
      <c r="E212" s="217" t="s">
        <v>308</v>
      </c>
      <c r="F212" s="218" t="s">
        <v>309</v>
      </c>
      <c r="G212" s="219" t="s">
        <v>310</v>
      </c>
      <c r="H212" s="220">
        <v>210.44499999999999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311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312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21.75" customHeight="1">
      <c r="A214" s="41"/>
      <c r="B214" s="42"/>
      <c r="C214" s="216" t="s">
        <v>313</v>
      </c>
      <c r="D214" s="216" t="s">
        <v>193</v>
      </c>
      <c r="E214" s="217" t="s">
        <v>314</v>
      </c>
      <c r="F214" s="218" t="s">
        <v>315</v>
      </c>
      <c r="G214" s="219" t="s">
        <v>310</v>
      </c>
      <c r="H214" s="220">
        <v>210.44499999999999</v>
      </c>
      <c r="I214" s="221"/>
      <c r="J214" s="222">
        <f>ROUND(I214*H214,2)</f>
        <v>0</v>
      </c>
      <c r="K214" s="218" t="s">
        <v>197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316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317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319</v>
      </c>
      <c r="F216" s="218" t="s">
        <v>320</v>
      </c>
      <c r="G216" s="219" t="s">
        <v>310</v>
      </c>
      <c r="H216" s="220">
        <v>3998.4549999999999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321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322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323</v>
      </c>
      <c r="G218" s="246"/>
      <c r="H218" s="249">
        <v>3998.4549999999999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6" customFormat="1">
      <c r="A219" s="16"/>
      <c r="B219" s="267"/>
      <c r="C219" s="268"/>
      <c r="D219" s="236" t="s">
        <v>202</v>
      </c>
      <c r="E219" s="269" t="s">
        <v>19</v>
      </c>
      <c r="F219" s="270" t="s">
        <v>212</v>
      </c>
      <c r="G219" s="268"/>
      <c r="H219" s="271">
        <v>3998.4549999999999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202</v>
      </c>
      <c r="AU219" s="277" t="s">
        <v>82</v>
      </c>
      <c r="AV219" s="16" t="s">
        <v>198</v>
      </c>
      <c r="AW219" s="16" t="s">
        <v>34</v>
      </c>
      <c r="AX219" s="16" t="s">
        <v>80</v>
      </c>
      <c r="AY219" s="277" t="s">
        <v>191</v>
      </c>
    </row>
    <row r="220" s="2" customFormat="1" ht="24.15" customHeight="1">
      <c r="A220" s="41"/>
      <c r="B220" s="42"/>
      <c r="C220" s="216" t="s">
        <v>324</v>
      </c>
      <c r="D220" s="216" t="s">
        <v>193</v>
      </c>
      <c r="E220" s="217" t="s">
        <v>325</v>
      </c>
      <c r="F220" s="218" t="s">
        <v>326</v>
      </c>
      <c r="G220" s="219" t="s">
        <v>310</v>
      </c>
      <c r="H220" s="220">
        <v>210.44499999999999</v>
      </c>
      <c r="I220" s="221"/>
      <c r="J220" s="222">
        <f>ROUND(I220*H220,2)</f>
        <v>0</v>
      </c>
      <c r="K220" s="218" t="s">
        <v>197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327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328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329</v>
      </c>
      <c r="F222" s="214" t="s">
        <v>330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331</v>
      </c>
      <c r="D223" s="216" t="s">
        <v>193</v>
      </c>
      <c r="E223" s="217" t="s">
        <v>332</v>
      </c>
      <c r="F223" s="218" t="s">
        <v>333</v>
      </c>
      <c r="G223" s="219" t="s">
        <v>310</v>
      </c>
      <c r="H223" s="220">
        <v>148.70099999999999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334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335</v>
      </c>
      <c r="G224" s="43"/>
      <c r="H224" s="43"/>
      <c r="I224" s="231"/>
      <c r="J224" s="43"/>
      <c r="K224" s="43"/>
      <c r="L224" s="47"/>
      <c r="M224" s="288"/>
      <c r="N224" s="289"/>
      <c r="O224" s="290"/>
      <c r="P224" s="290"/>
      <c r="Q224" s="290"/>
      <c r="R224" s="290"/>
      <c r="S224" s="290"/>
      <c r="T224" s="29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4SyUZQ6FGdlR2BjgyoRd+OhTelBY7u5Yz8eupnTOmay6zjZXzE8wsmuE2C8OnamgOJ/TIJRPleZcwKGRXJaD2w==" hashValue="vqIDjdGKBe9GhIdYwobhb0KqCGbX030wMmA8vPObA633SOxKfGpKZ8z8D2+0AZeTUzgLrhkxbpqgsHYzk+Liog==" algorithmName="SHA-512" password="CC35"/>
  <autoFilter ref="C85:K2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1111"/>
    <hyperlink ref="F103" r:id="rId2" display="https://podminky.urs.cz/item/CS_URS_2024_02/113202111"/>
    <hyperlink ref="F110" r:id="rId3" display="https://podminky.urs.cz/item/CS_URS_2024_02/121151123"/>
    <hyperlink ref="F123" r:id="rId4" display="https://podminky.urs.cz/item/CS_URS_2024_02/162351103"/>
    <hyperlink ref="F136" r:id="rId5" display="https://podminky.urs.cz/item/CS_URS_2024_02/171251201"/>
    <hyperlink ref="F149" r:id="rId6" display="https://podminky.urs.cz/item/CS_URS_2024_02/184102113"/>
    <hyperlink ref="F155" r:id="rId7" display="https://podminky.urs.cz/item/CS_URS_2024_02/184215112"/>
    <hyperlink ref="F166" r:id="rId8" display="https://podminky.urs.cz/item/CS_URS_2024_02/184502112"/>
    <hyperlink ref="F173" r:id="rId9" display="https://podminky.urs.cz/item/CS_URS_2024_02/291211111"/>
    <hyperlink ref="F187" r:id="rId10" display="https://podminky.urs.cz/item/CS_URS_2024_02/899914213"/>
    <hyperlink ref="F200" r:id="rId11" display="https://podminky.urs.cz/item/CS_URS_2024_02/916131213"/>
    <hyperlink ref="F213" r:id="rId12" display="https://podminky.urs.cz/item/CS_URS_2024_02/997013112"/>
    <hyperlink ref="F215" r:id="rId13" display="https://podminky.urs.cz/item/CS_URS_2024_02/997013501"/>
    <hyperlink ref="F217" r:id="rId14" display="https://podminky.urs.cz/item/CS_URS_2024_02/997013509"/>
    <hyperlink ref="F221" r:id="rId15" display="https://podminky.urs.cz/item/CS_URS_2024_02/997013602"/>
    <hyperlink ref="F224" r:id="rId16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338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ROUND((SUM(BE96:BE1710)),  2)</f>
        <v>0</v>
      </c>
      <c r="G35" s="41"/>
      <c r="H35" s="41"/>
      <c r="I35" s="161">
        <v>0.20999999999999999</v>
      </c>
      <c r="J35" s="160">
        <f>ROUND(((SUM(BE96:BE1710))*I35),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ROUND((SUM(BF96:BF1710)),  2)</f>
        <v>0</v>
      </c>
      <c r="G36" s="41"/>
      <c r="H36" s="41"/>
      <c r="I36" s="161">
        <v>0.12</v>
      </c>
      <c r="J36" s="160">
        <f>ROUND(((SUM(BF96:BF1710))*I36),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ROUND((SUM(BG96:BG1710)),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ROUND((SUM(BH96:BH1710)),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ROUND((SUM(BI96:BI1710)),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011 - Hrubá stavba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171</v>
      </c>
      <c r="E66" s="186"/>
      <c r="F66" s="186"/>
      <c r="G66" s="186"/>
      <c r="H66" s="186"/>
      <c r="I66" s="186"/>
      <c r="J66" s="187">
        <f>J303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339</v>
      </c>
      <c r="E67" s="186"/>
      <c r="F67" s="186"/>
      <c r="G67" s="186"/>
      <c r="H67" s="186"/>
      <c r="I67" s="186"/>
      <c r="J67" s="187">
        <f>J631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340</v>
      </c>
      <c r="E68" s="186"/>
      <c r="F68" s="186"/>
      <c r="G68" s="186"/>
      <c r="H68" s="186"/>
      <c r="I68" s="186"/>
      <c r="J68" s="187">
        <f>J1079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341</v>
      </c>
      <c r="E69" s="186"/>
      <c r="F69" s="186"/>
      <c r="G69" s="186"/>
      <c r="H69" s="186"/>
      <c r="I69" s="186"/>
      <c r="J69" s="187">
        <f>J1341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173</v>
      </c>
      <c r="E70" s="186"/>
      <c r="F70" s="186"/>
      <c r="G70" s="186"/>
      <c r="H70" s="186"/>
      <c r="I70" s="186"/>
      <c r="J70" s="187">
        <f>J1348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175</v>
      </c>
      <c r="E71" s="186"/>
      <c r="F71" s="186"/>
      <c r="G71" s="186"/>
      <c r="H71" s="186"/>
      <c r="I71" s="186"/>
      <c r="J71" s="187">
        <f>J1409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342</v>
      </c>
      <c r="E72" s="181"/>
      <c r="F72" s="181"/>
      <c r="G72" s="181"/>
      <c r="H72" s="181"/>
      <c r="I72" s="181"/>
      <c r="J72" s="182">
        <f>J1412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343</v>
      </c>
      <c r="E73" s="186"/>
      <c r="F73" s="186"/>
      <c r="G73" s="186"/>
      <c r="H73" s="186"/>
      <c r="I73" s="186"/>
      <c r="J73" s="187">
        <f>J1413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344</v>
      </c>
      <c r="E74" s="186"/>
      <c r="F74" s="186"/>
      <c r="G74" s="186"/>
      <c r="H74" s="186"/>
      <c r="I74" s="186"/>
      <c r="J74" s="187">
        <f>J1492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176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Novostavba střediska krizového řízení - Objekt záchranné služby s heliportem v areálu SZZ Krnov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163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336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337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011 - Hrubá stavba ZS včetně přistávací plochy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20. 9. 2024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SZZ Krnov,p.o.,I.P.Pavlova 552/9,794 01 Krnov</v>
      </c>
      <c r="G92" s="43"/>
      <c r="H92" s="43"/>
      <c r="I92" s="35" t="s">
        <v>31</v>
      </c>
      <c r="J92" s="39" t="str">
        <f>E23</f>
        <v>Ing.arch.Martin Janda,Lomná 1895,Frenštát p.R.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177</v>
      </c>
      <c r="D95" s="192" t="s">
        <v>57</v>
      </c>
      <c r="E95" s="192" t="s">
        <v>53</v>
      </c>
      <c r="F95" s="192" t="s">
        <v>54</v>
      </c>
      <c r="G95" s="192" t="s">
        <v>178</v>
      </c>
      <c r="H95" s="192" t="s">
        <v>179</v>
      </c>
      <c r="I95" s="192" t="s">
        <v>180</v>
      </c>
      <c r="J95" s="192" t="s">
        <v>167</v>
      </c>
      <c r="K95" s="193" t="s">
        <v>181</v>
      </c>
      <c r="L95" s="194"/>
      <c r="M95" s="95" t="s">
        <v>19</v>
      </c>
      <c r="N95" s="96" t="s">
        <v>42</v>
      </c>
      <c r="O95" s="96" t="s">
        <v>182</v>
      </c>
      <c r="P95" s="96" t="s">
        <v>183</v>
      </c>
      <c r="Q95" s="96" t="s">
        <v>184</v>
      </c>
      <c r="R95" s="96" t="s">
        <v>185</v>
      </c>
      <c r="S95" s="96" t="s">
        <v>186</v>
      </c>
      <c r="T95" s="97" t="s">
        <v>187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188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P97+P1412</f>
        <v>0</v>
      </c>
      <c r="Q96" s="99"/>
      <c r="R96" s="197">
        <f>R97+R1412</f>
        <v>4718.7705316500005</v>
      </c>
      <c r="S96" s="99"/>
      <c r="T96" s="198">
        <f>T97+T1412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168</v>
      </c>
      <c r="BK96" s="199">
        <f>BK97+BK1412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189</v>
      </c>
      <c r="F97" s="203" t="s">
        <v>190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P98+P303+P631+P1079+P1341+P1348+P1409</f>
        <v>0</v>
      </c>
      <c r="Q97" s="208"/>
      <c r="R97" s="209">
        <f>R98+R303+R631+R1079+R1341+R1348+R1409</f>
        <v>4701.1870382500001</v>
      </c>
      <c r="S97" s="208"/>
      <c r="T97" s="210">
        <f>T98+T303+T631+T1079+T1341+T1348+T1409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71</v>
      </c>
      <c r="AU97" s="212" t="s">
        <v>72</v>
      </c>
      <c r="AY97" s="211" t="s">
        <v>191</v>
      </c>
      <c r="BK97" s="213">
        <f>BK98+BK303+BK631+BK1079+BK1341+BK1348+BK1409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80</v>
      </c>
      <c r="F98" s="214" t="s">
        <v>192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SUM(P99:P302)</f>
        <v>0</v>
      </c>
      <c r="Q98" s="208"/>
      <c r="R98" s="209">
        <f>SUM(R99:R302)</f>
        <v>0</v>
      </c>
      <c r="S98" s="208"/>
      <c r="T98" s="210">
        <f>SUM(T99:T302)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80</v>
      </c>
      <c r="AY98" s="211" t="s">
        <v>191</v>
      </c>
      <c r="BK98" s="213">
        <f>SUM(BK99:BK302)</f>
        <v>0</v>
      </c>
    </row>
    <row r="99" s="2" customFormat="1" ht="24.15" customHeight="1">
      <c r="A99" s="41"/>
      <c r="B99" s="42"/>
      <c r="C99" s="216" t="s">
        <v>80</v>
      </c>
      <c r="D99" s="216" t="s">
        <v>193</v>
      </c>
      <c r="E99" s="217" t="s">
        <v>345</v>
      </c>
      <c r="F99" s="218" t="s">
        <v>346</v>
      </c>
      <c r="G99" s="219" t="s">
        <v>233</v>
      </c>
      <c r="H99" s="220">
        <v>725.81299999999999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347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348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349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350</v>
      </c>
      <c r="G102" s="246"/>
      <c r="H102" s="249">
        <v>396.31599999999997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351</v>
      </c>
      <c r="G103" s="246"/>
      <c r="H103" s="249">
        <v>5.5620000000000003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352</v>
      </c>
      <c r="G104" s="246"/>
      <c r="H104" s="249">
        <v>12.914999999999999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353</v>
      </c>
      <c r="G105" s="246"/>
      <c r="H105" s="249">
        <v>267.39100000000002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354</v>
      </c>
      <c r="G106" s="246"/>
      <c r="H106" s="249">
        <v>43.628999999999998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725.81299999999999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24.15" customHeight="1">
      <c r="A108" s="41"/>
      <c r="B108" s="42"/>
      <c r="C108" s="216" t="s">
        <v>82</v>
      </c>
      <c r="D108" s="216" t="s">
        <v>193</v>
      </c>
      <c r="E108" s="217" t="s">
        <v>355</v>
      </c>
      <c r="F108" s="218" t="s">
        <v>356</v>
      </c>
      <c r="G108" s="219" t="s">
        <v>233</v>
      </c>
      <c r="H108" s="220">
        <v>47.725999999999999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357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358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359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360</v>
      </c>
      <c r="G111" s="246"/>
      <c r="H111" s="249">
        <v>14.4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361</v>
      </c>
      <c r="G112" s="246"/>
      <c r="H112" s="249">
        <v>6.391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362</v>
      </c>
      <c r="G113" s="246"/>
      <c r="H113" s="249">
        <v>6.5279999999999996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363</v>
      </c>
      <c r="G114" s="246"/>
      <c r="H114" s="249">
        <v>6.7750000000000004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364</v>
      </c>
      <c r="G115" s="246"/>
      <c r="H115" s="249">
        <v>5.7599999999999998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365</v>
      </c>
      <c r="G116" s="246"/>
      <c r="H116" s="249">
        <v>7.8719999999999999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47.725999999999999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93</v>
      </c>
      <c r="D118" s="216" t="s">
        <v>193</v>
      </c>
      <c r="E118" s="217" t="s">
        <v>366</v>
      </c>
      <c r="F118" s="218" t="s">
        <v>367</v>
      </c>
      <c r="G118" s="219" t="s">
        <v>233</v>
      </c>
      <c r="H118" s="220">
        <v>260.49799999999999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368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369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370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371</v>
      </c>
      <c r="G121" s="246"/>
      <c r="H121" s="249">
        <v>11.34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372</v>
      </c>
      <c r="G122" s="246"/>
      <c r="H122" s="249">
        <v>11.124000000000001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373</v>
      </c>
      <c r="G123" s="246"/>
      <c r="H123" s="249">
        <v>11.346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374</v>
      </c>
      <c r="G124" s="246"/>
      <c r="H124" s="249">
        <v>30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375</v>
      </c>
      <c r="G125" s="246"/>
      <c r="H125" s="249">
        <v>17.004000000000001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376</v>
      </c>
      <c r="G126" s="246"/>
      <c r="H126" s="249">
        <v>24.893000000000001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374</v>
      </c>
      <c r="G127" s="246"/>
      <c r="H127" s="249">
        <v>30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377</v>
      </c>
      <c r="G128" s="246"/>
      <c r="H128" s="249">
        <v>3.9929999999999999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378</v>
      </c>
      <c r="G129" s="246"/>
      <c r="H129" s="249">
        <v>1.5600000000000001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379</v>
      </c>
      <c r="G130" s="246"/>
      <c r="H130" s="249">
        <v>1.3979999999999999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380</v>
      </c>
      <c r="G131" s="246"/>
      <c r="H131" s="249">
        <v>7.6559999999999997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381</v>
      </c>
      <c r="G132" s="246"/>
      <c r="H132" s="249">
        <v>29.010000000000002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382</v>
      </c>
      <c r="G133" s="246"/>
      <c r="H133" s="249">
        <v>10.968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382</v>
      </c>
      <c r="G134" s="246"/>
      <c r="H134" s="249">
        <v>10.968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381</v>
      </c>
      <c r="G135" s="246"/>
      <c r="H135" s="249">
        <v>29.010000000000002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383</v>
      </c>
      <c r="G136" s="246"/>
      <c r="H136" s="249">
        <v>7.2599999999999998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383</v>
      </c>
      <c r="G137" s="246"/>
      <c r="H137" s="249">
        <v>7.2599999999999998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384</v>
      </c>
      <c r="G138" s="246"/>
      <c r="H138" s="249">
        <v>6.048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385</v>
      </c>
      <c r="G139" s="246"/>
      <c r="H139" s="249">
        <v>8.2799999999999994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386</v>
      </c>
      <c r="G140" s="246"/>
      <c r="H140" s="249">
        <v>1.3799999999999999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260.49799999999993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2" customFormat="1" ht="37.8" customHeight="1">
      <c r="A142" s="41"/>
      <c r="B142" s="42"/>
      <c r="C142" s="216" t="s">
        <v>198</v>
      </c>
      <c r="D142" s="216" t="s">
        <v>193</v>
      </c>
      <c r="E142" s="217" t="s">
        <v>387</v>
      </c>
      <c r="F142" s="218" t="s">
        <v>388</v>
      </c>
      <c r="G142" s="219" t="s">
        <v>233</v>
      </c>
      <c r="H142" s="220">
        <v>968.45299999999997</v>
      </c>
      <c r="I142" s="221"/>
      <c r="J142" s="222">
        <f>ROUND(I142*H142,2)</f>
        <v>0</v>
      </c>
      <c r="K142" s="218" t="s">
        <v>197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389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390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349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350</v>
      </c>
      <c r="G145" s="246"/>
      <c r="H145" s="249">
        <v>396.31599999999997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351</v>
      </c>
      <c r="G146" s="246"/>
      <c r="H146" s="249">
        <v>5.5620000000000003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352</v>
      </c>
      <c r="G147" s="246"/>
      <c r="H147" s="249">
        <v>12.914999999999999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353</v>
      </c>
      <c r="G148" s="246"/>
      <c r="H148" s="249">
        <v>267.39100000000002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354</v>
      </c>
      <c r="G149" s="246"/>
      <c r="H149" s="249">
        <v>43.628999999999998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725.81299999999999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359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360</v>
      </c>
      <c r="G152" s="246"/>
      <c r="H152" s="249">
        <v>14.4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361</v>
      </c>
      <c r="G153" s="246"/>
      <c r="H153" s="249">
        <v>6.391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362</v>
      </c>
      <c r="G154" s="246"/>
      <c r="H154" s="249">
        <v>6.5279999999999996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363</v>
      </c>
      <c r="G155" s="246"/>
      <c r="H155" s="249">
        <v>6.7750000000000004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364</v>
      </c>
      <c r="G156" s="246"/>
      <c r="H156" s="249">
        <v>5.7599999999999998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365</v>
      </c>
      <c r="G157" s="246"/>
      <c r="H157" s="249">
        <v>7.8719999999999999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5" customFormat="1">
      <c r="A158" s="15"/>
      <c r="B158" s="256"/>
      <c r="C158" s="257"/>
      <c r="D158" s="236" t="s">
        <v>202</v>
      </c>
      <c r="E158" s="258" t="s">
        <v>19</v>
      </c>
      <c r="F158" s="259" t="s">
        <v>208</v>
      </c>
      <c r="G158" s="257"/>
      <c r="H158" s="260">
        <v>47.725999999999999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202</v>
      </c>
      <c r="AU158" s="266" t="s">
        <v>82</v>
      </c>
      <c r="AV158" s="15" t="s">
        <v>93</v>
      </c>
      <c r="AW158" s="15" t="s">
        <v>34</v>
      </c>
      <c r="AX158" s="15" t="s">
        <v>72</v>
      </c>
      <c r="AY158" s="266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</v>
      </c>
      <c r="G160" s="246"/>
      <c r="H160" s="249">
        <v>11.34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372</v>
      </c>
      <c r="G161" s="246"/>
      <c r="H161" s="249">
        <v>11.124000000000001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373</v>
      </c>
      <c r="G162" s="246"/>
      <c r="H162" s="249">
        <v>11.346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374</v>
      </c>
      <c r="G163" s="246"/>
      <c r="H163" s="249">
        <v>30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4" customFormat="1">
      <c r="A164" s="14"/>
      <c r="B164" s="245"/>
      <c r="C164" s="246"/>
      <c r="D164" s="236" t="s">
        <v>202</v>
      </c>
      <c r="E164" s="247" t="s">
        <v>19</v>
      </c>
      <c r="F164" s="248" t="s">
        <v>375</v>
      </c>
      <c r="G164" s="246"/>
      <c r="H164" s="249">
        <v>17.004000000000001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202</v>
      </c>
      <c r="AU164" s="255" t="s">
        <v>82</v>
      </c>
      <c r="AV164" s="14" t="s">
        <v>82</v>
      </c>
      <c r="AW164" s="14" t="s">
        <v>34</v>
      </c>
      <c r="AX164" s="14" t="s">
        <v>72</v>
      </c>
      <c r="AY164" s="255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376</v>
      </c>
      <c r="G165" s="246"/>
      <c r="H165" s="249">
        <v>24.893000000000001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374</v>
      </c>
      <c r="G166" s="246"/>
      <c r="H166" s="249">
        <v>30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377</v>
      </c>
      <c r="G167" s="246"/>
      <c r="H167" s="249">
        <v>3.9929999999999999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378</v>
      </c>
      <c r="G168" s="246"/>
      <c r="H168" s="249">
        <v>1.5600000000000001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379</v>
      </c>
      <c r="G169" s="246"/>
      <c r="H169" s="249">
        <v>1.3979999999999999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380</v>
      </c>
      <c r="G170" s="246"/>
      <c r="H170" s="249">
        <v>7.6559999999999997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381</v>
      </c>
      <c r="G171" s="246"/>
      <c r="H171" s="249">
        <v>29.010000000000002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382</v>
      </c>
      <c r="G172" s="246"/>
      <c r="H172" s="249">
        <v>10.968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382</v>
      </c>
      <c r="G173" s="246"/>
      <c r="H173" s="249">
        <v>10.968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381</v>
      </c>
      <c r="G174" s="246"/>
      <c r="H174" s="249">
        <v>29.010000000000002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383</v>
      </c>
      <c r="G175" s="246"/>
      <c r="H175" s="249">
        <v>7.2599999999999998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383</v>
      </c>
      <c r="G176" s="246"/>
      <c r="H176" s="249">
        <v>7.2599999999999998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384</v>
      </c>
      <c r="G177" s="246"/>
      <c r="H177" s="249">
        <v>6.048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4" customFormat="1">
      <c r="A178" s="14"/>
      <c r="B178" s="245"/>
      <c r="C178" s="246"/>
      <c r="D178" s="236" t="s">
        <v>202</v>
      </c>
      <c r="E178" s="247" t="s">
        <v>19</v>
      </c>
      <c r="F178" s="248" t="s">
        <v>385</v>
      </c>
      <c r="G178" s="246"/>
      <c r="H178" s="249">
        <v>8.2799999999999994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202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386</v>
      </c>
      <c r="G179" s="246"/>
      <c r="H179" s="249">
        <v>1.3799999999999999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5" customFormat="1">
      <c r="A180" s="15"/>
      <c r="B180" s="256"/>
      <c r="C180" s="257"/>
      <c r="D180" s="236" t="s">
        <v>202</v>
      </c>
      <c r="E180" s="258" t="s">
        <v>19</v>
      </c>
      <c r="F180" s="259" t="s">
        <v>208</v>
      </c>
      <c r="G180" s="257"/>
      <c r="H180" s="260">
        <v>260.49799999999993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202</v>
      </c>
      <c r="AU180" s="266" t="s">
        <v>82</v>
      </c>
      <c r="AV180" s="15" t="s">
        <v>93</v>
      </c>
      <c r="AW180" s="15" t="s">
        <v>34</v>
      </c>
      <c r="AX180" s="15" t="s">
        <v>72</v>
      </c>
      <c r="AY180" s="266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391</v>
      </c>
      <c r="G181" s="246"/>
      <c r="H181" s="249">
        <v>-65.584000000000003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5" customFormat="1">
      <c r="A182" s="15"/>
      <c r="B182" s="256"/>
      <c r="C182" s="257"/>
      <c r="D182" s="236" t="s">
        <v>202</v>
      </c>
      <c r="E182" s="258" t="s">
        <v>19</v>
      </c>
      <c r="F182" s="259" t="s">
        <v>208</v>
      </c>
      <c r="G182" s="257"/>
      <c r="H182" s="260">
        <v>-65.584000000000003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202</v>
      </c>
      <c r="AU182" s="266" t="s">
        <v>82</v>
      </c>
      <c r="AV182" s="15" t="s">
        <v>93</v>
      </c>
      <c r="AW182" s="15" t="s">
        <v>34</v>
      </c>
      <c r="AX182" s="15" t="s">
        <v>72</v>
      </c>
      <c r="AY182" s="266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968.45299999999975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37.8" customHeight="1">
      <c r="A184" s="41"/>
      <c r="B184" s="42"/>
      <c r="C184" s="216" t="s">
        <v>242</v>
      </c>
      <c r="D184" s="216" t="s">
        <v>193</v>
      </c>
      <c r="E184" s="217" t="s">
        <v>392</v>
      </c>
      <c r="F184" s="218" t="s">
        <v>393</v>
      </c>
      <c r="G184" s="219" t="s">
        <v>233</v>
      </c>
      <c r="H184" s="220">
        <v>9684.5300000000007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394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395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396</v>
      </c>
      <c r="G186" s="246"/>
      <c r="H186" s="249">
        <v>9684.5300000000007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6" customFormat="1">
      <c r="A187" s="16"/>
      <c r="B187" s="267"/>
      <c r="C187" s="268"/>
      <c r="D187" s="236" t="s">
        <v>202</v>
      </c>
      <c r="E187" s="269" t="s">
        <v>19</v>
      </c>
      <c r="F187" s="270" t="s">
        <v>212</v>
      </c>
      <c r="G187" s="268"/>
      <c r="H187" s="271">
        <v>9684.5300000000007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202</v>
      </c>
      <c r="AU187" s="277" t="s">
        <v>82</v>
      </c>
      <c r="AV187" s="16" t="s">
        <v>198</v>
      </c>
      <c r="AW187" s="16" t="s">
        <v>34</v>
      </c>
      <c r="AX187" s="16" t="s">
        <v>80</v>
      </c>
      <c r="AY187" s="277" t="s">
        <v>191</v>
      </c>
    </row>
    <row r="188" s="2" customFormat="1" ht="24.15" customHeight="1">
      <c r="A188" s="41"/>
      <c r="B188" s="42"/>
      <c r="C188" s="216" t="s">
        <v>247</v>
      </c>
      <c r="D188" s="216" t="s">
        <v>193</v>
      </c>
      <c r="E188" s="217" t="s">
        <v>397</v>
      </c>
      <c r="F188" s="218" t="s">
        <v>398</v>
      </c>
      <c r="G188" s="219" t="s">
        <v>310</v>
      </c>
      <c r="H188" s="220">
        <v>1936.906</v>
      </c>
      <c r="I188" s="221"/>
      <c r="J188" s="222">
        <f>ROUND(I188*H188,2)</f>
        <v>0</v>
      </c>
      <c r="K188" s="218" t="s">
        <v>197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399</v>
      </c>
    </row>
    <row r="189" s="2" customFormat="1">
      <c r="A189" s="41"/>
      <c r="B189" s="42"/>
      <c r="C189" s="43"/>
      <c r="D189" s="229" t="s">
        <v>200</v>
      </c>
      <c r="E189" s="43"/>
      <c r="F189" s="230" t="s">
        <v>400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200</v>
      </c>
      <c r="AU189" s="20" t="s">
        <v>82</v>
      </c>
    </row>
    <row r="190" s="13" customFormat="1">
      <c r="A190" s="13"/>
      <c r="B190" s="234"/>
      <c r="C190" s="235"/>
      <c r="D190" s="236" t="s">
        <v>202</v>
      </c>
      <c r="E190" s="237" t="s">
        <v>19</v>
      </c>
      <c r="F190" s="238" t="s">
        <v>349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202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350</v>
      </c>
      <c r="G191" s="246"/>
      <c r="H191" s="249">
        <v>396.31599999999997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351</v>
      </c>
      <c r="G192" s="246"/>
      <c r="H192" s="249">
        <v>5.5620000000000003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352</v>
      </c>
      <c r="G193" s="246"/>
      <c r="H193" s="249">
        <v>12.914999999999999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353</v>
      </c>
      <c r="G194" s="246"/>
      <c r="H194" s="249">
        <v>267.39100000000002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354</v>
      </c>
      <c r="G195" s="246"/>
      <c r="H195" s="249">
        <v>43.628999999999998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5" customFormat="1">
      <c r="A196" s="15"/>
      <c r="B196" s="256"/>
      <c r="C196" s="257"/>
      <c r="D196" s="236" t="s">
        <v>202</v>
      </c>
      <c r="E196" s="258" t="s">
        <v>19</v>
      </c>
      <c r="F196" s="259" t="s">
        <v>208</v>
      </c>
      <c r="G196" s="257"/>
      <c r="H196" s="260">
        <v>725.81299999999999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202</v>
      </c>
      <c r="AU196" s="266" t="s">
        <v>82</v>
      </c>
      <c r="AV196" s="15" t="s">
        <v>93</v>
      </c>
      <c r="AW196" s="15" t="s">
        <v>34</v>
      </c>
      <c r="AX196" s="15" t="s">
        <v>72</v>
      </c>
      <c r="AY196" s="266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360</v>
      </c>
      <c r="G198" s="246"/>
      <c r="H198" s="249">
        <v>14.4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4" customFormat="1">
      <c r="A199" s="14"/>
      <c r="B199" s="245"/>
      <c r="C199" s="246"/>
      <c r="D199" s="236" t="s">
        <v>202</v>
      </c>
      <c r="E199" s="247" t="s">
        <v>19</v>
      </c>
      <c r="F199" s="248" t="s">
        <v>361</v>
      </c>
      <c r="G199" s="246"/>
      <c r="H199" s="249">
        <v>6.391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202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362</v>
      </c>
      <c r="G200" s="246"/>
      <c r="H200" s="249">
        <v>6.5279999999999996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363</v>
      </c>
      <c r="G201" s="246"/>
      <c r="H201" s="249">
        <v>6.7750000000000004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364</v>
      </c>
      <c r="G202" s="246"/>
      <c r="H202" s="249">
        <v>5.7599999999999998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365</v>
      </c>
      <c r="G203" s="246"/>
      <c r="H203" s="249">
        <v>7.8719999999999999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5" customFormat="1">
      <c r="A204" s="15"/>
      <c r="B204" s="256"/>
      <c r="C204" s="257"/>
      <c r="D204" s="236" t="s">
        <v>202</v>
      </c>
      <c r="E204" s="258" t="s">
        <v>19</v>
      </c>
      <c r="F204" s="259" t="s">
        <v>208</v>
      </c>
      <c r="G204" s="257"/>
      <c r="H204" s="260">
        <v>47.725999999999999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202</v>
      </c>
      <c r="AU204" s="266" t="s">
        <v>82</v>
      </c>
      <c r="AV204" s="15" t="s">
        <v>93</v>
      </c>
      <c r="AW204" s="15" t="s">
        <v>34</v>
      </c>
      <c r="AX204" s="15" t="s">
        <v>72</v>
      </c>
      <c r="AY204" s="266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370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371</v>
      </c>
      <c r="G206" s="246"/>
      <c r="H206" s="249">
        <v>11.34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372</v>
      </c>
      <c r="G207" s="246"/>
      <c r="H207" s="249">
        <v>11.124000000000001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373</v>
      </c>
      <c r="G208" s="246"/>
      <c r="H208" s="249">
        <v>11.346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374</v>
      </c>
      <c r="G209" s="246"/>
      <c r="H209" s="249">
        <v>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375</v>
      </c>
      <c r="G210" s="246"/>
      <c r="H210" s="249">
        <v>17.004000000000001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376</v>
      </c>
      <c r="G211" s="246"/>
      <c r="H211" s="249">
        <v>24.893000000000001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374</v>
      </c>
      <c r="G212" s="246"/>
      <c r="H212" s="249">
        <v>30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377</v>
      </c>
      <c r="G213" s="246"/>
      <c r="H213" s="249">
        <v>3.9929999999999999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378</v>
      </c>
      <c r="G214" s="246"/>
      <c r="H214" s="249">
        <v>1.5600000000000001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379</v>
      </c>
      <c r="G215" s="246"/>
      <c r="H215" s="249">
        <v>1.3979999999999999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380</v>
      </c>
      <c r="G216" s="246"/>
      <c r="H216" s="249">
        <v>7.6559999999999997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381</v>
      </c>
      <c r="G217" s="246"/>
      <c r="H217" s="249">
        <v>29.010000000000002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382</v>
      </c>
      <c r="G218" s="246"/>
      <c r="H218" s="249">
        <v>10.968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382</v>
      </c>
      <c r="G219" s="246"/>
      <c r="H219" s="249">
        <v>10.968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381</v>
      </c>
      <c r="G220" s="246"/>
      <c r="H220" s="249">
        <v>29.010000000000002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383</v>
      </c>
      <c r="G221" s="246"/>
      <c r="H221" s="249">
        <v>7.2599999999999998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383</v>
      </c>
      <c r="G222" s="246"/>
      <c r="H222" s="249">
        <v>7.2599999999999998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384</v>
      </c>
      <c r="G223" s="246"/>
      <c r="H223" s="249">
        <v>6.048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385</v>
      </c>
      <c r="G224" s="246"/>
      <c r="H224" s="249">
        <v>8.2799999999999994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386</v>
      </c>
      <c r="G225" s="246"/>
      <c r="H225" s="249">
        <v>1.3799999999999999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260.49799999999993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391</v>
      </c>
      <c r="G227" s="246"/>
      <c r="H227" s="249">
        <v>-65.584000000000003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-65.584000000000003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6" customFormat="1">
      <c r="A229" s="16"/>
      <c r="B229" s="267"/>
      <c r="C229" s="268"/>
      <c r="D229" s="236" t="s">
        <v>202</v>
      </c>
      <c r="E229" s="269" t="s">
        <v>19</v>
      </c>
      <c r="F229" s="270" t="s">
        <v>212</v>
      </c>
      <c r="G229" s="268"/>
      <c r="H229" s="271">
        <v>968.45299999999975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202</v>
      </c>
      <c r="AU229" s="277" t="s">
        <v>82</v>
      </c>
      <c r="AV229" s="16" t="s">
        <v>198</v>
      </c>
      <c r="AW229" s="16" t="s">
        <v>34</v>
      </c>
      <c r="AX229" s="16" t="s">
        <v>80</v>
      </c>
      <c r="AY229" s="277" t="s">
        <v>191</v>
      </c>
    </row>
    <row r="230" s="14" customFormat="1">
      <c r="A230" s="14"/>
      <c r="B230" s="245"/>
      <c r="C230" s="246"/>
      <c r="D230" s="236" t="s">
        <v>202</v>
      </c>
      <c r="E230" s="246"/>
      <c r="F230" s="248" t="s">
        <v>401</v>
      </c>
      <c r="G230" s="246"/>
      <c r="H230" s="249">
        <v>1936.906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4</v>
      </c>
      <c r="AX230" s="14" t="s">
        <v>80</v>
      </c>
      <c r="AY230" s="255" t="s">
        <v>191</v>
      </c>
    </row>
    <row r="231" s="2" customFormat="1" ht="24.15" customHeight="1">
      <c r="A231" s="41"/>
      <c r="B231" s="42"/>
      <c r="C231" s="216" t="s">
        <v>254</v>
      </c>
      <c r="D231" s="216" t="s">
        <v>193</v>
      </c>
      <c r="E231" s="217" t="s">
        <v>243</v>
      </c>
      <c r="F231" s="218" t="s">
        <v>244</v>
      </c>
      <c r="G231" s="219" t="s">
        <v>233</v>
      </c>
      <c r="H231" s="220">
        <v>968.45299999999997</v>
      </c>
      <c r="I231" s="221"/>
      <c r="J231" s="222">
        <f>ROUND(I231*H231,2)</f>
        <v>0</v>
      </c>
      <c r="K231" s="218" t="s">
        <v>197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402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246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349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350</v>
      </c>
      <c r="G234" s="246"/>
      <c r="H234" s="249">
        <v>396.31599999999997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351</v>
      </c>
      <c r="G235" s="246"/>
      <c r="H235" s="249">
        <v>5.5620000000000003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352</v>
      </c>
      <c r="G236" s="246"/>
      <c r="H236" s="249">
        <v>12.914999999999999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353</v>
      </c>
      <c r="G237" s="246"/>
      <c r="H237" s="249">
        <v>267.39100000000002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354</v>
      </c>
      <c r="G238" s="246"/>
      <c r="H238" s="249">
        <v>43.628999999999998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5" customFormat="1">
      <c r="A239" s="15"/>
      <c r="B239" s="256"/>
      <c r="C239" s="257"/>
      <c r="D239" s="236" t="s">
        <v>202</v>
      </c>
      <c r="E239" s="258" t="s">
        <v>19</v>
      </c>
      <c r="F239" s="259" t="s">
        <v>208</v>
      </c>
      <c r="G239" s="257"/>
      <c r="H239" s="260">
        <v>725.81299999999999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202</v>
      </c>
      <c r="AU239" s="266" t="s">
        <v>82</v>
      </c>
      <c r="AV239" s="15" t="s">
        <v>93</v>
      </c>
      <c r="AW239" s="15" t="s">
        <v>34</v>
      </c>
      <c r="AX239" s="15" t="s">
        <v>72</v>
      </c>
      <c r="AY239" s="266" t="s">
        <v>191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359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4" customFormat="1">
      <c r="A241" s="14"/>
      <c r="B241" s="245"/>
      <c r="C241" s="246"/>
      <c r="D241" s="236" t="s">
        <v>202</v>
      </c>
      <c r="E241" s="247" t="s">
        <v>19</v>
      </c>
      <c r="F241" s="248" t="s">
        <v>360</v>
      </c>
      <c r="G241" s="246"/>
      <c r="H241" s="249">
        <v>14.4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202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191</v>
      </c>
    </row>
    <row r="242" s="14" customFormat="1">
      <c r="A242" s="14"/>
      <c r="B242" s="245"/>
      <c r="C242" s="246"/>
      <c r="D242" s="236" t="s">
        <v>202</v>
      </c>
      <c r="E242" s="247" t="s">
        <v>19</v>
      </c>
      <c r="F242" s="248" t="s">
        <v>361</v>
      </c>
      <c r="G242" s="246"/>
      <c r="H242" s="249">
        <v>6.391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202</v>
      </c>
      <c r="AU242" s="255" t="s">
        <v>82</v>
      </c>
      <c r="AV242" s="14" t="s">
        <v>82</v>
      </c>
      <c r="AW242" s="14" t="s">
        <v>34</v>
      </c>
      <c r="AX242" s="14" t="s">
        <v>72</v>
      </c>
      <c r="AY242" s="255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362</v>
      </c>
      <c r="G243" s="246"/>
      <c r="H243" s="249">
        <v>6.5279999999999996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363</v>
      </c>
      <c r="G244" s="246"/>
      <c r="H244" s="249">
        <v>6.7750000000000004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364</v>
      </c>
      <c r="G245" s="246"/>
      <c r="H245" s="249">
        <v>5.7599999999999998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365</v>
      </c>
      <c r="G246" s="246"/>
      <c r="H246" s="249">
        <v>7.8719999999999999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5" customFormat="1">
      <c r="A247" s="15"/>
      <c r="B247" s="256"/>
      <c r="C247" s="257"/>
      <c r="D247" s="236" t="s">
        <v>202</v>
      </c>
      <c r="E247" s="258" t="s">
        <v>19</v>
      </c>
      <c r="F247" s="259" t="s">
        <v>208</v>
      </c>
      <c r="G247" s="257"/>
      <c r="H247" s="260">
        <v>47.725999999999999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202</v>
      </c>
      <c r="AU247" s="266" t="s">
        <v>82</v>
      </c>
      <c r="AV247" s="15" t="s">
        <v>93</v>
      </c>
      <c r="AW247" s="15" t="s">
        <v>34</v>
      </c>
      <c r="AX247" s="15" t="s">
        <v>72</v>
      </c>
      <c r="AY247" s="266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370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371</v>
      </c>
      <c r="G249" s="246"/>
      <c r="H249" s="249">
        <v>11.34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372</v>
      </c>
      <c r="G250" s="246"/>
      <c r="H250" s="249">
        <v>11.124000000000001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373</v>
      </c>
      <c r="G251" s="246"/>
      <c r="H251" s="249">
        <v>11.346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374</v>
      </c>
      <c r="G252" s="246"/>
      <c r="H252" s="249">
        <v>30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375</v>
      </c>
      <c r="G253" s="246"/>
      <c r="H253" s="249">
        <v>17.004000000000001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376</v>
      </c>
      <c r="G254" s="246"/>
      <c r="H254" s="249">
        <v>24.893000000000001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374</v>
      </c>
      <c r="G255" s="246"/>
      <c r="H255" s="249">
        <v>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377</v>
      </c>
      <c r="G256" s="246"/>
      <c r="H256" s="249">
        <v>3.9929999999999999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378</v>
      </c>
      <c r="G257" s="246"/>
      <c r="H257" s="249">
        <v>1.5600000000000001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4" customFormat="1">
      <c r="A258" s="14"/>
      <c r="B258" s="245"/>
      <c r="C258" s="246"/>
      <c r="D258" s="236" t="s">
        <v>202</v>
      </c>
      <c r="E258" s="247" t="s">
        <v>19</v>
      </c>
      <c r="F258" s="248" t="s">
        <v>379</v>
      </c>
      <c r="G258" s="246"/>
      <c r="H258" s="249">
        <v>1.3979999999999999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202</v>
      </c>
      <c r="AU258" s="255" t="s">
        <v>82</v>
      </c>
      <c r="AV258" s="14" t="s">
        <v>82</v>
      </c>
      <c r="AW258" s="14" t="s">
        <v>34</v>
      </c>
      <c r="AX258" s="14" t="s">
        <v>72</v>
      </c>
      <c r="AY258" s="255" t="s">
        <v>191</v>
      </c>
    </row>
    <row r="259" s="14" customFormat="1">
      <c r="A259" s="14"/>
      <c r="B259" s="245"/>
      <c r="C259" s="246"/>
      <c r="D259" s="236" t="s">
        <v>202</v>
      </c>
      <c r="E259" s="247" t="s">
        <v>19</v>
      </c>
      <c r="F259" s="248" t="s">
        <v>380</v>
      </c>
      <c r="G259" s="246"/>
      <c r="H259" s="249">
        <v>7.6559999999999997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202</v>
      </c>
      <c r="AU259" s="255" t="s">
        <v>82</v>
      </c>
      <c r="AV259" s="14" t="s">
        <v>82</v>
      </c>
      <c r="AW259" s="14" t="s">
        <v>34</v>
      </c>
      <c r="AX259" s="14" t="s">
        <v>72</v>
      </c>
      <c r="AY259" s="255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381</v>
      </c>
      <c r="G260" s="246"/>
      <c r="H260" s="249">
        <v>29.010000000000002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382</v>
      </c>
      <c r="G261" s="246"/>
      <c r="H261" s="249">
        <v>10.968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382</v>
      </c>
      <c r="G262" s="246"/>
      <c r="H262" s="249">
        <v>10.968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381</v>
      </c>
      <c r="G263" s="246"/>
      <c r="H263" s="249">
        <v>29.010000000000002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4" customFormat="1">
      <c r="A264" s="14"/>
      <c r="B264" s="245"/>
      <c r="C264" s="246"/>
      <c r="D264" s="236" t="s">
        <v>202</v>
      </c>
      <c r="E264" s="247" t="s">
        <v>19</v>
      </c>
      <c r="F264" s="248" t="s">
        <v>383</v>
      </c>
      <c r="G264" s="246"/>
      <c r="H264" s="249">
        <v>7.2599999999999998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202</v>
      </c>
      <c r="AU264" s="255" t="s">
        <v>82</v>
      </c>
      <c r="AV264" s="14" t="s">
        <v>82</v>
      </c>
      <c r="AW264" s="14" t="s">
        <v>34</v>
      </c>
      <c r="AX264" s="14" t="s">
        <v>72</v>
      </c>
      <c r="AY264" s="255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383</v>
      </c>
      <c r="G265" s="246"/>
      <c r="H265" s="249">
        <v>7.2599999999999998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4" customFormat="1">
      <c r="A266" s="14"/>
      <c r="B266" s="245"/>
      <c r="C266" s="246"/>
      <c r="D266" s="236" t="s">
        <v>202</v>
      </c>
      <c r="E266" s="247" t="s">
        <v>19</v>
      </c>
      <c r="F266" s="248" t="s">
        <v>384</v>
      </c>
      <c r="G266" s="246"/>
      <c r="H266" s="249">
        <v>6.048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202</v>
      </c>
      <c r="AU266" s="255" t="s">
        <v>82</v>
      </c>
      <c r="AV266" s="14" t="s">
        <v>82</v>
      </c>
      <c r="AW266" s="14" t="s">
        <v>34</v>
      </c>
      <c r="AX266" s="14" t="s">
        <v>72</v>
      </c>
      <c r="AY266" s="255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385</v>
      </c>
      <c r="G267" s="246"/>
      <c r="H267" s="249">
        <v>8.2799999999999994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4" customFormat="1">
      <c r="A268" s="14"/>
      <c r="B268" s="245"/>
      <c r="C268" s="246"/>
      <c r="D268" s="236" t="s">
        <v>202</v>
      </c>
      <c r="E268" s="247" t="s">
        <v>19</v>
      </c>
      <c r="F268" s="248" t="s">
        <v>386</v>
      </c>
      <c r="G268" s="246"/>
      <c r="H268" s="249">
        <v>1.3799999999999999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202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191</v>
      </c>
    </row>
    <row r="269" s="15" customFormat="1">
      <c r="A269" s="15"/>
      <c r="B269" s="256"/>
      <c r="C269" s="257"/>
      <c r="D269" s="236" t="s">
        <v>202</v>
      </c>
      <c r="E269" s="258" t="s">
        <v>19</v>
      </c>
      <c r="F269" s="259" t="s">
        <v>208</v>
      </c>
      <c r="G269" s="257"/>
      <c r="H269" s="260">
        <v>260.49799999999993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202</v>
      </c>
      <c r="AU269" s="266" t="s">
        <v>82</v>
      </c>
      <c r="AV269" s="15" t="s">
        <v>93</v>
      </c>
      <c r="AW269" s="15" t="s">
        <v>34</v>
      </c>
      <c r="AX269" s="15" t="s">
        <v>72</v>
      </c>
      <c r="AY269" s="266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391</v>
      </c>
      <c r="G270" s="246"/>
      <c r="H270" s="249">
        <v>-65.584000000000003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5" customFormat="1">
      <c r="A271" s="15"/>
      <c r="B271" s="256"/>
      <c r="C271" s="257"/>
      <c r="D271" s="236" t="s">
        <v>202</v>
      </c>
      <c r="E271" s="258" t="s">
        <v>19</v>
      </c>
      <c r="F271" s="259" t="s">
        <v>208</v>
      </c>
      <c r="G271" s="257"/>
      <c r="H271" s="260">
        <v>-65.584000000000003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202</v>
      </c>
      <c r="AU271" s="266" t="s">
        <v>82</v>
      </c>
      <c r="AV271" s="15" t="s">
        <v>93</v>
      </c>
      <c r="AW271" s="15" t="s">
        <v>34</v>
      </c>
      <c r="AX271" s="15" t="s">
        <v>72</v>
      </c>
      <c r="AY271" s="266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968.45299999999975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24.15" customHeight="1">
      <c r="A273" s="41"/>
      <c r="B273" s="42"/>
      <c r="C273" s="216" t="s">
        <v>259</v>
      </c>
      <c r="D273" s="216" t="s">
        <v>193</v>
      </c>
      <c r="E273" s="217" t="s">
        <v>403</v>
      </c>
      <c r="F273" s="218" t="s">
        <v>404</v>
      </c>
      <c r="G273" s="219" t="s">
        <v>233</v>
      </c>
      <c r="H273" s="220">
        <v>65.584000000000003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405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406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407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408</v>
      </c>
      <c r="G276" s="246"/>
      <c r="H276" s="249">
        <v>4.4749999999999996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409</v>
      </c>
      <c r="G277" s="246"/>
      <c r="H277" s="249">
        <v>0.5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410</v>
      </c>
      <c r="G278" s="246"/>
      <c r="H278" s="249">
        <v>4.6349999999999998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409</v>
      </c>
      <c r="G279" s="246"/>
      <c r="H279" s="249">
        <v>0.5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411</v>
      </c>
      <c r="G280" s="246"/>
      <c r="H280" s="249">
        <v>5.0529999999999999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4" customFormat="1">
      <c r="A281" s="14"/>
      <c r="B281" s="245"/>
      <c r="C281" s="246"/>
      <c r="D281" s="236" t="s">
        <v>202</v>
      </c>
      <c r="E281" s="247" t="s">
        <v>19</v>
      </c>
      <c r="F281" s="248" t="s">
        <v>412</v>
      </c>
      <c r="G281" s="246"/>
      <c r="H281" s="249">
        <v>4.5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413</v>
      </c>
      <c r="G282" s="246"/>
      <c r="H282" s="249">
        <v>2.77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414</v>
      </c>
      <c r="G283" s="246"/>
      <c r="H283" s="249">
        <v>9.75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4" customFormat="1">
      <c r="A284" s="14"/>
      <c r="B284" s="245"/>
      <c r="C284" s="246"/>
      <c r="D284" s="236" t="s">
        <v>202</v>
      </c>
      <c r="E284" s="247" t="s">
        <v>19</v>
      </c>
      <c r="F284" s="248" t="s">
        <v>415</v>
      </c>
      <c r="G284" s="246"/>
      <c r="H284" s="249">
        <v>8.75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202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416</v>
      </c>
      <c r="G285" s="246"/>
      <c r="H285" s="249">
        <v>15.324999999999999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417</v>
      </c>
      <c r="G286" s="246"/>
      <c r="H286" s="249">
        <v>7.9580000000000002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418</v>
      </c>
      <c r="G287" s="246"/>
      <c r="H287" s="249">
        <v>7.5999999999999996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4" customFormat="1">
      <c r="A288" s="14"/>
      <c r="B288" s="245"/>
      <c r="C288" s="246"/>
      <c r="D288" s="236" t="s">
        <v>202</v>
      </c>
      <c r="E288" s="247" t="s">
        <v>19</v>
      </c>
      <c r="F288" s="248" t="s">
        <v>419</v>
      </c>
      <c r="G288" s="246"/>
      <c r="H288" s="249">
        <v>2.25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202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420</v>
      </c>
      <c r="G289" s="246"/>
      <c r="H289" s="249">
        <v>21.518000000000001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95.583999999999989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421</v>
      </c>
      <c r="G291" s="246"/>
      <c r="H291" s="249">
        <v>-30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5" customFormat="1">
      <c r="A292" s="15"/>
      <c r="B292" s="256"/>
      <c r="C292" s="257"/>
      <c r="D292" s="236" t="s">
        <v>202</v>
      </c>
      <c r="E292" s="258" t="s">
        <v>19</v>
      </c>
      <c r="F292" s="259" t="s">
        <v>208</v>
      </c>
      <c r="G292" s="257"/>
      <c r="H292" s="260">
        <v>-30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202</v>
      </c>
      <c r="AU292" s="266" t="s">
        <v>82</v>
      </c>
      <c r="AV292" s="15" t="s">
        <v>93</v>
      </c>
      <c r="AW292" s="15" t="s">
        <v>34</v>
      </c>
      <c r="AX292" s="15" t="s">
        <v>72</v>
      </c>
      <c r="AY292" s="266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65.583999999999989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21.75" customHeight="1">
      <c r="A294" s="41"/>
      <c r="B294" s="42"/>
      <c r="C294" s="216" t="s">
        <v>264</v>
      </c>
      <c r="D294" s="216" t="s">
        <v>193</v>
      </c>
      <c r="E294" s="217" t="s">
        <v>422</v>
      </c>
      <c r="F294" s="218" t="s">
        <v>423</v>
      </c>
      <c r="G294" s="219" t="s">
        <v>196</v>
      </c>
      <c r="H294" s="220">
        <v>1080.096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424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425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349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426</v>
      </c>
      <c r="G297" s="246"/>
      <c r="H297" s="249">
        <v>660.52599999999995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427</v>
      </c>
      <c r="G298" s="246"/>
      <c r="H298" s="249">
        <v>9.2699999999999996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428</v>
      </c>
      <c r="G299" s="246"/>
      <c r="H299" s="249">
        <v>21.526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4" customFormat="1">
      <c r="A300" s="14"/>
      <c r="B300" s="245"/>
      <c r="C300" s="246"/>
      <c r="D300" s="236" t="s">
        <v>202</v>
      </c>
      <c r="E300" s="247" t="s">
        <v>19</v>
      </c>
      <c r="F300" s="248" t="s">
        <v>429</v>
      </c>
      <c r="G300" s="246"/>
      <c r="H300" s="249">
        <v>334.238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430</v>
      </c>
      <c r="G301" s="246"/>
      <c r="H301" s="249">
        <v>54.536000000000001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6" customFormat="1">
      <c r="A302" s="16"/>
      <c r="B302" s="267"/>
      <c r="C302" s="268"/>
      <c r="D302" s="236" t="s">
        <v>202</v>
      </c>
      <c r="E302" s="269" t="s">
        <v>19</v>
      </c>
      <c r="F302" s="270" t="s">
        <v>212</v>
      </c>
      <c r="G302" s="268"/>
      <c r="H302" s="271">
        <v>1080.096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7" t="s">
        <v>202</v>
      </c>
      <c r="AU302" s="277" t="s">
        <v>82</v>
      </c>
      <c r="AV302" s="16" t="s">
        <v>198</v>
      </c>
      <c r="AW302" s="16" t="s">
        <v>34</v>
      </c>
      <c r="AX302" s="16" t="s">
        <v>80</v>
      </c>
      <c r="AY302" s="277" t="s">
        <v>191</v>
      </c>
    </row>
    <row r="303" s="12" customFormat="1" ht="22.8" customHeight="1">
      <c r="A303" s="12"/>
      <c r="B303" s="200"/>
      <c r="C303" s="201"/>
      <c r="D303" s="202" t="s">
        <v>71</v>
      </c>
      <c r="E303" s="214" t="s">
        <v>82</v>
      </c>
      <c r="F303" s="214" t="s">
        <v>269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SUM(P304:P630)</f>
        <v>0</v>
      </c>
      <c r="Q303" s="208"/>
      <c r="R303" s="209">
        <f>SUM(R304:R630)</f>
        <v>2362.4316772599996</v>
      </c>
      <c r="S303" s="208"/>
      <c r="T303" s="210">
        <f>SUM(T304:T630)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80</v>
      </c>
      <c r="AT303" s="212" t="s">
        <v>71</v>
      </c>
      <c r="AU303" s="212" t="s">
        <v>80</v>
      </c>
      <c r="AY303" s="211" t="s">
        <v>191</v>
      </c>
      <c r="BK303" s="213">
        <f>SUM(BK304:BK630)</f>
        <v>0</v>
      </c>
    </row>
    <row r="304" s="2" customFormat="1" ht="24.15" customHeight="1">
      <c r="A304" s="41"/>
      <c r="B304" s="42"/>
      <c r="C304" s="216" t="s">
        <v>270</v>
      </c>
      <c r="D304" s="216" t="s">
        <v>193</v>
      </c>
      <c r="E304" s="217" t="s">
        <v>431</v>
      </c>
      <c r="F304" s="218" t="s">
        <v>432</v>
      </c>
      <c r="G304" s="219" t="s">
        <v>233</v>
      </c>
      <c r="H304" s="220">
        <v>30</v>
      </c>
      <c r="I304" s="221"/>
      <c r="J304" s="222">
        <f>ROUND(I304*H304,2)</f>
        <v>0</v>
      </c>
      <c r="K304" s="218" t="s">
        <v>197</v>
      </c>
      <c r="L304" s="47"/>
      <c r="M304" s="223" t="s">
        <v>19</v>
      </c>
      <c r="N304" s="224" t="s">
        <v>43</v>
      </c>
      <c r="O304" s="87"/>
      <c r="P304" s="225">
        <f>O304*H304</f>
        <v>0</v>
      </c>
      <c r="Q304" s="225">
        <v>1.665</v>
      </c>
      <c r="R304" s="225">
        <f>Q304*H304</f>
        <v>49.950000000000003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198</v>
      </c>
      <c r="AT304" s="227" t="s">
        <v>193</v>
      </c>
      <c r="AU304" s="227" t="s">
        <v>82</v>
      </c>
      <c r="AY304" s="20" t="s">
        <v>191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198</v>
      </c>
      <c r="BM304" s="227" t="s">
        <v>433</v>
      </c>
    </row>
    <row r="305" s="2" customFormat="1">
      <c r="A305" s="41"/>
      <c r="B305" s="42"/>
      <c r="C305" s="43"/>
      <c r="D305" s="229" t="s">
        <v>200</v>
      </c>
      <c r="E305" s="43"/>
      <c r="F305" s="230" t="s">
        <v>434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200</v>
      </c>
      <c r="AU305" s="20" t="s">
        <v>82</v>
      </c>
    </row>
    <row r="306" s="13" customFormat="1">
      <c r="A306" s="13"/>
      <c r="B306" s="234"/>
      <c r="C306" s="235"/>
      <c r="D306" s="236" t="s">
        <v>202</v>
      </c>
      <c r="E306" s="237" t="s">
        <v>19</v>
      </c>
      <c r="F306" s="238" t="s">
        <v>407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202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191</v>
      </c>
    </row>
    <row r="307" s="14" customFormat="1">
      <c r="A307" s="14"/>
      <c r="B307" s="245"/>
      <c r="C307" s="246"/>
      <c r="D307" s="236" t="s">
        <v>202</v>
      </c>
      <c r="E307" s="247" t="s">
        <v>19</v>
      </c>
      <c r="F307" s="248" t="s">
        <v>435</v>
      </c>
      <c r="G307" s="246"/>
      <c r="H307" s="249">
        <v>30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202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191</v>
      </c>
    </row>
    <row r="308" s="16" customFormat="1">
      <c r="A308" s="16"/>
      <c r="B308" s="267"/>
      <c r="C308" s="268"/>
      <c r="D308" s="236" t="s">
        <v>202</v>
      </c>
      <c r="E308" s="269" t="s">
        <v>19</v>
      </c>
      <c r="F308" s="270" t="s">
        <v>212</v>
      </c>
      <c r="G308" s="268"/>
      <c r="H308" s="271">
        <v>30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7" t="s">
        <v>202</v>
      </c>
      <c r="AU308" s="277" t="s">
        <v>82</v>
      </c>
      <c r="AV308" s="16" t="s">
        <v>198</v>
      </c>
      <c r="AW308" s="16" t="s">
        <v>34</v>
      </c>
      <c r="AX308" s="16" t="s">
        <v>80</v>
      </c>
      <c r="AY308" s="277" t="s">
        <v>191</v>
      </c>
    </row>
    <row r="309" s="2" customFormat="1" ht="24.15" customHeight="1">
      <c r="A309" s="41"/>
      <c r="B309" s="42"/>
      <c r="C309" s="216" t="s">
        <v>275</v>
      </c>
      <c r="D309" s="216" t="s">
        <v>193</v>
      </c>
      <c r="E309" s="217" t="s">
        <v>436</v>
      </c>
      <c r="F309" s="218" t="s">
        <v>437</v>
      </c>
      <c r="G309" s="219" t="s">
        <v>196</v>
      </c>
      <c r="H309" s="220">
        <v>96</v>
      </c>
      <c r="I309" s="221"/>
      <c r="J309" s="222">
        <f>ROUND(I309*H309,2)</f>
        <v>0</v>
      </c>
      <c r="K309" s="218" t="s">
        <v>197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0.00017000000000000001</v>
      </c>
      <c r="R309" s="225">
        <f>Q309*H309</f>
        <v>0.016320000000000001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438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439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13" customFormat="1">
      <c r="A311" s="13"/>
      <c r="B311" s="234"/>
      <c r="C311" s="235"/>
      <c r="D311" s="236" t="s">
        <v>202</v>
      </c>
      <c r="E311" s="237" t="s">
        <v>19</v>
      </c>
      <c r="F311" s="238" t="s">
        <v>407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202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191</v>
      </c>
    </row>
    <row r="312" s="14" customFormat="1">
      <c r="A312" s="14"/>
      <c r="B312" s="245"/>
      <c r="C312" s="246"/>
      <c r="D312" s="236" t="s">
        <v>202</v>
      </c>
      <c r="E312" s="247" t="s">
        <v>19</v>
      </c>
      <c r="F312" s="248" t="s">
        <v>440</v>
      </c>
      <c r="G312" s="246"/>
      <c r="H312" s="249">
        <v>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202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191</v>
      </c>
    </row>
    <row r="313" s="16" customFormat="1">
      <c r="A313" s="16"/>
      <c r="B313" s="267"/>
      <c r="C313" s="268"/>
      <c r="D313" s="236" t="s">
        <v>202</v>
      </c>
      <c r="E313" s="269" t="s">
        <v>19</v>
      </c>
      <c r="F313" s="270" t="s">
        <v>212</v>
      </c>
      <c r="G313" s="268"/>
      <c r="H313" s="271">
        <v>96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7" t="s">
        <v>202</v>
      </c>
      <c r="AU313" s="277" t="s">
        <v>82</v>
      </c>
      <c r="AV313" s="16" t="s">
        <v>198</v>
      </c>
      <c r="AW313" s="16" t="s">
        <v>34</v>
      </c>
      <c r="AX313" s="16" t="s">
        <v>80</v>
      </c>
      <c r="AY313" s="277" t="s">
        <v>191</v>
      </c>
    </row>
    <row r="314" s="2" customFormat="1" ht="16.5" customHeight="1">
      <c r="A314" s="41"/>
      <c r="B314" s="42"/>
      <c r="C314" s="278" t="s">
        <v>8</v>
      </c>
      <c r="D314" s="278" t="s">
        <v>260</v>
      </c>
      <c r="E314" s="279" t="s">
        <v>441</v>
      </c>
      <c r="F314" s="280" t="s">
        <v>442</v>
      </c>
      <c r="G314" s="281" t="s">
        <v>196</v>
      </c>
      <c r="H314" s="282">
        <v>113.712</v>
      </c>
      <c r="I314" s="283"/>
      <c r="J314" s="284">
        <f>ROUND(I314*H314,2)</f>
        <v>0</v>
      </c>
      <c r="K314" s="280" t="s">
        <v>197</v>
      </c>
      <c r="L314" s="285"/>
      <c r="M314" s="286" t="s">
        <v>19</v>
      </c>
      <c r="N314" s="287" t="s">
        <v>43</v>
      </c>
      <c r="O314" s="87"/>
      <c r="P314" s="225">
        <f>O314*H314</f>
        <v>0</v>
      </c>
      <c r="Q314" s="225">
        <v>0.00029999999999999997</v>
      </c>
      <c r="R314" s="225">
        <f>Q314*H314</f>
        <v>0.034113600000000001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259</v>
      </c>
      <c r="AT314" s="227" t="s">
        <v>260</v>
      </c>
      <c r="AU314" s="227" t="s">
        <v>82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443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407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440</v>
      </c>
      <c r="G316" s="246"/>
      <c r="H316" s="249">
        <v>96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96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14" customFormat="1">
      <c r="A318" s="14"/>
      <c r="B318" s="245"/>
      <c r="C318" s="246"/>
      <c r="D318" s="236" t="s">
        <v>202</v>
      </c>
      <c r="E318" s="246"/>
      <c r="F318" s="248" t="s">
        <v>444</v>
      </c>
      <c r="G318" s="246"/>
      <c r="H318" s="249">
        <v>113.712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202</v>
      </c>
      <c r="AU318" s="255" t="s">
        <v>82</v>
      </c>
      <c r="AV318" s="14" t="s">
        <v>82</v>
      </c>
      <c r="AW318" s="14" t="s">
        <v>4</v>
      </c>
      <c r="AX318" s="14" t="s">
        <v>80</v>
      </c>
      <c r="AY318" s="255" t="s">
        <v>191</v>
      </c>
    </row>
    <row r="319" s="2" customFormat="1" ht="16.5" customHeight="1">
      <c r="A319" s="41"/>
      <c r="B319" s="42"/>
      <c r="C319" s="216" t="s">
        <v>287</v>
      </c>
      <c r="D319" s="216" t="s">
        <v>193</v>
      </c>
      <c r="E319" s="217" t="s">
        <v>445</v>
      </c>
      <c r="F319" s="218" t="s">
        <v>446</v>
      </c>
      <c r="G319" s="219" t="s">
        <v>215</v>
      </c>
      <c r="H319" s="220">
        <v>60</v>
      </c>
      <c r="I319" s="221"/>
      <c r="J319" s="222">
        <f>ROUND(I319*H319,2)</f>
        <v>0</v>
      </c>
      <c r="K319" s="218" t="s">
        <v>197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0.00048999999999999998</v>
      </c>
      <c r="R319" s="225">
        <f>Q319*H319</f>
        <v>0.029399999999999999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82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447</v>
      </c>
    </row>
    <row r="320" s="2" customFormat="1">
      <c r="A320" s="41"/>
      <c r="B320" s="42"/>
      <c r="C320" s="43"/>
      <c r="D320" s="229" t="s">
        <v>200</v>
      </c>
      <c r="E320" s="43"/>
      <c r="F320" s="230" t="s">
        <v>448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200</v>
      </c>
      <c r="AU320" s="20" t="s">
        <v>82</v>
      </c>
    </row>
    <row r="321" s="13" customFormat="1">
      <c r="A321" s="13"/>
      <c r="B321" s="234"/>
      <c r="C321" s="235"/>
      <c r="D321" s="236" t="s">
        <v>202</v>
      </c>
      <c r="E321" s="237" t="s">
        <v>19</v>
      </c>
      <c r="F321" s="238" t="s">
        <v>407</v>
      </c>
      <c r="G321" s="235"/>
      <c r="H321" s="237" t="s">
        <v>19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202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449</v>
      </c>
      <c r="G322" s="246"/>
      <c r="H322" s="249">
        <v>60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60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2" customFormat="1" ht="16.5" customHeight="1">
      <c r="A324" s="41"/>
      <c r="B324" s="42"/>
      <c r="C324" s="216" t="s">
        <v>293</v>
      </c>
      <c r="D324" s="216" t="s">
        <v>193</v>
      </c>
      <c r="E324" s="217" t="s">
        <v>450</v>
      </c>
      <c r="F324" s="218" t="s">
        <v>451</v>
      </c>
      <c r="G324" s="219" t="s">
        <v>233</v>
      </c>
      <c r="H324" s="220">
        <v>151.39099999999999</v>
      </c>
      <c r="I324" s="221"/>
      <c r="J324" s="222">
        <f>ROUND(I324*H324,2)</f>
        <v>0</v>
      </c>
      <c r="K324" s="218" t="s">
        <v>197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2.1600000000000001</v>
      </c>
      <c r="R324" s="225">
        <f>Q324*H324</f>
        <v>327.00456000000003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82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452</v>
      </c>
    </row>
    <row r="325" s="2" customFormat="1">
      <c r="A325" s="41"/>
      <c r="B325" s="42"/>
      <c r="C325" s="43"/>
      <c r="D325" s="229" t="s">
        <v>200</v>
      </c>
      <c r="E325" s="43"/>
      <c r="F325" s="230" t="s">
        <v>453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200</v>
      </c>
      <c r="AU325" s="20" t="s">
        <v>82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349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454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4" customFormat="1">
      <c r="A328" s="14"/>
      <c r="B328" s="245"/>
      <c r="C328" s="246"/>
      <c r="D328" s="236" t="s">
        <v>202</v>
      </c>
      <c r="E328" s="247" t="s">
        <v>19</v>
      </c>
      <c r="F328" s="248" t="s">
        <v>455</v>
      </c>
      <c r="G328" s="246"/>
      <c r="H328" s="249">
        <v>76.301000000000002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34</v>
      </c>
      <c r="AX328" s="14" t="s">
        <v>72</v>
      </c>
      <c r="AY328" s="255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456</v>
      </c>
      <c r="G329" s="246"/>
      <c r="H329" s="249">
        <v>55.829999999999998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4" customFormat="1">
      <c r="A330" s="14"/>
      <c r="B330" s="245"/>
      <c r="C330" s="246"/>
      <c r="D330" s="236" t="s">
        <v>202</v>
      </c>
      <c r="E330" s="247" t="s">
        <v>19</v>
      </c>
      <c r="F330" s="248" t="s">
        <v>457</v>
      </c>
      <c r="G330" s="246"/>
      <c r="H330" s="249">
        <v>19.260000000000002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202</v>
      </c>
      <c r="AU330" s="255" t="s">
        <v>82</v>
      </c>
      <c r="AV330" s="14" t="s">
        <v>82</v>
      </c>
      <c r="AW330" s="14" t="s">
        <v>34</v>
      </c>
      <c r="AX330" s="14" t="s">
        <v>72</v>
      </c>
      <c r="AY330" s="255" t="s">
        <v>191</v>
      </c>
    </row>
    <row r="331" s="16" customFormat="1">
      <c r="A331" s="16"/>
      <c r="B331" s="267"/>
      <c r="C331" s="268"/>
      <c r="D331" s="236" t="s">
        <v>202</v>
      </c>
      <c r="E331" s="269" t="s">
        <v>19</v>
      </c>
      <c r="F331" s="270" t="s">
        <v>212</v>
      </c>
      <c r="G331" s="268"/>
      <c r="H331" s="271">
        <v>151.39099999999999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202</v>
      </c>
      <c r="AU331" s="277" t="s">
        <v>82</v>
      </c>
      <c r="AV331" s="16" t="s">
        <v>198</v>
      </c>
      <c r="AW331" s="16" t="s">
        <v>34</v>
      </c>
      <c r="AX331" s="16" t="s">
        <v>80</v>
      </c>
      <c r="AY331" s="277" t="s">
        <v>191</v>
      </c>
    </row>
    <row r="332" s="2" customFormat="1" ht="24.15" customHeight="1">
      <c r="A332" s="41"/>
      <c r="B332" s="42"/>
      <c r="C332" s="216" t="s">
        <v>300</v>
      </c>
      <c r="D332" s="216" t="s">
        <v>193</v>
      </c>
      <c r="E332" s="217" t="s">
        <v>458</v>
      </c>
      <c r="F332" s="218" t="s">
        <v>459</v>
      </c>
      <c r="G332" s="219" t="s">
        <v>215</v>
      </c>
      <c r="H332" s="220">
        <v>44</v>
      </c>
      <c r="I332" s="221"/>
      <c r="J332" s="222">
        <f>ROUND(I332*H332,2)</f>
        <v>0</v>
      </c>
      <c r="K332" s="218" t="s">
        <v>197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0.00034000000000000002</v>
      </c>
      <c r="R332" s="225">
        <f>Q332*H332</f>
        <v>0.014960000000000001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198</v>
      </c>
      <c r="AT332" s="227" t="s">
        <v>193</v>
      </c>
      <c r="AU332" s="227" t="s">
        <v>82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198</v>
      </c>
      <c r="BM332" s="227" t="s">
        <v>460</v>
      </c>
    </row>
    <row r="333" s="2" customFormat="1">
      <c r="A333" s="41"/>
      <c r="B333" s="42"/>
      <c r="C333" s="43"/>
      <c r="D333" s="229" t="s">
        <v>200</v>
      </c>
      <c r="E333" s="43"/>
      <c r="F333" s="230" t="s">
        <v>461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200</v>
      </c>
      <c r="AU333" s="20" t="s">
        <v>82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407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462</v>
      </c>
      <c r="G335" s="246"/>
      <c r="H335" s="249">
        <v>12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463</v>
      </c>
      <c r="G336" s="246"/>
      <c r="H336" s="249">
        <v>8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463</v>
      </c>
      <c r="G337" s="246"/>
      <c r="H337" s="249">
        <v>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4" customFormat="1">
      <c r="A338" s="14"/>
      <c r="B338" s="245"/>
      <c r="C338" s="246"/>
      <c r="D338" s="236" t="s">
        <v>202</v>
      </c>
      <c r="E338" s="247" t="s">
        <v>19</v>
      </c>
      <c r="F338" s="248" t="s">
        <v>463</v>
      </c>
      <c r="G338" s="246"/>
      <c r="H338" s="249">
        <v>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202</v>
      </c>
      <c r="AU338" s="255" t="s">
        <v>82</v>
      </c>
      <c r="AV338" s="14" t="s">
        <v>82</v>
      </c>
      <c r="AW338" s="14" t="s">
        <v>34</v>
      </c>
      <c r="AX338" s="14" t="s">
        <v>72</v>
      </c>
      <c r="AY338" s="255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463</v>
      </c>
      <c r="G339" s="246"/>
      <c r="H339" s="249">
        <v>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44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464</v>
      </c>
      <c r="D341" s="216" t="s">
        <v>193</v>
      </c>
      <c r="E341" s="217" t="s">
        <v>465</v>
      </c>
      <c r="F341" s="218" t="s">
        <v>466</v>
      </c>
      <c r="G341" s="219" t="s">
        <v>215</v>
      </c>
      <c r="H341" s="220">
        <v>35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0.0016299999999999999</v>
      </c>
      <c r="R341" s="225">
        <f>Q341*H341</f>
        <v>0.057049999999999997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467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468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407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469</v>
      </c>
      <c r="G344" s="246"/>
      <c r="H344" s="249">
        <v>35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6" customFormat="1">
      <c r="A345" s="16"/>
      <c r="B345" s="267"/>
      <c r="C345" s="268"/>
      <c r="D345" s="236" t="s">
        <v>202</v>
      </c>
      <c r="E345" s="269" t="s">
        <v>19</v>
      </c>
      <c r="F345" s="270" t="s">
        <v>212</v>
      </c>
      <c r="G345" s="268"/>
      <c r="H345" s="271">
        <v>35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7" t="s">
        <v>202</v>
      </c>
      <c r="AU345" s="277" t="s">
        <v>82</v>
      </c>
      <c r="AV345" s="16" t="s">
        <v>198</v>
      </c>
      <c r="AW345" s="16" t="s">
        <v>34</v>
      </c>
      <c r="AX345" s="16" t="s">
        <v>80</v>
      </c>
      <c r="AY345" s="277" t="s">
        <v>191</v>
      </c>
    </row>
    <row r="346" s="2" customFormat="1" ht="16.5" customHeight="1">
      <c r="A346" s="41"/>
      <c r="B346" s="42"/>
      <c r="C346" s="216" t="s">
        <v>313</v>
      </c>
      <c r="D346" s="216" t="s">
        <v>193</v>
      </c>
      <c r="E346" s="217" t="s">
        <v>470</v>
      </c>
      <c r="F346" s="218" t="s">
        <v>471</v>
      </c>
      <c r="G346" s="219" t="s">
        <v>215</v>
      </c>
      <c r="H346" s="220">
        <v>7.5</v>
      </c>
      <c r="I346" s="221"/>
      <c r="J346" s="222">
        <f>ROUND(I346*H346,2)</f>
        <v>0</v>
      </c>
      <c r="K346" s="218" t="s">
        <v>197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0.00149</v>
      </c>
      <c r="R346" s="225">
        <f>Q346*H346</f>
        <v>0.011175000000000001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198</v>
      </c>
      <c r="AT346" s="227" t="s">
        <v>193</v>
      </c>
      <c r="AU346" s="227" t="s">
        <v>82</v>
      </c>
      <c r="AY346" s="20" t="s">
        <v>191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80</v>
      </c>
      <c r="BK346" s="228">
        <f>ROUND(I346*H346,2)</f>
        <v>0</v>
      </c>
      <c r="BL346" s="20" t="s">
        <v>198</v>
      </c>
      <c r="BM346" s="227" t="s">
        <v>472</v>
      </c>
    </row>
    <row r="347" s="2" customFormat="1">
      <c r="A347" s="41"/>
      <c r="B347" s="42"/>
      <c r="C347" s="43"/>
      <c r="D347" s="229" t="s">
        <v>200</v>
      </c>
      <c r="E347" s="43"/>
      <c r="F347" s="230" t="s">
        <v>473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200</v>
      </c>
      <c r="AU347" s="20" t="s">
        <v>82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474</v>
      </c>
      <c r="G348" s="246"/>
      <c r="H348" s="249">
        <v>7.5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7.5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2" customFormat="1" ht="37.8" customHeight="1">
      <c r="A350" s="41"/>
      <c r="B350" s="42"/>
      <c r="C350" s="216" t="s">
        <v>318</v>
      </c>
      <c r="D350" s="216" t="s">
        <v>193</v>
      </c>
      <c r="E350" s="217" t="s">
        <v>475</v>
      </c>
      <c r="F350" s="218" t="s">
        <v>476</v>
      </c>
      <c r="G350" s="219" t="s">
        <v>250</v>
      </c>
      <c r="H350" s="220">
        <v>9</v>
      </c>
      <c r="I350" s="221"/>
      <c r="J350" s="222">
        <f>ROUND(I350*H350,2)</f>
        <v>0</v>
      </c>
      <c r="K350" s="218" t="s">
        <v>197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198</v>
      </c>
      <c r="AT350" s="227" t="s">
        <v>193</v>
      </c>
      <c r="AU350" s="227" t="s">
        <v>82</v>
      </c>
      <c r="AY350" s="20" t="s">
        <v>191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80</v>
      </c>
      <c r="BK350" s="228">
        <f>ROUND(I350*H350,2)</f>
        <v>0</v>
      </c>
      <c r="BL350" s="20" t="s">
        <v>198</v>
      </c>
      <c r="BM350" s="227" t="s">
        <v>477</v>
      </c>
    </row>
    <row r="351" s="2" customFormat="1">
      <c r="A351" s="41"/>
      <c r="B351" s="42"/>
      <c r="C351" s="43"/>
      <c r="D351" s="229" t="s">
        <v>200</v>
      </c>
      <c r="E351" s="43"/>
      <c r="F351" s="230" t="s">
        <v>478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200</v>
      </c>
      <c r="AU351" s="20" t="s">
        <v>82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407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479</v>
      </c>
      <c r="G353" s="246"/>
      <c r="H353" s="249">
        <v>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479</v>
      </c>
      <c r="G354" s="246"/>
      <c r="H354" s="249">
        <v>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480</v>
      </c>
      <c r="G355" s="246"/>
      <c r="H355" s="249">
        <v>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80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6" customFormat="1">
      <c r="A357" s="16"/>
      <c r="B357" s="267"/>
      <c r="C357" s="268"/>
      <c r="D357" s="236" t="s">
        <v>202</v>
      </c>
      <c r="E357" s="269" t="s">
        <v>19</v>
      </c>
      <c r="F357" s="270" t="s">
        <v>212</v>
      </c>
      <c r="G357" s="268"/>
      <c r="H357" s="271">
        <v>9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7" t="s">
        <v>202</v>
      </c>
      <c r="AU357" s="277" t="s">
        <v>82</v>
      </c>
      <c r="AV357" s="16" t="s">
        <v>198</v>
      </c>
      <c r="AW357" s="16" t="s">
        <v>34</v>
      </c>
      <c r="AX357" s="16" t="s">
        <v>80</v>
      </c>
      <c r="AY357" s="277" t="s">
        <v>191</v>
      </c>
    </row>
    <row r="358" s="2" customFormat="1" ht="16.5" customHeight="1">
      <c r="A358" s="41"/>
      <c r="B358" s="42"/>
      <c r="C358" s="278" t="s">
        <v>324</v>
      </c>
      <c r="D358" s="278" t="s">
        <v>260</v>
      </c>
      <c r="E358" s="279" t="s">
        <v>481</v>
      </c>
      <c r="F358" s="280" t="s">
        <v>482</v>
      </c>
      <c r="G358" s="281" t="s">
        <v>215</v>
      </c>
      <c r="H358" s="282">
        <v>6.2999999999999998</v>
      </c>
      <c r="I358" s="283"/>
      <c r="J358" s="284">
        <f>ROUND(I358*H358,2)</f>
        <v>0</v>
      </c>
      <c r="K358" s="280" t="s">
        <v>197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0.0025899999999999999</v>
      </c>
      <c r="R358" s="225">
        <f>Q358*H358</f>
        <v>0.016316999999999998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259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198</v>
      </c>
      <c r="BM358" s="227" t="s">
        <v>483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407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80</v>
      </c>
      <c r="G360" s="246"/>
      <c r="H360" s="249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4" customFormat="1">
      <c r="A361" s="14"/>
      <c r="B361" s="245"/>
      <c r="C361" s="246"/>
      <c r="D361" s="236" t="s">
        <v>202</v>
      </c>
      <c r="E361" s="247" t="s">
        <v>19</v>
      </c>
      <c r="F361" s="248" t="s">
        <v>80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202</v>
      </c>
      <c r="AU361" s="255" t="s">
        <v>82</v>
      </c>
      <c r="AV361" s="14" t="s">
        <v>82</v>
      </c>
      <c r="AW361" s="14" t="s">
        <v>34</v>
      </c>
      <c r="AX361" s="14" t="s">
        <v>72</v>
      </c>
      <c r="AY361" s="255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480</v>
      </c>
      <c r="G362" s="246"/>
      <c r="H362" s="249">
        <v>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480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6" customFormat="1">
      <c r="A364" s="16"/>
      <c r="B364" s="267"/>
      <c r="C364" s="268"/>
      <c r="D364" s="236" t="s">
        <v>202</v>
      </c>
      <c r="E364" s="269" t="s">
        <v>19</v>
      </c>
      <c r="F364" s="270" t="s">
        <v>212</v>
      </c>
      <c r="G364" s="268"/>
      <c r="H364" s="271">
        <v>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202</v>
      </c>
      <c r="AU364" s="277" t="s">
        <v>82</v>
      </c>
      <c r="AV364" s="16" t="s">
        <v>198</v>
      </c>
      <c r="AW364" s="16" t="s">
        <v>34</v>
      </c>
      <c r="AX364" s="16" t="s">
        <v>80</v>
      </c>
      <c r="AY364" s="277" t="s">
        <v>191</v>
      </c>
    </row>
    <row r="365" s="14" customFormat="1">
      <c r="A365" s="14"/>
      <c r="B365" s="245"/>
      <c r="C365" s="246"/>
      <c r="D365" s="236" t="s">
        <v>202</v>
      </c>
      <c r="E365" s="246"/>
      <c r="F365" s="248" t="s">
        <v>484</v>
      </c>
      <c r="G365" s="246"/>
      <c r="H365" s="249">
        <v>6.2999999999999998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4</v>
      </c>
      <c r="AX365" s="14" t="s">
        <v>80</v>
      </c>
      <c r="AY365" s="255" t="s">
        <v>191</v>
      </c>
    </row>
    <row r="366" s="2" customFormat="1" ht="16.5" customHeight="1">
      <c r="A366" s="41"/>
      <c r="B366" s="42"/>
      <c r="C366" s="278" t="s">
        <v>331</v>
      </c>
      <c r="D366" s="278" t="s">
        <v>260</v>
      </c>
      <c r="E366" s="279" t="s">
        <v>485</v>
      </c>
      <c r="F366" s="280" t="s">
        <v>486</v>
      </c>
      <c r="G366" s="281" t="s">
        <v>215</v>
      </c>
      <c r="H366" s="282">
        <v>4.6200000000000001</v>
      </c>
      <c r="I366" s="283"/>
      <c r="J366" s="284">
        <f>ROUND(I366*H366,2)</f>
        <v>0</v>
      </c>
      <c r="K366" s="280" t="s">
        <v>197</v>
      </c>
      <c r="L366" s="285"/>
      <c r="M366" s="286" t="s">
        <v>19</v>
      </c>
      <c r="N366" s="287" t="s">
        <v>43</v>
      </c>
      <c r="O366" s="87"/>
      <c r="P366" s="225">
        <f>O366*H366</f>
        <v>0</v>
      </c>
      <c r="Q366" s="225">
        <v>0.00281</v>
      </c>
      <c r="R366" s="225">
        <f>Q366*H366</f>
        <v>0.012982200000000001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259</v>
      </c>
      <c r="AT366" s="227" t="s">
        <v>260</v>
      </c>
      <c r="AU366" s="227" t="s">
        <v>82</v>
      </c>
      <c r="AY366" s="20" t="s">
        <v>191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80</v>
      </c>
      <c r="BK366" s="228">
        <f>ROUND(I366*H366,2)</f>
        <v>0</v>
      </c>
      <c r="BL366" s="20" t="s">
        <v>198</v>
      </c>
      <c r="BM366" s="227" t="s">
        <v>487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407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488</v>
      </c>
      <c r="G368" s="246"/>
      <c r="H368" s="249">
        <v>2.2000000000000002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488</v>
      </c>
      <c r="G369" s="246"/>
      <c r="H369" s="249">
        <v>2.2000000000000002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6" customFormat="1">
      <c r="A370" s="16"/>
      <c r="B370" s="267"/>
      <c r="C370" s="268"/>
      <c r="D370" s="236" t="s">
        <v>202</v>
      </c>
      <c r="E370" s="269" t="s">
        <v>19</v>
      </c>
      <c r="F370" s="270" t="s">
        <v>212</v>
      </c>
      <c r="G370" s="268"/>
      <c r="H370" s="271">
        <v>4.4000000000000004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7" t="s">
        <v>202</v>
      </c>
      <c r="AU370" s="277" t="s">
        <v>82</v>
      </c>
      <c r="AV370" s="16" t="s">
        <v>198</v>
      </c>
      <c r="AW370" s="16" t="s">
        <v>34</v>
      </c>
      <c r="AX370" s="16" t="s">
        <v>80</v>
      </c>
      <c r="AY370" s="277" t="s">
        <v>191</v>
      </c>
    </row>
    <row r="371" s="14" customFormat="1">
      <c r="A371" s="14"/>
      <c r="B371" s="245"/>
      <c r="C371" s="246"/>
      <c r="D371" s="236" t="s">
        <v>202</v>
      </c>
      <c r="E371" s="246"/>
      <c r="F371" s="248" t="s">
        <v>489</v>
      </c>
      <c r="G371" s="246"/>
      <c r="H371" s="249">
        <v>4.6200000000000001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4</v>
      </c>
      <c r="AX371" s="14" t="s">
        <v>80</v>
      </c>
      <c r="AY371" s="255" t="s">
        <v>191</v>
      </c>
    </row>
    <row r="372" s="2" customFormat="1" ht="21.75" customHeight="1">
      <c r="A372" s="41"/>
      <c r="B372" s="42"/>
      <c r="C372" s="216" t="s">
        <v>7</v>
      </c>
      <c r="D372" s="216" t="s">
        <v>193</v>
      </c>
      <c r="E372" s="217" t="s">
        <v>490</v>
      </c>
      <c r="F372" s="218" t="s">
        <v>491</v>
      </c>
      <c r="G372" s="219" t="s">
        <v>233</v>
      </c>
      <c r="H372" s="220">
        <v>137.102</v>
      </c>
      <c r="I372" s="221"/>
      <c r="J372" s="222">
        <f>ROUND(I372*H372,2)</f>
        <v>0</v>
      </c>
      <c r="K372" s="218" t="s">
        <v>197</v>
      </c>
      <c r="L372" s="47"/>
      <c r="M372" s="223" t="s">
        <v>19</v>
      </c>
      <c r="N372" s="224" t="s">
        <v>43</v>
      </c>
      <c r="O372" s="87"/>
      <c r="P372" s="225">
        <f>O372*H372</f>
        <v>0</v>
      </c>
      <c r="Q372" s="225">
        <v>2.1600000000000001</v>
      </c>
      <c r="R372" s="225">
        <f>Q372*H372</f>
        <v>296.14032000000003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198</v>
      </c>
      <c r="AT372" s="227" t="s">
        <v>193</v>
      </c>
      <c r="AU372" s="227" t="s">
        <v>82</v>
      </c>
      <c r="AY372" s="20" t="s">
        <v>191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80</v>
      </c>
      <c r="BK372" s="228">
        <f>ROUND(I372*H372,2)</f>
        <v>0</v>
      </c>
      <c r="BL372" s="20" t="s">
        <v>198</v>
      </c>
      <c r="BM372" s="227" t="s">
        <v>492</v>
      </c>
    </row>
    <row r="373" s="2" customFormat="1">
      <c r="A373" s="41"/>
      <c r="B373" s="42"/>
      <c r="C373" s="43"/>
      <c r="D373" s="229" t="s">
        <v>200</v>
      </c>
      <c r="E373" s="43"/>
      <c r="F373" s="230" t="s">
        <v>493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200</v>
      </c>
      <c r="AU373" s="20" t="s">
        <v>82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349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494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495</v>
      </c>
      <c r="G376" s="246"/>
      <c r="H376" s="249">
        <v>2.3919999999999999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496</v>
      </c>
      <c r="G377" s="246"/>
      <c r="H377" s="249">
        <v>1.065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497</v>
      </c>
      <c r="G378" s="246"/>
      <c r="H378" s="249">
        <v>1.0880000000000001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498</v>
      </c>
      <c r="G379" s="246"/>
      <c r="H379" s="249">
        <v>1.129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499</v>
      </c>
      <c r="G380" s="246"/>
      <c r="H380" s="249">
        <v>0.95999999999999996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500</v>
      </c>
      <c r="G381" s="246"/>
      <c r="H381" s="249">
        <v>1.28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5" customFormat="1">
      <c r="A382" s="15"/>
      <c r="B382" s="256"/>
      <c r="C382" s="257"/>
      <c r="D382" s="236" t="s">
        <v>202</v>
      </c>
      <c r="E382" s="258" t="s">
        <v>19</v>
      </c>
      <c r="F382" s="259" t="s">
        <v>208</v>
      </c>
      <c r="G382" s="257"/>
      <c r="H382" s="260">
        <v>7.9139999999999997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202</v>
      </c>
      <c r="AU382" s="266" t="s">
        <v>82</v>
      </c>
      <c r="AV382" s="15" t="s">
        <v>93</v>
      </c>
      <c r="AW382" s="15" t="s">
        <v>34</v>
      </c>
      <c r="AX382" s="15" t="s">
        <v>72</v>
      </c>
      <c r="AY382" s="266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501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502</v>
      </c>
      <c r="G384" s="246"/>
      <c r="H384" s="249">
        <v>0.94499999999999995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503</v>
      </c>
      <c r="G385" s="246"/>
      <c r="H385" s="249">
        <v>0.92700000000000005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504</v>
      </c>
      <c r="G386" s="246"/>
      <c r="H386" s="249">
        <v>0.94599999999999995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4" customFormat="1">
      <c r="A387" s="14"/>
      <c r="B387" s="245"/>
      <c r="C387" s="246"/>
      <c r="D387" s="236" t="s">
        <v>202</v>
      </c>
      <c r="E387" s="247" t="s">
        <v>19</v>
      </c>
      <c r="F387" s="248" t="s">
        <v>505</v>
      </c>
      <c r="G387" s="246"/>
      <c r="H387" s="249">
        <v>2.5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506</v>
      </c>
      <c r="G388" s="246"/>
      <c r="H388" s="249">
        <v>1.417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507</v>
      </c>
      <c r="G389" s="246"/>
      <c r="H389" s="249">
        <v>2.0739999999999998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505</v>
      </c>
      <c r="G390" s="246"/>
      <c r="H390" s="249">
        <v>2.5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508</v>
      </c>
      <c r="G391" s="246"/>
      <c r="H391" s="249">
        <v>0.30299999999999999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4" customFormat="1">
      <c r="A392" s="14"/>
      <c r="B392" s="245"/>
      <c r="C392" s="246"/>
      <c r="D392" s="236" t="s">
        <v>202</v>
      </c>
      <c r="E392" s="247" t="s">
        <v>19</v>
      </c>
      <c r="F392" s="248" t="s">
        <v>509</v>
      </c>
      <c r="G392" s="246"/>
      <c r="H392" s="249">
        <v>0.13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202</v>
      </c>
      <c r="AU392" s="255" t="s">
        <v>82</v>
      </c>
      <c r="AV392" s="14" t="s">
        <v>82</v>
      </c>
      <c r="AW392" s="14" t="s">
        <v>34</v>
      </c>
      <c r="AX392" s="14" t="s">
        <v>72</v>
      </c>
      <c r="AY392" s="255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510</v>
      </c>
      <c r="G393" s="246"/>
      <c r="H393" s="249">
        <v>0.11700000000000001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511</v>
      </c>
      <c r="G394" s="246"/>
      <c r="H394" s="249">
        <v>0.51900000000000002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512</v>
      </c>
      <c r="G395" s="246"/>
      <c r="H395" s="249">
        <v>2.4180000000000001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4" customFormat="1">
      <c r="A396" s="14"/>
      <c r="B396" s="245"/>
      <c r="C396" s="246"/>
      <c r="D396" s="236" t="s">
        <v>202</v>
      </c>
      <c r="E396" s="247" t="s">
        <v>19</v>
      </c>
      <c r="F396" s="248" t="s">
        <v>513</v>
      </c>
      <c r="G396" s="246"/>
      <c r="H396" s="249">
        <v>0.91400000000000003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202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513</v>
      </c>
      <c r="G397" s="246"/>
      <c r="H397" s="249">
        <v>0.91400000000000003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512</v>
      </c>
      <c r="G398" s="246"/>
      <c r="H398" s="249">
        <v>2.4180000000000001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514</v>
      </c>
      <c r="G399" s="246"/>
      <c r="H399" s="249">
        <v>0.60499999999999998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4" customFormat="1">
      <c r="A400" s="14"/>
      <c r="B400" s="245"/>
      <c r="C400" s="246"/>
      <c r="D400" s="236" t="s">
        <v>202</v>
      </c>
      <c r="E400" s="247" t="s">
        <v>19</v>
      </c>
      <c r="F400" s="248" t="s">
        <v>514</v>
      </c>
      <c r="G400" s="246"/>
      <c r="H400" s="249">
        <v>0.60499999999999998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202</v>
      </c>
      <c r="AU400" s="255" t="s">
        <v>82</v>
      </c>
      <c r="AV400" s="14" t="s">
        <v>82</v>
      </c>
      <c r="AW400" s="14" t="s">
        <v>34</v>
      </c>
      <c r="AX400" s="14" t="s">
        <v>72</v>
      </c>
      <c r="AY400" s="255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515</v>
      </c>
      <c r="G401" s="246"/>
      <c r="H401" s="249">
        <v>0.504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516</v>
      </c>
      <c r="G402" s="246"/>
      <c r="H402" s="249">
        <v>0.68999999999999995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517</v>
      </c>
      <c r="G403" s="246"/>
      <c r="H403" s="249">
        <v>0.11500000000000001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5" customFormat="1">
      <c r="A404" s="15"/>
      <c r="B404" s="256"/>
      <c r="C404" s="257"/>
      <c r="D404" s="236" t="s">
        <v>202</v>
      </c>
      <c r="E404" s="258" t="s">
        <v>19</v>
      </c>
      <c r="F404" s="259" t="s">
        <v>208</v>
      </c>
      <c r="G404" s="257"/>
      <c r="H404" s="260">
        <v>21.561000000000003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202</v>
      </c>
      <c r="AU404" s="266" t="s">
        <v>82</v>
      </c>
      <c r="AV404" s="15" t="s">
        <v>93</v>
      </c>
      <c r="AW404" s="15" t="s">
        <v>34</v>
      </c>
      <c r="AX404" s="15" t="s">
        <v>72</v>
      </c>
      <c r="AY404" s="266" t="s">
        <v>191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518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519</v>
      </c>
      <c r="G406" s="246"/>
      <c r="H406" s="249">
        <v>5.6050000000000004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520</v>
      </c>
      <c r="G407" s="246"/>
      <c r="H407" s="249">
        <v>2.9009999999999998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521</v>
      </c>
      <c r="G408" s="246"/>
      <c r="H408" s="249">
        <v>7.8090000000000002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522</v>
      </c>
      <c r="G409" s="246"/>
      <c r="H409" s="249">
        <v>3.0299999999999998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523</v>
      </c>
      <c r="G410" s="246"/>
      <c r="H410" s="249">
        <v>9.0530000000000008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4" customFormat="1">
      <c r="A411" s="14"/>
      <c r="B411" s="245"/>
      <c r="C411" s="246"/>
      <c r="D411" s="236" t="s">
        <v>202</v>
      </c>
      <c r="E411" s="247" t="s">
        <v>19</v>
      </c>
      <c r="F411" s="248" t="s">
        <v>524</v>
      </c>
      <c r="G411" s="246"/>
      <c r="H411" s="249">
        <v>12.888999999999999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202</v>
      </c>
      <c r="AU411" s="255" t="s">
        <v>82</v>
      </c>
      <c r="AV411" s="14" t="s">
        <v>82</v>
      </c>
      <c r="AW411" s="14" t="s">
        <v>34</v>
      </c>
      <c r="AX411" s="14" t="s">
        <v>72</v>
      </c>
      <c r="AY411" s="255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525</v>
      </c>
      <c r="G412" s="246"/>
      <c r="H412" s="249">
        <v>17.611999999999998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526</v>
      </c>
      <c r="G413" s="246"/>
      <c r="H413" s="249">
        <v>15.144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527</v>
      </c>
      <c r="G414" s="246"/>
      <c r="H414" s="249">
        <v>8.7569999999999997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528</v>
      </c>
      <c r="G415" s="246"/>
      <c r="H415" s="249">
        <v>16.375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529</v>
      </c>
      <c r="G416" s="246"/>
      <c r="H416" s="249">
        <v>5.9669999999999996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4" customFormat="1">
      <c r="A417" s="14"/>
      <c r="B417" s="245"/>
      <c r="C417" s="246"/>
      <c r="D417" s="236" t="s">
        <v>202</v>
      </c>
      <c r="E417" s="247" t="s">
        <v>19</v>
      </c>
      <c r="F417" s="248" t="s">
        <v>530</v>
      </c>
      <c r="G417" s="246"/>
      <c r="H417" s="249">
        <v>2.4849999999999999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202</v>
      </c>
      <c r="AU417" s="255" t="s">
        <v>82</v>
      </c>
      <c r="AV417" s="14" t="s">
        <v>82</v>
      </c>
      <c r="AW417" s="14" t="s">
        <v>34</v>
      </c>
      <c r="AX417" s="14" t="s">
        <v>72</v>
      </c>
      <c r="AY417" s="255" t="s">
        <v>191</v>
      </c>
    </row>
    <row r="418" s="15" customFormat="1">
      <c r="A418" s="15"/>
      <c r="B418" s="256"/>
      <c r="C418" s="257"/>
      <c r="D418" s="236" t="s">
        <v>202</v>
      </c>
      <c r="E418" s="258" t="s">
        <v>19</v>
      </c>
      <c r="F418" s="259" t="s">
        <v>208</v>
      </c>
      <c r="G418" s="257"/>
      <c r="H418" s="260">
        <v>107.62700000000001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202</v>
      </c>
      <c r="AU418" s="266" t="s">
        <v>82</v>
      </c>
      <c r="AV418" s="15" t="s">
        <v>93</v>
      </c>
      <c r="AW418" s="15" t="s">
        <v>34</v>
      </c>
      <c r="AX418" s="15" t="s">
        <v>72</v>
      </c>
      <c r="AY418" s="266" t="s">
        <v>191</v>
      </c>
    </row>
    <row r="419" s="16" customFormat="1">
      <c r="A419" s="16"/>
      <c r="B419" s="267"/>
      <c r="C419" s="268"/>
      <c r="D419" s="236" t="s">
        <v>202</v>
      </c>
      <c r="E419" s="269" t="s">
        <v>19</v>
      </c>
      <c r="F419" s="270" t="s">
        <v>212</v>
      </c>
      <c r="G419" s="268"/>
      <c r="H419" s="271">
        <v>137.102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7" t="s">
        <v>202</v>
      </c>
      <c r="AU419" s="277" t="s">
        <v>82</v>
      </c>
      <c r="AV419" s="16" t="s">
        <v>198</v>
      </c>
      <c r="AW419" s="16" t="s">
        <v>34</v>
      </c>
      <c r="AX419" s="16" t="s">
        <v>80</v>
      </c>
      <c r="AY419" s="277" t="s">
        <v>191</v>
      </c>
    </row>
    <row r="420" s="2" customFormat="1" ht="21.75" customHeight="1">
      <c r="A420" s="41"/>
      <c r="B420" s="42"/>
      <c r="C420" s="216" t="s">
        <v>531</v>
      </c>
      <c r="D420" s="216" t="s">
        <v>193</v>
      </c>
      <c r="E420" s="217" t="s">
        <v>532</v>
      </c>
      <c r="F420" s="218" t="s">
        <v>533</v>
      </c>
      <c r="G420" s="219" t="s">
        <v>233</v>
      </c>
      <c r="H420" s="220">
        <v>84.090999999999994</v>
      </c>
      <c r="I420" s="221"/>
      <c r="J420" s="222">
        <f>ROUND(I420*H420,2)</f>
        <v>0</v>
      </c>
      <c r="K420" s="218" t="s">
        <v>197</v>
      </c>
      <c r="L420" s="47"/>
      <c r="M420" s="223" t="s">
        <v>19</v>
      </c>
      <c r="N420" s="224" t="s">
        <v>43</v>
      </c>
      <c r="O420" s="87"/>
      <c r="P420" s="225">
        <f>O420*H420</f>
        <v>0</v>
      </c>
      <c r="Q420" s="225">
        <v>2.5018699999999998</v>
      </c>
      <c r="R420" s="225">
        <f>Q420*H420</f>
        <v>210.38475016999996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198</v>
      </c>
      <c r="AT420" s="227" t="s">
        <v>193</v>
      </c>
      <c r="AU420" s="227" t="s">
        <v>82</v>
      </c>
      <c r="AY420" s="20" t="s">
        <v>191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80</v>
      </c>
      <c r="BK420" s="228">
        <f>ROUND(I420*H420,2)</f>
        <v>0</v>
      </c>
      <c r="BL420" s="20" t="s">
        <v>198</v>
      </c>
      <c r="BM420" s="227" t="s">
        <v>534</v>
      </c>
    </row>
    <row r="421" s="2" customFormat="1">
      <c r="A421" s="41"/>
      <c r="B421" s="42"/>
      <c r="C421" s="43"/>
      <c r="D421" s="229" t="s">
        <v>200</v>
      </c>
      <c r="E421" s="43"/>
      <c r="F421" s="230" t="s">
        <v>535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200</v>
      </c>
      <c r="AU421" s="20" t="s">
        <v>82</v>
      </c>
    </row>
    <row r="422" s="13" customFormat="1">
      <c r="A422" s="13"/>
      <c r="B422" s="234"/>
      <c r="C422" s="235"/>
      <c r="D422" s="236" t="s">
        <v>202</v>
      </c>
      <c r="E422" s="237" t="s">
        <v>19</v>
      </c>
      <c r="F422" s="238" t="s">
        <v>349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202</v>
      </c>
      <c r="AU422" s="244" t="s">
        <v>82</v>
      </c>
      <c r="AV422" s="13" t="s">
        <v>80</v>
      </c>
      <c r="AW422" s="13" t="s">
        <v>34</v>
      </c>
      <c r="AX422" s="13" t="s">
        <v>72</v>
      </c>
      <c r="AY422" s="244" t="s">
        <v>191</v>
      </c>
    </row>
    <row r="423" s="13" customFormat="1">
      <c r="A423" s="13"/>
      <c r="B423" s="234"/>
      <c r="C423" s="235"/>
      <c r="D423" s="236" t="s">
        <v>202</v>
      </c>
      <c r="E423" s="237" t="s">
        <v>19</v>
      </c>
      <c r="F423" s="238" t="s">
        <v>536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202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191</v>
      </c>
    </row>
    <row r="424" s="14" customFormat="1">
      <c r="A424" s="14"/>
      <c r="B424" s="245"/>
      <c r="C424" s="246"/>
      <c r="D424" s="236" t="s">
        <v>202</v>
      </c>
      <c r="E424" s="247" t="s">
        <v>19</v>
      </c>
      <c r="F424" s="248" t="s">
        <v>537</v>
      </c>
      <c r="G424" s="246"/>
      <c r="H424" s="249">
        <v>15.26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202</v>
      </c>
      <c r="AU424" s="255" t="s">
        <v>82</v>
      </c>
      <c r="AV424" s="14" t="s">
        <v>82</v>
      </c>
      <c r="AW424" s="14" t="s">
        <v>34</v>
      </c>
      <c r="AX424" s="14" t="s">
        <v>72</v>
      </c>
      <c r="AY424" s="255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538</v>
      </c>
      <c r="G425" s="246"/>
      <c r="H425" s="249">
        <v>11.166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539</v>
      </c>
      <c r="G426" s="246"/>
      <c r="H426" s="249">
        <v>3.8519999999999999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30.278000000000002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540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541</v>
      </c>
      <c r="G429" s="246"/>
      <c r="H429" s="249">
        <v>2.802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4" customFormat="1">
      <c r="A430" s="14"/>
      <c r="B430" s="245"/>
      <c r="C430" s="246"/>
      <c r="D430" s="236" t="s">
        <v>202</v>
      </c>
      <c r="E430" s="247" t="s">
        <v>19</v>
      </c>
      <c r="F430" s="248" t="s">
        <v>542</v>
      </c>
      <c r="G430" s="246"/>
      <c r="H430" s="249">
        <v>1.4510000000000001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202</v>
      </c>
      <c r="AU430" s="255" t="s">
        <v>82</v>
      </c>
      <c r="AV430" s="14" t="s">
        <v>82</v>
      </c>
      <c r="AW430" s="14" t="s">
        <v>34</v>
      </c>
      <c r="AX430" s="14" t="s">
        <v>72</v>
      </c>
      <c r="AY430" s="255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543</v>
      </c>
      <c r="G431" s="246"/>
      <c r="H431" s="249">
        <v>3.9039999999999999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544</v>
      </c>
      <c r="G432" s="246"/>
      <c r="H432" s="249">
        <v>1.5149999999999999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545</v>
      </c>
      <c r="G433" s="246"/>
      <c r="H433" s="249">
        <v>4.5259999999999998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546</v>
      </c>
      <c r="G434" s="246"/>
      <c r="H434" s="249">
        <v>6.444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547</v>
      </c>
      <c r="G435" s="246"/>
      <c r="H435" s="249">
        <v>8.8059999999999992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548</v>
      </c>
      <c r="G436" s="246"/>
      <c r="H436" s="249">
        <v>7.5720000000000001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549</v>
      </c>
      <c r="G437" s="246"/>
      <c r="H437" s="249">
        <v>4.3789999999999996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550</v>
      </c>
      <c r="G438" s="246"/>
      <c r="H438" s="249">
        <v>8.1880000000000006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551</v>
      </c>
      <c r="G439" s="246"/>
      <c r="H439" s="249">
        <v>2.984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552</v>
      </c>
      <c r="G440" s="246"/>
      <c r="H440" s="249">
        <v>1.242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5" customFormat="1">
      <c r="A441" s="15"/>
      <c r="B441" s="256"/>
      <c r="C441" s="257"/>
      <c r="D441" s="236" t="s">
        <v>202</v>
      </c>
      <c r="E441" s="258" t="s">
        <v>19</v>
      </c>
      <c r="F441" s="259" t="s">
        <v>208</v>
      </c>
      <c r="G441" s="257"/>
      <c r="H441" s="260">
        <v>53.813000000000002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202</v>
      </c>
      <c r="AU441" s="266" t="s">
        <v>82</v>
      </c>
      <c r="AV441" s="15" t="s">
        <v>93</v>
      </c>
      <c r="AW441" s="15" t="s">
        <v>34</v>
      </c>
      <c r="AX441" s="15" t="s">
        <v>72</v>
      </c>
      <c r="AY441" s="266" t="s">
        <v>191</v>
      </c>
    </row>
    <row r="442" s="16" customFormat="1">
      <c r="A442" s="16"/>
      <c r="B442" s="267"/>
      <c r="C442" s="268"/>
      <c r="D442" s="236" t="s">
        <v>202</v>
      </c>
      <c r="E442" s="269" t="s">
        <v>19</v>
      </c>
      <c r="F442" s="270" t="s">
        <v>212</v>
      </c>
      <c r="G442" s="268"/>
      <c r="H442" s="271">
        <v>84.091000000000008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7" t="s">
        <v>202</v>
      </c>
      <c r="AU442" s="277" t="s">
        <v>82</v>
      </c>
      <c r="AV442" s="16" t="s">
        <v>198</v>
      </c>
      <c r="AW442" s="16" t="s">
        <v>34</v>
      </c>
      <c r="AX442" s="16" t="s">
        <v>80</v>
      </c>
      <c r="AY442" s="277" t="s">
        <v>191</v>
      </c>
    </row>
    <row r="443" s="2" customFormat="1" ht="21.75" customHeight="1">
      <c r="A443" s="41"/>
      <c r="B443" s="42"/>
      <c r="C443" s="216" t="s">
        <v>553</v>
      </c>
      <c r="D443" s="216" t="s">
        <v>193</v>
      </c>
      <c r="E443" s="217" t="s">
        <v>554</v>
      </c>
      <c r="F443" s="218" t="s">
        <v>555</v>
      </c>
      <c r="G443" s="219" t="s">
        <v>233</v>
      </c>
      <c r="H443" s="220">
        <v>290.82799999999997</v>
      </c>
      <c r="I443" s="221"/>
      <c r="J443" s="222">
        <f>ROUND(I443*H443,2)</f>
        <v>0</v>
      </c>
      <c r="K443" s="218" t="s">
        <v>197</v>
      </c>
      <c r="L443" s="47"/>
      <c r="M443" s="223" t="s">
        <v>19</v>
      </c>
      <c r="N443" s="224" t="s">
        <v>43</v>
      </c>
      <c r="O443" s="87"/>
      <c r="P443" s="225">
        <f>O443*H443</f>
        <v>0</v>
      </c>
      <c r="Q443" s="225">
        <v>2.5018699999999998</v>
      </c>
      <c r="R443" s="225">
        <f>Q443*H443</f>
        <v>727.61384835999991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198</v>
      </c>
      <c r="AT443" s="227" t="s">
        <v>193</v>
      </c>
      <c r="AU443" s="227" t="s">
        <v>82</v>
      </c>
      <c r="AY443" s="20" t="s">
        <v>191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198</v>
      </c>
      <c r="BM443" s="227" t="s">
        <v>556</v>
      </c>
    </row>
    <row r="444" s="2" customFormat="1">
      <c r="A444" s="41"/>
      <c r="B444" s="42"/>
      <c r="C444" s="43"/>
      <c r="D444" s="229" t="s">
        <v>200</v>
      </c>
      <c r="E444" s="43"/>
      <c r="F444" s="230" t="s">
        <v>557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200</v>
      </c>
      <c r="AU444" s="20" t="s">
        <v>82</v>
      </c>
    </row>
    <row r="445" s="13" customFormat="1">
      <c r="A445" s="13"/>
      <c r="B445" s="234"/>
      <c r="C445" s="235"/>
      <c r="D445" s="236" t="s">
        <v>202</v>
      </c>
      <c r="E445" s="237" t="s">
        <v>19</v>
      </c>
      <c r="F445" s="238" t="s">
        <v>349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202</v>
      </c>
      <c r="AU445" s="244" t="s">
        <v>82</v>
      </c>
      <c r="AV445" s="13" t="s">
        <v>80</v>
      </c>
      <c r="AW445" s="13" t="s">
        <v>34</v>
      </c>
      <c r="AX445" s="13" t="s">
        <v>72</v>
      </c>
      <c r="AY445" s="244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558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559</v>
      </c>
      <c r="G447" s="246"/>
      <c r="H447" s="249">
        <v>185.86099999999999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560</v>
      </c>
      <c r="G448" s="246"/>
      <c r="H448" s="249">
        <v>2.6309999999999998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561</v>
      </c>
      <c r="G449" s="246"/>
      <c r="H449" s="249">
        <v>5.8239999999999998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5" customFormat="1">
      <c r="A450" s="15"/>
      <c r="B450" s="256"/>
      <c r="C450" s="257"/>
      <c r="D450" s="236" t="s">
        <v>202</v>
      </c>
      <c r="E450" s="258" t="s">
        <v>19</v>
      </c>
      <c r="F450" s="259" t="s">
        <v>208</v>
      </c>
      <c r="G450" s="257"/>
      <c r="H450" s="260">
        <v>194.316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202</v>
      </c>
      <c r="AU450" s="266" t="s">
        <v>82</v>
      </c>
      <c r="AV450" s="15" t="s">
        <v>93</v>
      </c>
      <c r="AW450" s="15" t="s">
        <v>34</v>
      </c>
      <c r="AX450" s="15" t="s">
        <v>72</v>
      </c>
      <c r="AY450" s="266" t="s">
        <v>191</v>
      </c>
    </row>
    <row r="451" s="13" customFormat="1">
      <c r="A451" s="13"/>
      <c r="B451" s="234"/>
      <c r="C451" s="235"/>
      <c r="D451" s="236" t="s">
        <v>202</v>
      </c>
      <c r="E451" s="237" t="s">
        <v>19</v>
      </c>
      <c r="F451" s="238" t="s">
        <v>454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202</v>
      </c>
      <c r="AU451" s="244" t="s">
        <v>82</v>
      </c>
      <c r="AV451" s="13" t="s">
        <v>80</v>
      </c>
      <c r="AW451" s="13" t="s">
        <v>34</v>
      </c>
      <c r="AX451" s="13" t="s">
        <v>72</v>
      </c>
      <c r="AY451" s="244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562</v>
      </c>
      <c r="G452" s="246"/>
      <c r="H452" s="249">
        <v>82.878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563</v>
      </c>
      <c r="G453" s="246"/>
      <c r="H453" s="249">
        <v>13.634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96.512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6" customFormat="1">
      <c r="A455" s="16"/>
      <c r="B455" s="267"/>
      <c r="C455" s="268"/>
      <c r="D455" s="236" t="s">
        <v>202</v>
      </c>
      <c r="E455" s="269" t="s">
        <v>19</v>
      </c>
      <c r="F455" s="270" t="s">
        <v>212</v>
      </c>
      <c r="G455" s="268"/>
      <c r="H455" s="271">
        <v>290.82800000000003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202</v>
      </c>
      <c r="AU455" s="277" t="s">
        <v>82</v>
      </c>
      <c r="AV455" s="16" t="s">
        <v>198</v>
      </c>
      <c r="AW455" s="16" t="s">
        <v>34</v>
      </c>
      <c r="AX455" s="16" t="s">
        <v>80</v>
      </c>
      <c r="AY455" s="277" t="s">
        <v>191</v>
      </c>
    </row>
    <row r="456" s="2" customFormat="1" ht="21.75" customHeight="1">
      <c r="A456" s="41"/>
      <c r="B456" s="42"/>
      <c r="C456" s="216" t="s">
        <v>307</v>
      </c>
      <c r="D456" s="216" t="s">
        <v>193</v>
      </c>
      <c r="E456" s="217" t="s">
        <v>564</v>
      </c>
      <c r="F456" s="218" t="s">
        <v>565</v>
      </c>
      <c r="G456" s="219" t="s">
        <v>196</v>
      </c>
      <c r="H456" s="220">
        <v>1571.9069999999999</v>
      </c>
      <c r="I456" s="221"/>
      <c r="J456" s="222">
        <f>ROUND(I456*H456,2)</f>
        <v>0</v>
      </c>
      <c r="K456" s="218" t="s">
        <v>197</v>
      </c>
      <c r="L456" s="47"/>
      <c r="M456" s="223" t="s">
        <v>19</v>
      </c>
      <c r="N456" s="224" t="s">
        <v>43</v>
      </c>
      <c r="O456" s="87"/>
      <c r="P456" s="225">
        <f>O456*H456</f>
        <v>0</v>
      </c>
      <c r="Q456" s="225">
        <v>0.001</v>
      </c>
      <c r="R456" s="225">
        <f>Q456*H456</f>
        <v>1.5719069999999999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198</v>
      </c>
      <c r="AT456" s="227" t="s">
        <v>193</v>
      </c>
      <c r="AU456" s="227" t="s">
        <v>82</v>
      </c>
      <c r="AY456" s="20" t="s">
        <v>191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80</v>
      </c>
      <c r="BK456" s="228">
        <f>ROUND(I456*H456,2)</f>
        <v>0</v>
      </c>
      <c r="BL456" s="20" t="s">
        <v>198</v>
      </c>
      <c r="BM456" s="227" t="s">
        <v>566</v>
      </c>
    </row>
    <row r="457" s="2" customFormat="1">
      <c r="A457" s="41"/>
      <c r="B457" s="42"/>
      <c r="C457" s="43"/>
      <c r="D457" s="229" t="s">
        <v>200</v>
      </c>
      <c r="E457" s="43"/>
      <c r="F457" s="230" t="s">
        <v>567</v>
      </c>
      <c r="G457" s="43"/>
      <c r="H457" s="43"/>
      <c r="I457" s="231"/>
      <c r="J457" s="43"/>
      <c r="K457" s="43"/>
      <c r="L457" s="47"/>
      <c r="M457" s="232"/>
      <c r="N457" s="233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200</v>
      </c>
      <c r="AU457" s="20" t="s">
        <v>82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349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540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568</v>
      </c>
      <c r="G460" s="246"/>
      <c r="H460" s="249">
        <v>28.024000000000001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569</v>
      </c>
      <c r="G461" s="246"/>
      <c r="H461" s="249">
        <v>14.506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570</v>
      </c>
      <c r="G462" s="246"/>
      <c r="H462" s="249">
        <v>39.043999999999997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4" customFormat="1">
      <c r="A463" s="14"/>
      <c r="B463" s="245"/>
      <c r="C463" s="246"/>
      <c r="D463" s="236" t="s">
        <v>202</v>
      </c>
      <c r="E463" s="247" t="s">
        <v>19</v>
      </c>
      <c r="F463" s="248" t="s">
        <v>571</v>
      </c>
      <c r="G463" s="246"/>
      <c r="H463" s="249">
        <v>15.151999999999999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202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572</v>
      </c>
      <c r="G464" s="246"/>
      <c r="H464" s="249">
        <v>45.264000000000003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573</v>
      </c>
      <c r="G465" s="246"/>
      <c r="H465" s="249">
        <v>64.442999999999998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4" customFormat="1">
      <c r="A466" s="14"/>
      <c r="B466" s="245"/>
      <c r="C466" s="246"/>
      <c r="D466" s="236" t="s">
        <v>202</v>
      </c>
      <c r="E466" s="247" t="s">
        <v>19</v>
      </c>
      <c r="F466" s="248" t="s">
        <v>574</v>
      </c>
      <c r="G466" s="246"/>
      <c r="H466" s="249">
        <v>88.061000000000007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202</v>
      </c>
      <c r="AU466" s="255" t="s">
        <v>82</v>
      </c>
      <c r="AV466" s="14" t="s">
        <v>82</v>
      </c>
      <c r="AW466" s="14" t="s">
        <v>34</v>
      </c>
      <c r="AX466" s="14" t="s">
        <v>72</v>
      </c>
      <c r="AY466" s="255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575</v>
      </c>
      <c r="G467" s="246"/>
      <c r="H467" s="249">
        <v>75.721999999999994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576</v>
      </c>
      <c r="G468" s="246"/>
      <c r="H468" s="249">
        <v>43.786999999999999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577</v>
      </c>
      <c r="G469" s="246"/>
      <c r="H469" s="249">
        <v>81.875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578</v>
      </c>
      <c r="G470" s="246"/>
      <c r="H470" s="249">
        <v>29.835000000000001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579</v>
      </c>
      <c r="G471" s="246"/>
      <c r="H471" s="249">
        <v>12.425000000000001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538.13799999999992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349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558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580</v>
      </c>
      <c r="G475" s="246"/>
      <c r="H475" s="249">
        <v>619.53800000000001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581</v>
      </c>
      <c r="G476" s="246"/>
      <c r="H476" s="249">
        <v>8.7699999999999996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582</v>
      </c>
      <c r="G477" s="246"/>
      <c r="H477" s="249">
        <v>19.413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5" customFormat="1">
      <c r="A478" s="15"/>
      <c r="B478" s="256"/>
      <c r="C478" s="257"/>
      <c r="D478" s="236" t="s">
        <v>202</v>
      </c>
      <c r="E478" s="258" t="s">
        <v>19</v>
      </c>
      <c r="F478" s="259" t="s">
        <v>208</v>
      </c>
      <c r="G478" s="257"/>
      <c r="H478" s="260">
        <v>647.721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202</v>
      </c>
      <c r="AU478" s="266" t="s">
        <v>82</v>
      </c>
      <c r="AV478" s="15" t="s">
        <v>93</v>
      </c>
      <c r="AW478" s="15" t="s">
        <v>34</v>
      </c>
      <c r="AX478" s="15" t="s">
        <v>72</v>
      </c>
      <c r="AY478" s="266" t="s">
        <v>191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454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583</v>
      </c>
      <c r="G480" s="246"/>
      <c r="H480" s="249">
        <v>331.512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430</v>
      </c>
      <c r="G481" s="246"/>
      <c r="H481" s="249">
        <v>54.536000000000001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386.048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6" customFormat="1">
      <c r="A483" s="16"/>
      <c r="B483" s="267"/>
      <c r="C483" s="268"/>
      <c r="D483" s="236" t="s">
        <v>202</v>
      </c>
      <c r="E483" s="269" t="s">
        <v>19</v>
      </c>
      <c r="F483" s="270" t="s">
        <v>212</v>
      </c>
      <c r="G483" s="268"/>
      <c r="H483" s="271">
        <v>1571.9069999999999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202</v>
      </c>
      <c r="AU483" s="277" t="s">
        <v>82</v>
      </c>
      <c r="AV483" s="16" t="s">
        <v>198</v>
      </c>
      <c r="AW483" s="16" t="s">
        <v>34</v>
      </c>
      <c r="AX483" s="16" t="s">
        <v>80</v>
      </c>
      <c r="AY483" s="277" t="s">
        <v>191</v>
      </c>
    </row>
    <row r="484" s="2" customFormat="1" ht="16.5" customHeight="1">
      <c r="A484" s="41"/>
      <c r="B484" s="42"/>
      <c r="C484" s="216" t="s">
        <v>584</v>
      </c>
      <c r="D484" s="216" t="s">
        <v>193</v>
      </c>
      <c r="E484" s="217" t="s">
        <v>585</v>
      </c>
      <c r="F484" s="218" t="s">
        <v>586</v>
      </c>
      <c r="G484" s="219" t="s">
        <v>196</v>
      </c>
      <c r="H484" s="220">
        <v>48.497999999999998</v>
      </c>
      <c r="I484" s="221"/>
      <c r="J484" s="222">
        <f>ROUND(I484*H484,2)</f>
        <v>0</v>
      </c>
      <c r="K484" s="218" t="s">
        <v>197</v>
      </c>
      <c r="L484" s="47"/>
      <c r="M484" s="223" t="s">
        <v>19</v>
      </c>
      <c r="N484" s="224" t="s">
        <v>43</v>
      </c>
      <c r="O484" s="87"/>
      <c r="P484" s="225">
        <f>O484*H484</f>
        <v>0</v>
      </c>
      <c r="Q484" s="225">
        <v>0.0029399999999999999</v>
      </c>
      <c r="R484" s="225">
        <f>Q484*H484</f>
        <v>0.14258411999999998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198</v>
      </c>
      <c r="AT484" s="227" t="s">
        <v>193</v>
      </c>
      <c r="AU484" s="227" t="s">
        <v>82</v>
      </c>
      <c r="AY484" s="20" t="s">
        <v>191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80</v>
      </c>
      <c r="BK484" s="228">
        <f>ROUND(I484*H484,2)</f>
        <v>0</v>
      </c>
      <c r="BL484" s="20" t="s">
        <v>198</v>
      </c>
      <c r="BM484" s="227" t="s">
        <v>587</v>
      </c>
    </row>
    <row r="485" s="2" customFormat="1">
      <c r="A485" s="41"/>
      <c r="B485" s="42"/>
      <c r="C485" s="43"/>
      <c r="D485" s="229" t="s">
        <v>200</v>
      </c>
      <c r="E485" s="43"/>
      <c r="F485" s="230" t="s">
        <v>588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200</v>
      </c>
      <c r="AU485" s="20" t="s">
        <v>82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589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3" customFormat="1">
      <c r="A487" s="13"/>
      <c r="B487" s="234"/>
      <c r="C487" s="235"/>
      <c r="D487" s="236" t="s">
        <v>202</v>
      </c>
      <c r="E487" s="237" t="s">
        <v>19</v>
      </c>
      <c r="F487" s="238" t="s">
        <v>558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202</v>
      </c>
      <c r="AU487" s="244" t="s">
        <v>82</v>
      </c>
      <c r="AV487" s="13" t="s">
        <v>80</v>
      </c>
      <c r="AW487" s="13" t="s">
        <v>34</v>
      </c>
      <c r="AX487" s="13" t="s">
        <v>72</v>
      </c>
      <c r="AY487" s="244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590</v>
      </c>
      <c r="G488" s="246"/>
      <c r="H488" s="249">
        <v>30.271999999999998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454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591</v>
      </c>
      <c r="G490" s="246"/>
      <c r="H490" s="249">
        <v>18.225999999999999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6" customFormat="1">
      <c r="A491" s="16"/>
      <c r="B491" s="267"/>
      <c r="C491" s="268"/>
      <c r="D491" s="236" t="s">
        <v>202</v>
      </c>
      <c r="E491" s="269" t="s">
        <v>19</v>
      </c>
      <c r="F491" s="270" t="s">
        <v>212</v>
      </c>
      <c r="G491" s="268"/>
      <c r="H491" s="271">
        <v>48.497999999999998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202</v>
      </c>
      <c r="AU491" s="277" t="s">
        <v>82</v>
      </c>
      <c r="AV491" s="16" t="s">
        <v>198</v>
      </c>
      <c r="AW491" s="16" t="s">
        <v>34</v>
      </c>
      <c r="AX491" s="16" t="s">
        <v>80</v>
      </c>
      <c r="AY491" s="277" t="s">
        <v>191</v>
      </c>
    </row>
    <row r="492" s="2" customFormat="1" ht="16.5" customHeight="1">
      <c r="A492" s="41"/>
      <c r="B492" s="42"/>
      <c r="C492" s="216" t="s">
        <v>592</v>
      </c>
      <c r="D492" s="216" t="s">
        <v>193</v>
      </c>
      <c r="E492" s="217" t="s">
        <v>593</v>
      </c>
      <c r="F492" s="218" t="s">
        <v>594</v>
      </c>
      <c r="G492" s="219" t="s">
        <v>196</v>
      </c>
      <c r="H492" s="220">
        <v>48.497999999999998</v>
      </c>
      <c r="I492" s="221"/>
      <c r="J492" s="222">
        <f>ROUND(I492*H492,2)</f>
        <v>0</v>
      </c>
      <c r="K492" s="218" t="s">
        <v>197</v>
      </c>
      <c r="L492" s="47"/>
      <c r="M492" s="223" t="s">
        <v>19</v>
      </c>
      <c r="N492" s="224" t="s">
        <v>43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198</v>
      </c>
      <c r="AT492" s="227" t="s">
        <v>193</v>
      </c>
      <c r="AU492" s="227" t="s">
        <v>82</v>
      </c>
      <c r="AY492" s="20" t="s">
        <v>191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198</v>
      </c>
      <c r="BM492" s="227" t="s">
        <v>595</v>
      </c>
    </row>
    <row r="493" s="2" customFormat="1">
      <c r="A493" s="41"/>
      <c r="B493" s="42"/>
      <c r="C493" s="43"/>
      <c r="D493" s="229" t="s">
        <v>200</v>
      </c>
      <c r="E493" s="43"/>
      <c r="F493" s="230" t="s">
        <v>596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200</v>
      </c>
      <c r="AU493" s="20" t="s">
        <v>82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589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558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590</v>
      </c>
      <c r="G496" s="246"/>
      <c r="H496" s="249">
        <v>30.271999999999998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454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591</v>
      </c>
      <c r="G498" s="246"/>
      <c r="H498" s="249">
        <v>18.225999999999999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6" customFormat="1">
      <c r="A499" s="16"/>
      <c r="B499" s="267"/>
      <c r="C499" s="268"/>
      <c r="D499" s="236" t="s">
        <v>202</v>
      </c>
      <c r="E499" s="269" t="s">
        <v>19</v>
      </c>
      <c r="F499" s="270" t="s">
        <v>212</v>
      </c>
      <c r="G499" s="268"/>
      <c r="H499" s="271">
        <v>48.497999999999998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7" t="s">
        <v>202</v>
      </c>
      <c r="AU499" s="277" t="s">
        <v>82</v>
      </c>
      <c r="AV499" s="16" t="s">
        <v>198</v>
      </c>
      <c r="AW499" s="16" t="s">
        <v>34</v>
      </c>
      <c r="AX499" s="16" t="s">
        <v>80</v>
      </c>
      <c r="AY499" s="277" t="s">
        <v>191</v>
      </c>
    </row>
    <row r="500" s="2" customFormat="1" ht="16.5" customHeight="1">
      <c r="A500" s="41"/>
      <c r="B500" s="42"/>
      <c r="C500" s="216" t="s">
        <v>597</v>
      </c>
      <c r="D500" s="216" t="s">
        <v>193</v>
      </c>
      <c r="E500" s="217" t="s">
        <v>598</v>
      </c>
      <c r="F500" s="218" t="s">
        <v>599</v>
      </c>
      <c r="G500" s="219" t="s">
        <v>310</v>
      </c>
      <c r="H500" s="220">
        <v>5.0490000000000004</v>
      </c>
      <c r="I500" s="221"/>
      <c r="J500" s="222">
        <f>ROUND(I500*H500,2)</f>
        <v>0</v>
      </c>
      <c r="K500" s="218" t="s">
        <v>197</v>
      </c>
      <c r="L500" s="47"/>
      <c r="M500" s="223" t="s">
        <v>19</v>
      </c>
      <c r="N500" s="224" t="s">
        <v>43</v>
      </c>
      <c r="O500" s="87"/>
      <c r="P500" s="225">
        <f>O500*H500</f>
        <v>0</v>
      </c>
      <c r="Q500" s="225">
        <v>1.06277</v>
      </c>
      <c r="R500" s="225">
        <f>Q500*H500</f>
        <v>5.3659257300000007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198</v>
      </c>
      <c r="AT500" s="227" t="s">
        <v>193</v>
      </c>
      <c r="AU500" s="227" t="s">
        <v>82</v>
      </c>
      <c r="AY500" s="20" t="s">
        <v>191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80</v>
      </c>
      <c r="BK500" s="228">
        <f>ROUND(I500*H500,2)</f>
        <v>0</v>
      </c>
      <c r="BL500" s="20" t="s">
        <v>198</v>
      </c>
      <c r="BM500" s="227" t="s">
        <v>600</v>
      </c>
    </row>
    <row r="501" s="2" customFormat="1">
      <c r="A501" s="41"/>
      <c r="B501" s="42"/>
      <c r="C501" s="43"/>
      <c r="D501" s="229" t="s">
        <v>200</v>
      </c>
      <c r="E501" s="43"/>
      <c r="F501" s="230" t="s">
        <v>601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200</v>
      </c>
      <c r="AU501" s="20" t="s">
        <v>82</v>
      </c>
    </row>
    <row r="502" s="13" customFormat="1">
      <c r="A502" s="13"/>
      <c r="B502" s="234"/>
      <c r="C502" s="235"/>
      <c r="D502" s="236" t="s">
        <v>202</v>
      </c>
      <c r="E502" s="237" t="s">
        <v>19</v>
      </c>
      <c r="F502" s="238" t="s">
        <v>349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202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558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602</v>
      </c>
      <c r="G504" s="246"/>
      <c r="H504" s="249">
        <v>2.7509999999999999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603</v>
      </c>
      <c r="G505" s="246"/>
      <c r="H505" s="249">
        <v>0.039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4" customFormat="1">
      <c r="A506" s="14"/>
      <c r="B506" s="245"/>
      <c r="C506" s="246"/>
      <c r="D506" s="236" t="s">
        <v>202</v>
      </c>
      <c r="E506" s="247" t="s">
        <v>19</v>
      </c>
      <c r="F506" s="248" t="s">
        <v>604</v>
      </c>
      <c r="G506" s="246"/>
      <c r="H506" s="249">
        <v>0.085999999999999993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202</v>
      </c>
      <c r="AU506" s="255" t="s">
        <v>82</v>
      </c>
      <c r="AV506" s="14" t="s">
        <v>82</v>
      </c>
      <c r="AW506" s="14" t="s">
        <v>34</v>
      </c>
      <c r="AX506" s="14" t="s">
        <v>72</v>
      </c>
      <c r="AY506" s="255" t="s">
        <v>191</v>
      </c>
    </row>
    <row r="507" s="15" customFormat="1">
      <c r="A507" s="15"/>
      <c r="B507" s="256"/>
      <c r="C507" s="257"/>
      <c r="D507" s="236" t="s">
        <v>202</v>
      </c>
      <c r="E507" s="258" t="s">
        <v>19</v>
      </c>
      <c r="F507" s="259" t="s">
        <v>208</v>
      </c>
      <c r="G507" s="257"/>
      <c r="H507" s="260">
        <v>2.8759999999999999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202</v>
      </c>
      <c r="AU507" s="266" t="s">
        <v>82</v>
      </c>
      <c r="AV507" s="15" t="s">
        <v>93</v>
      </c>
      <c r="AW507" s="15" t="s">
        <v>34</v>
      </c>
      <c r="AX507" s="15" t="s">
        <v>72</v>
      </c>
      <c r="AY507" s="266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454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605</v>
      </c>
      <c r="G509" s="246"/>
      <c r="H509" s="249">
        <v>1.472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4" customFormat="1">
      <c r="A510" s="14"/>
      <c r="B510" s="245"/>
      <c r="C510" s="246"/>
      <c r="D510" s="236" t="s">
        <v>202</v>
      </c>
      <c r="E510" s="247" t="s">
        <v>19</v>
      </c>
      <c r="F510" s="248" t="s">
        <v>606</v>
      </c>
      <c r="G510" s="246"/>
      <c r="H510" s="249">
        <v>0.24199999999999999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202</v>
      </c>
      <c r="AU510" s="255" t="s">
        <v>82</v>
      </c>
      <c r="AV510" s="14" t="s">
        <v>82</v>
      </c>
      <c r="AW510" s="14" t="s">
        <v>34</v>
      </c>
      <c r="AX510" s="14" t="s">
        <v>72</v>
      </c>
      <c r="AY510" s="255" t="s">
        <v>191</v>
      </c>
    </row>
    <row r="511" s="15" customFormat="1">
      <c r="A511" s="15"/>
      <c r="B511" s="256"/>
      <c r="C511" s="257"/>
      <c r="D511" s="236" t="s">
        <v>202</v>
      </c>
      <c r="E511" s="258" t="s">
        <v>19</v>
      </c>
      <c r="F511" s="259" t="s">
        <v>208</v>
      </c>
      <c r="G511" s="257"/>
      <c r="H511" s="260">
        <v>1.714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202</v>
      </c>
      <c r="AU511" s="266" t="s">
        <v>82</v>
      </c>
      <c r="AV511" s="15" t="s">
        <v>93</v>
      </c>
      <c r="AW511" s="15" t="s">
        <v>34</v>
      </c>
      <c r="AX511" s="15" t="s">
        <v>72</v>
      </c>
      <c r="AY511" s="266" t="s">
        <v>191</v>
      </c>
    </row>
    <row r="512" s="16" customFormat="1">
      <c r="A512" s="16"/>
      <c r="B512" s="267"/>
      <c r="C512" s="268"/>
      <c r="D512" s="236" t="s">
        <v>202</v>
      </c>
      <c r="E512" s="269" t="s">
        <v>19</v>
      </c>
      <c r="F512" s="270" t="s">
        <v>212</v>
      </c>
      <c r="G512" s="268"/>
      <c r="H512" s="271">
        <v>4.5899999999999999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7" t="s">
        <v>202</v>
      </c>
      <c r="AU512" s="277" t="s">
        <v>82</v>
      </c>
      <c r="AV512" s="16" t="s">
        <v>198</v>
      </c>
      <c r="AW512" s="16" t="s">
        <v>34</v>
      </c>
      <c r="AX512" s="16" t="s">
        <v>80</v>
      </c>
      <c r="AY512" s="277" t="s">
        <v>191</v>
      </c>
    </row>
    <row r="513" s="14" customFormat="1">
      <c r="A513" s="14"/>
      <c r="B513" s="245"/>
      <c r="C513" s="246"/>
      <c r="D513" s="236" t="s">
        <v>202</v>
      </c>
      <c r="E513" s="246"/>
      <c r="F513" s="248" t="s">
        <v>607</v>
      </c>
      <c r="G513" s="246"/>
      <c r="H513" s="249">
        <v>5.0490000000000004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202</v>
      </c>
      <c r="AU513" s="255" t="s">
        <v>82</v>
      </c>
      <c r="AV513" s="14" t="s">
        <v>82</v>
      </c>
      <c r="AW513" s="14" t="s">
        <v>4</v>
      </c>
      <c r="AX513" s="14" t="s">
        <v>80</v>
      </c>
      <c r="AY513" s="255" t="s">
        <v>191</v>
      </c>
    </row>
    <row r="514" s="2" customFormat="1" ht="21.75" customHeight="1">
      <c r="A514" s="41"/>
      <c r="B514" s="42"/>
      <c r="C514" s="216" t="s">
        <v>608</v>
      </c>
      <c r="D514" s="216" t="s">
        <v>193</v>
      </c>
      <c r="E514" s="217" t="s">
        <v>609</v>
      </c>
      <c r="F514" s="218" t="s">
        <v>610</v>
      </c>
      <c r="G514" s="219" t="s">
        <v>233</v>
      </c>
      <c r="H514" s="220">
        <v>85.191000000000002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2.5018699999999998</v>
      </c>
      <c r="R514" s="225">
        <f>Q514*H514</f>
        <v>213.13680717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198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198</v>
      </c>
      <c r="BM514" s="227" t="s">
        <v>611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612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359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613</v>
      </c>
      <c r="G517" s="246"/>
      <c r="H517" s="249">
        <v>14.904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614</v>
      </c>
      <c r="G518" s="246"/>
      <c r="H518" s="249">
        <v>10.800000000000001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615</v>
      </c>
      <c r="G519" s="246"/>
      <c r="H519" s="249">
        <v>6.6150000000000002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616</v>
      </c>
      <c r="G520" s="246"/>
      <c r="H520" s="249">
        <v>4.7930000000000001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617</v>
      </c>
      <c r="G521" s="246"/>
      <c r="H521" s="249">
        <v>6.7560000000000002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618</v>
      </c>
      <c r="G522" s="246"/>
      <c r="H522" s="249">
        <v>4.8959999999999999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4" customFormat="1">
      <c r="A523" s="14"/>
      <c r="B523" s="245"/>
      <c r="C523" s="246"/>
      <c r="D523" s="236" t="s">
        <v>202</v>
      </c>
      <c r="E523" s="247" t="s">
        <v>19</v>
      </c>
      <c r="F523" s="248" t="s">
        <v>619</v>
      </c>
      <c r="G523" s="246"/>
      <c r="H523" s="249">
        <v>7.0119999999999996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202</v>
      </c>
      <c r="AU523" s="255" t="s">
        <v>82</v>
      </c>
      <c r="AV523" s="14" t="s">
        <v>82</v>
      </c>
      <c r="AW523" s="14" t="s">
        <v>34</v>
      </c>
      <c r="AX523" s="14" t="s">
        <v>72</v>
      </c>
      <c r="AY523" s="255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620</v>
      </c>
      <c r="G524" s="246"/>
      <c r="H524" s="249">
        <v>5.0810000000000004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621</v>
      </c>
      <c r="G525" s="246"/>
      <c r="H525" s="249">
        <v>5.9619999999999997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622</v>
      </c>
      <c r="G526" s="246"/>
      <c r="H526" s="249">
        <v>4.3200000000000003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623</v>
      </c>
      <c r="G527" s="246"/>
      <c r="H527" s="249">
        <v>8.1479999999999997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4" customFormat="1">
      <c r="A528" s="14"/>
      <c r="B528" s="245"/>
      <c r="C528" s="246"/>
      <c r="D528" s="236" t="s">
        <v>202</v>
      </c>
      <c r="E528" s="247" t="s">
        <v>19</v>
      </c>
      <c r="F528" s="248" t="s">
        <v>624</v>
      </c>
      <c r="G528" s="246"/>
      <c r="H528" s="249">
        <v>5.9039999999999999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202</v>
      </c>
      <c r="AU528" s="255" t="s">
        <v>82</v>
      </c>
      <c r="AV528" s="14" t="s">
        <v>82</v>
      </c>
      <c r="AW528" s="14" t="s">
        <v>34</v>
      </c>
      <c r="AX528" s="14" t="s">
        <v>72</v>
      </c>
      <c r="AY528" s="255" t="s">
        <v>191</v>
      </c>
    </row>
    <row r="529" s="16" customFormat="1">
      <c r="A529" s="16"/>
      <c r="B529" s="267"/>
      <c r="C529" s="268"/>
      <c r="D529" s="236" t="s">
        <v>202</v>
      </c>
      <c r="E529" s="269" t="s">
        <v>19</v>
      </c>
      <c r="F529" s="270" t="s">
        <v>212</v>
      </c>
      <c r="G529" s="268"/>
      <c r="H529" s="271">
        <v>85.191000000000002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7" t="s">
        <v>202</v>
      </c>
      <c r="AU529" s="277" t="s">
        <v>82</v>
      </c>
      <c r="AV529" s="16" t="s">
        <v>198</v>
      </c>
      <c r="AW529" s="16" t="s">
        <v>34</v>
      </c>
      <c r="AX529" s="16" t="s">
        <v>80</v>
      </c>
      <c r="AY529" s="277" t="s">
        <v>191</v>
      </c>
    </row>
    <row r="530" s="2" customFormat="1" ht="21.75" customHeight="1">
      <c r="A530" s="41"/>
      <c r="B530" s="42"/>
      <c r="C530" s="216" t="s">
        <v>625</v>
      </c>
      <c r="D530" s="216" t="s">
        <v>193</v>
      </c>
      <c r="E530" s="217" t="s">
        <v>626</v>
      </c>
      <c r="F530" s="218" t="s">
        <v>627</v>
      </c>
      <c r="G530" s="219" t="s">
        <v>233</v>
      </c>
      <c r="H530" s="220">
        <v>191.72800000000001</v>
      </c>
      <c r="I530" s="221"/>
      <c r="J530" s="222">
        <f>ROUND(I530*H530,2)</f>
        <v>0</v>
      </c>
      <c r="K530" s="218" t="s">
        <v>197</v>
      </c>
      <c r="L530" s="47"/>
      <c r="M530" s="223" t="s">
        <v>19</v>
      </c>
      <c r="N530" s="224" t="s">
        <v>43</v>
      </c>
      <c r="O530" s="87"/>
      <c r="P530" s="225">
        <f>O530*H530</f>
        <v>0</v>
      </c>
      <c r="Q530" s="225">
        <v>2.5018699999999998</v>
      </c>
      <c r="R530" s="225">
        <f>Q530*H530</f>
        <v>479.67853135999997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198</v>
      </c>
      <c r="AT530" s="227" t="s">
        <v>193</v>
      </c>
      <c r="AU530" s="227" t="s">
        <v>82</v>
      </c>
      <c r="AY530" s="20" t="s">
        <v>191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80</v>
      </c>
      <c r="BK530" s="228">
        <f>ROUND(I530*H530,2)</f>
        <v>0</v>
      </c>
      <c r="BL530" s="20" t="s">
        <v>198</v>
      </c>
      <c r="BM530" s="227" t="s">
        <v>628</v>
      </c>
    </row>
    <row r="531" s="2" customFormat="1">
      <c r="A531" s="41"/>
      <c r="B531" s="42"/>
      <c r="C531" s="43"/>
      <c r="D531" s="229" t="s">
        <v>200</v>
      </c>
      <c r="E531" s="43"/>
      <c r="F531" s="230" t="s">
        <v>629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200</v>
      </c>
      <c r="AU531" s="20" t="s">
        <v>82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370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630</v>
      </c>
      <c r="G533" s="246"/>
      <c r="H533" s="249">
        <v>3.9119999999999999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631</v>
      </c>
      <c r="G534" s="246"/>
      <c r="H534" s="249">
        <v>3.8380000000000001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4" customFormat="1">
      <c r="A535" s="14"/>
      <c r="B535" s="245"/>
      <c r="C535" s="246"/>
      <c r="D535" s="236" t="s">
        <v>202</v>
      </c>
      <c r="E535" s="247" t="s">
        <v>19</v>
      </c>
      <c r="F535" s="248" t="s">
        <v>632</v>
      </c>
      <c r="G535" s="246"/>
      <c r="H535" s="249">
        <v>3.9140000000000001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202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633</v>
      </c>
      <c r="G536" s="246"/>
      <c r="H536" s="249">
        <v>10.35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634</v>
      </c>
      <c r="G537" s="246"/>
      <c r="H537" s="249">
        <v>5.8659999999999997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635</v>
      </c>
      <c r="G538" s="246"/>
      <c r="H538" s="249">
        <v>8.5879999999999992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633</v>
      </c>
      <c r="G539" s="246"/>
      <c r="H539" s="249">
        <v>10.35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636</v>
      </c>
      <c r="G540" s="246"/>
      <c r="H540" s="249">
        <v>1.252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637</v>
      </c>
      <c r="G541" s="246"/>
      <c r="H541" s="249">
        <v>0.53800000000000003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638</v>
      </c>
      <c r="G542" s="246"/>
      <c r="H542" s="249">
        <v>0.48199999999999998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639</v>
      </c>
      <c r="G543" s="246"/>
      <c r="H543" s="249">
        <v>2.149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640</v>
      </c>
      <c r="G544" s="246"/>
      <c r="H544" s="249">
        <v>10.007999999999999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641</v>
      </c>
      <c r="G545" s="246"/>
      <c r="H545" s="249">
        <v>3.7839999999999998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641</v>
      </c>
      <c r="G546" s="246"/>
      <c r="H546" s="249">
        <v>3.7839999999999998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640</v>
      </c>
      <c r="G547" s="246"/>
      <c r="H547" s="249">
        <v>10.007999999999999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642</v>
      </c>
      <c r="G548" s="246"/>
      <c r="H548" s="249">
        <v>2.5049999999999999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642</v>
      </c>
      <c r="G549" s="246"/>
      <c r="H549" s="249">
        <v>2.5049999999999999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643</v>
      </c>
      <c r="G550" s="246"/>
      <c r="H550" s="249">
        <v>2.0870000000000002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644</v>
      </c>
      <c r="G551" s="246"/>
      <c r="H551" s="249">
        <v>2.8570000000000002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645</v>
      </c>
      <c r="G552" s="246"/>
      <c r="H552" s="249">
        <v>0.47599999999999998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89.253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370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4" customFormat="1">
      <c r="A555" s="14"/>
      <c r="B555" s="245"/>
      <c r="C555" s="246"/>
      <c r="D555" s="236" t="s">
        <v>202</v>
      </c>
      <c r="E555" s="247" t="s">
        <v>19</v>
      </c>
      <c r="F555" s="248" t="s">
        <v>646</v>
      </c>
      <c r="G555" s="246"/>
      <c r="H555" s="249">
        <v>4.2249999999999996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202</v>
      </c>
      <c r="AU555" s="255" t="s">
        <v>82</v>
      </c>
      <c r="AV555" s="14" t="s">
        <v>82</v>
      </c>
      <c r="AW555" s="14" t="s">
        <v>34</v>
      </c>
      <c r="AX555" s="14" t="s">
        <v>72</v>
      </c>
      <c r="AY555" s="255" t="s">
        <v>191</v>
      </c>
    </row>
    <row r="556" s="14" customFormat="1">
      <c r="A556" s="14"/>
      <c r="B556" s="245"/>
      <c r="C556" s="246"/>
      <c r="D556" s="236" t="s">
        <v>202</v>
      </c>
      <c r="E556" s="247" t="s">
        <v>19</v>
      </c>
      <c r="F556" s="248" t="s">
        <v>647</v>
      </c>
      <c r="G556" s="246"/>
      <c r="H556" s="249">
        <v>0.5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202</v>
      </c>
      <c r="AU556" s="255" t="s">
        <v>82</v>
      </c>
      <c r="AV556" s="14" t="s">
        <v>82</v>
      </c>
      <c r="AW556" s="14" t="s">
        <v>34</v>
      </c>
      <c r="AX556" s="14" t="s">
        <v>72</v>
      </c>
      <c r="AY556" s="255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648</v>
      </c>
      <c r="G557" s="246"/>
      <c r="H557" s="249">
        <v>3.8849999999999998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647</v>
      </c>
      <c r="G558" s="246"/>
      <c r="H558" s="249">
        <v>0.5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649</v>
      </c>
      <c r="G559" s="246"/>
      <c r="H559" s="249">
        <v>4.2279999999999998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650</v>
      </c>
      <c r="G560" s="246"/>
      <c r="H560" s="249">
        <v>11.44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651</v>
      </c>
      <c r="G561" s="246"/>
      <c r="H561" s="249">
        <v>12.837999999999999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652</v>
      </c>
      <c r="G562" s="246"/>
      <c r="H562" s="249">
        <v>11.94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4" customFormat="1">
      <c r="A563" s="14"/>
      <c r="B563" s="245"/>
      <c r="C563" s="246"/>
      <c r="D563" s="236" t="s">
        <v>202</v>
      </c>
      <c r="E563" s="247" t="s">
        <v>19</v>
      </c>
      <c r="F563" s="248" t="s">
        <v>653</v>
      </c>
      <c r="G563" s="246"/>
      <c r="H563" s="249">
        <v>12.337999999999999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202</v>
      </c>
      <c r="AU563" s="255" t="s">
        <v>82</v>
      </c>
      <c r="AV563" s="14" t="s">
        <v>82</v>
      </c>
      <c r="AW563" s="14" t="s">
        <v>34</v>
      </c>
      <c r="AX563" s="14" t="s">
        <v>72</v>
      </c>
      <c r="AY563" s="255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653</v>
      </c>
      <c r="G564" s="246"/>
      <c r="H564" s="249">
        <v>12.337999999999999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654</v>
      </c>
      <c r="G565" s="246"/>
      <c r="H565" s="249">
        <v>1.083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647</v>
      </c>
      <c r="G566" s="246"/>
      <c r="H566" s="249">
        <v>0.5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4" customFormat="1">
      <c r="A567" s="14"/>
      <c r="B567" s="245"/>
      <c r="C567" s="246"/>
      <c r="D567" s="236" t="s">
        <v>202</v>
      </c>
      <c r="E567" s="247" t="s">
        <v>19</v>
      </c>
      <c r="F567" s="248" t="s">
        <v>655</v>
      </c>
      <c r="G567" s="246"/>
      <c r="H567" s="249">
        <v>1.234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202</v>
      </c>
      <c r="AU567" s="255" t="s">
        <v>82</v>
      </c>
      <c r="AV567" s="14" t="s">
        <v>82</v>
      </c>
      <c r="AW567" s="14" t="s">
        <v>34</v>
      </c>
      <c r="AX567" s="14" t="s">
        <v>72</v>
      </c>
      <c r="AY567" s="255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656</v>
      </c>
      <c r="G568" s="246"/>
      <c r="H568" s="249">
        <v>2.7280000000000002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657</v>
      </c>
      <c r="G569" s="246"/>
      <c r="H569" s="249">
        <v>4.8200000000000003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4" customFormat="1">
      <c r="A570" s="14"/>
      <c r="B570" s="245"/>
      <c r="C570" s="246"/>
      <c r="D570" s="236" t="s">
        <v>202</v>
      </c>
      <c r="E570" s="247" t="s">
        <v>19</v>
      </c>
      <c r="F570" s="248" t="s">
        <v>657</v>
      </c>
      <c r="G570" s="246"/>
      <c r="H570" s="249">
        <v>4.8200000000000003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202</v>
      </c>
      <c r="AU570" s="255" t="s">
        <v>82</v>
      </c>
      <c r="AV570" s="14" t="s">
        <v>82</v>
      </c>
      <c r="AW570" s="14" t="s">
        <v>34</v>
      </c>
      <c r="AX570" s="14" t="s">
        <v>72</v>
      </c>
      <c r="AY570" s="255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658</v>
      </c>
      <c r="G571" s="246"/>
      <c r="H571" s="249">
        <v>3.2749999999999999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658</v>
      </c>
      <c r="G572" s="246"/>
      <c r="H572" s="249">
        <v>3.2749999999999999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659</v>
      </c>
      <c r="G573" s="246"/>
      <c r="H573" s="249">
        <v>0.57499999999999996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660</v>
      </c>
      <c r="G574" s="246"/>
      <c r="H574" s="249">
        <v>3.5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661</v>
      </c>
      <c r="G575" s="246"/>
      <c r="H575" s="249">
        <v>2.4329999999999998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5" customFormat="1">
      <c r="A576" s="15"/>
      <c r="B576" s="256"/>
      <c r="C576" s="257"/>
      <c r="D576" s="236" t="s">
        <v>202</v>
      </c>
      <c r="E576" s="258" t="s">
        <v>19</v>
      </c>
      <c r="F576" s="259" t="s">
        <v>208</v>
      </c>
      <c r="G576" s="257"/>
      <c r="H576" s="260">
        <v>102.47499999999999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202</v>
      </c>
      <c r="AU576" s="266" t="s">
        <v>82</v>
      </c>
      <c r="AV576" s="15" t="s">
        <v>93</v>
      </c>
      <c r="AW576" s="15" t="s">
        <v>34</v>
      </c>
      <c r="AX576" s="15" t="s">
        <v>72</v>
      </c>
      <c r="AY576" s="266" t="s">
        <v>191</v>
      </c>
    </row>
    <row r="577" s="16" customFormat="1">
      <c r="A577" s="16"/>
      <c r="B577" s="267"/>
      <c r="C577" s="268"/>
      <c r="D577" s="236" t="s">
        <v>202</v>
      </c>
      <c r="E577" s="269" t="s">
        <v>19</v>
      </c>
      <c r="F577" s="270" t="s">
        <v>212</v>
      </c>
      <c r="G577" s="268"/>
      <c r="H577" s="271">
        <v>191.72799999999998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7" t="s">
        <v>202</v>
      </c>
      <c r="AU577" s="277" t="s">
        <v>82</v>
      </c>
      <c r="AV577" s="16" t="s">
        <v>198</v>
      </c>
      <c r="AW577" s="16" t="s">
        <v>34</v>
      </c>
      <c r="AX577" s="16" t="s">
        <v>80</v>
      </c>
      <c r="AY577" s="277" t="s">
        <v>191</v>
      </c>
    </row>
    <row r="578" s="2" customFormat="1" ht="16.5" customHeight="1">
      <c r="A578" s="41"/>
      <c r="B578" s="42"/>
      <c r="C578" s="216" t="s">
        <v>662</v>
      </c>
      <c r="D578" s="216" t="s">
        <v>193</v>
      </c>
      <c r="E578" s="217" t="s">
        <v>663</v>
      </c>
      <c r="F578" s="218" t="s">
        <v>664</v>
      </c>
      <c r="G578" s="219" t="s">
        <v>196</v>
      </c>
      <c r="H578" s="220">
        <v>490.84699999999998</v>
      </c>
      <c r="I578" s="221"/>
      <c r="J578" s="222">
        <f>ROUND(I578*H578,2)</f>
        <v>0</v>
      </c>
      <c r="K578" s="218" t="s">
        <v>197</v>
      </c>
      <c r="L578" s="47"/>
      <c r="M578" s="223" t="s">
        <v>19</v>
      </c>
      <c r="N578" s="224" t="s">
        <v>43</v>
      </c>
      <c r="O578" s="87"/>
      <c r="P578" s="225">
        <f>O578*H578</f>
        <v>0</v>
      </c>
      <c r="Q578" s="225">
        <v>0.0026900000000000001</v>
      </c>
      <c r="R578" s="225">
        <f>Q578*H578</f>
        <v>1.3203784300000001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198</v>
      </c>
      <c r="AT578" s="227" t="s">
        <v>193</v>
      </c>
      <c r="AU578" s="227" t="s">
        <v>82</v>
      </c>
      <c r="AY578" s="20" t="s">
        <v>191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80</v>
      </c>
      <c r="BK578" s="228">
        <f>ROUND(I578*H578,2)</f>
        <v>0</v>
      </c>
      <c r="BL578" s="20" t="s">
        <v>198</v>
      </c>
      <c r="BM578" s="227" t="s">
        <v>665</v>
      </c>
    </row>
    <row r="579" s="2" customFormat="1">
      <c r="A579" s="41"/>
      <c r="B579" s="42"/>
      <c r="C579" s="43"/>
      <c r="D579" s="229" t="s">
        <v>200</v>
      </c>
      <c r="E579" s="43"/>
      <c r="F579" s="230" t="s">
        <v>666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200</v>
      </c>
      <c r="AU579" s="20" t="s">
        <v>82</v>
      </c>
    </row>
    <row r="580" s="13" customFormat="1">
      <c r="A580" s="13"/>
      <c r="B580" s="234"/>
      <c r="C580" s="235"/>
      <c r="D580" s="236" t="s">
        <v>202</v>
      </c>
      <c r="E580" s="237" t="s">
        <v>19</v>
      </c>
      <c r="F580" s="238" t="s">
        <v>359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202</v>
      </c>
      <c r="AU580" s="244" t="s">
        <v>82</v>
      </c>
      <c r="AV580" s="13" t="s">
        <v>80</v>
      </c>
      <c r="AW580" s="13" t="s">
        <v>34</v>
      </c>
      <c r="AX580" s="13" t="s">
        <v>72</v>
      </c>
      <c r="AY580" s="244" t="s">
        <v>191</v>
      </c>
    </row>
    <row r="581" s="14" customFormat="1">
      <c r="A581" s="14"/>
      <c r="B581" s="245"/>
      <c r="C581" s="246"/>
      <c r="D581" s="236" t="s">
        <v>202</v>
      </c>
      <c r="E581" s="247" t="s">
        <v>19</v>
      </c>
      <c r="F581" s="248" t="s">
        <v>667</v>
      </c>
      <c r="G581" s="246"/>
      <c r="H581" s="249">
        <v>41.009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202</v>
      </c>
      <c r="AU581" s="255" t="s">
        <v>82</v>
      </c>
      <c r="AV581" s="14" t="s">
        <v>82</v>
      </c>
      <c r="AW581" s="14" t="s">
        <v>34</v>
      </c>
      <c r="AX581" s="14" t="s">
        <v>72</v>
      </c>
      <c r="AY581" s="255" t="s">
        <v>191</v>
      </c>
    </row>
    <row r="582" s="14" customFormat="1">
      <c r="A582" s="14"/>
      <c r="B582" s="245"/>
      <c r="C582" s="246"/>
      <c r="D582" s="236" t="s">
        <v>202</v>
      </c>
      <c r="E582" s="247" t="s">
        <v>19</v>
      </c>
      <c r="F582" s="248" t="s">
        <v>668</v>
      </c>
      <c r="G582" s="246"/>
      <c r="H582" s="249">
        <v>20.434999999999999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202</v>
      </c>
      <c r="AU582" s="255" t="s">
        <v>82</v>
      </c>
      <c r="AV582" s="14" t="s">
        <v>82</v>
      </c>
      <c r="AW582" s="14" t="s">
        <v>34</v>
      </c>
      <c r="AX582" s="14" t="s">
        <v>72</v>
      </c>
      <c r="AY582" s="255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669</v>
      </c>
      <c r="G583" s="246"/>
      <c r="H583" s="249">
        <v>19.175000000000001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670</v>
      </c>
      <c r="G584" s="246"/>
      <c r="H584" s="249">
        <v>13.689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5" customFormat="1">
      <c r="A585" s="15"/>
      <c r="B585" s="256"/>
      <c r="C585" s="257"/>
      <c r="D585" s="236" t="s">
        <v>202</v>
      </c>
      <c r="E585" s="258" t="s">
        <v>19</v>
      </c>
      <c r="F585" s="259" t="s">
        <v>208</v>
      </c>
      <c r="G585" s="257"/>
      <c r="H585" s="260">
        <v>94.307999999999993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202</v>
      </c>
      <c r="AU585" s="266" t="s">
        <v>82</v>
      </c>
      <c r="AV585" s="15" t="s">
        <v>93</v>
      </c>
      <c r="AW585" s="15" t="s">
        <v>34</v>
      </c>
      <c r="AX585" s="15" t="s">
        <v>72</v>
      </c>
      <c r="AY585" s="266" t="s">
        <v>191</v>
      </c>
    </row>
    <row r="586" s="13" customFormat="1">
      <c r="A586" s="13"/>
      <c r="B586" s="234"/>
      <c r="C586" s="235"/>
      <c r="D586" s="236" t="s">
        <v>202</v>
      </c>
      <c r="E586" s="237" t="s">
        <v>19</v>
      </c>
      <c r="F586" s="238" t="s">
        <v>370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202</v>
      </c>
      <c r="AU586" s="244" t="s">
        <v>82</v>
      </c>
      <c r="AV586" s="13" t="s">
        <v>80</v>
      </c>
      <c r="AW586" s="13" t="s">
        <v>34</v>
      </c>
      <c r="AX586" s="13" t="s">
        <v>72</v>
      </c>
      <c r="AY586" s="244" t="s">
        <v>191</v>
      </c>
    </row>
    <row r="587" s="14" customFormat="1">
      <c r="A587" s="14"/>
      <c r="B587" s="245"/>
      <c r="C587" s="246"/>
      <c r="D587" s="236" t="s">
        <v>202</v>
      </c>
      <c r="E587" s="247" t="s">
        <v>19</v>
      </c>
      <c r="F587" s="248" t="s">
        <v>671</v>
      </c>
      <c r="G587" s="246"/>
      <c r="H587" s="249">
        <v>101.11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202</v>
      </c>
      <c r="AU587" s="255" t="s">
        <v>82</v>
      </c>
      <c r="AV587" s="14" t="s">
        <v>82</v>
      </c>
      <c r="AW587" s="14" t="s">
        <v>34</v>
      </c>
      <c r="AX587" s="14" t="s">
        <v>72</v>
      </c>
      <c r="AY587" s="255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672</v>
      </c>
      <c r="G588" s="246"/>
      <c r="H588" s="249">
        <v>21.074999999999999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673</v>
      </c>
      <c r="G589" s="246"/>
      <c r="H589" s="249">
        <v>31.263999999999999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674</v>
      </c>
      <c r="G590" s="246"/>
      <c r="H590" s="249">
        <v>27.09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675</v>
      </c>
      <c r="G591" s="246"/>
      <c r="H591" s="249">
        <v>32.649999999999999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4" customFormat="1">
      <c r="A592" s="14"/>
      <c r="B592" s="245"/>
      <c r="C592" s="246"/>
      <c r="D592" s="236" t="s">
        <v>202</v>
      </c>
      <c r="E592" s="247" t="s">
        <v>19</v>
      </c>
      <c r="F592" s="248" t="s">
        <v>676</v>
      </c>
      <c r="G592" s="246"/>
      <c r="H592" s="249">
        <v>37.549999999999997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202</v>
      </c>
      <c r="AU592" s="255" t="s">
        <v>82</v>
      </c>
      <c r="AV592" s="14" t="s">
        <v>82</v>
      </c>
      <c r="AW592" s="14" t="s">
        <v>34</v>
      </c>
      <c r="AX592" s="14" t="s">
        <v>72</v>
      </c>
      <c r="AY592" s="255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677</v>
      </c>
      <c r="G593" s="246"/>
      <c r="H593" s="249">
        <v>34.990000000000002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678</v>
      </c>
      <c r="G594" s="246"/>
      <c r="H594" s="249">
        <v>26.469999999999999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4" customFormat="1">
      <c r="A595" s="14"/>
      <c r="B595" s="245"/>
      <c r="C595" s="246"/>
      <c r="D595" s="236" t="s">
        <v>202</v>
      </c>
      <c r="E595" s="247" t="s">
        <v>19</v>
      </c>
      <c r="F595" s="248" t="s">
        <v>679</v>
      </c>
      <c r="G595" s="246"/>
      <c r="H595" s="249">
        <v>38.100000000000001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202</v>
      </c>
      <c r="AU595" s="255" t="s">
        <v>82</v>
      </c>
      <c r="AV595" s="14" t="s">
        <v>82</v>
      </c>
      <c r="AW595" s="14" t="s">
        <v>34</v>
      </c>
      <c r="AX595" s="14" t="s">
        <v>72</v>
      </c>
      <c r="AY595" s="255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680</v>
      </c>
      <c r="G596" s="246"/>
      <c r="H596" s="249">
        <v>22.210000000000001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681</v>
      </c>
      <c r="G597" s="246"/>
      <c r="H597" s="249">
        <v>13.015000000000001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682</v>
      </c>
      <c r="G598" s="246"/>
      <c r="H598" s="249">
        <v>11.015000000000001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5" customFormat="1">
      <c r="A599" s="15"/>
      <c r="B599" s="256"/>
      <c r="C599" s="257"/>
      <c r="D599" s="236" t="s">
        <v>202</v>
      </c>
      <c r="E599" s="258" t="s">
        <v>19</v>
      </c>
      <c r="F599" s="259" t="s">
        <v>208</v>
      </c>
      <c r="G599" s="257"/>
      <c r="H599" s="260">
        <v>396.53900000000004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202</v>
      </c>
      <c r="AU599" s="266" t="s">
        <v>82</v>
      </c>
      <c r="AV599" s="15" t="s">
        <v>93</v>
      </c>
      <c r="AW599" s="15" t="s">
        <v>34</v>
      </c>
      <c r="AX599" s="15" t="s">
        <v>72</v>
      </c>
      <c r="AY599" s="266" t="s">
        <v>191</v>
      </c>
    </row>
    <row r="600" s="16" customFormat="1">
      <c r="A600" s="16"/>
      <c r="B600" s="267"/>
      <c r="C600" s="268"/>
      <c r="D600" s="236" t="s">
        <v>202</v>
      </c>
      <c r="E600" s="269" t="s">
        <v>19</v>
      </c>
      <c r="F600" s="270" t="s">
        <v>212</v>
      </c>
      <c r="G600" s="268"/>
      <c r="H600" s="271">
        <v>490.84699999999992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7" t="s">
        <v>202</v>
      </c>
      <c r="AU600" s="277" t="s">
        <v>82</v>
      </c>
      <c r="AV600" s="16" t="s">
        <v>198</v>
      </c>
      <c r="AW600" s="16" t="s">
        <v>34</v>
      </c>
      <c r="AX600" s="16" t="s">
        <v>80</v>
      </c>
      <c r="AY600" s="277" t="s">
        <v>191</v>
      </c>
    </row>
    <row r="601" s="2" customFormat="1" ht="16.5" customHeight="1">
      <c r="A601" s="41"/>
      <c r="B601" s="42"/>
      <c r="C601" s="216" t="s">
        <v>683</v>
      </c>
      <c r="D601" s="216" t="s">
        <v>193</v>
      </c>
      <c r="E601" s="217" t="s">
        <v>684</v>
      </c>
      <c r="F601" s="218" t="s">
        <v>685</v>
      </c>
      <c r="G601" s="219" t="s">
        <v>196</v>
      </c>
      <c r="H601" s="220">
        <v>490.84699999999998</v>
      </c>
      <c r="I601" s="221"/>
      <c r="J601" s="222">
        <f>ROUND(I601*H601,2)</f>
        <v>0</v>
      </c>
      <c r="K601" s="218" t="s">
        <v>197</v>
      </c>
      <c r="L601" s="47"/>
      <c r="M601" s="223" t="s">
        <v>19</v>
      </c>
      <c r="N601" s="224" t="s">
        <v>43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198</v>
      </c>
      <c r="AT601" s="227" t="s">
        <v>193</v>
      </c>
      <c r="AU601" s="227" t="s">
        <v>82</v>
      </c>
      <c r="AY601" s="20" t="s">
        <v>191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80</v>
      </c>
      <c r="BK601" s="228">
        <f>ROUND(I601*H601,2)</f>
        <v>0</v>
      </c>
      <c r="BL601" s="20" t="s">
        <v>198</v>
      </c>
      <c r="BM601" s="227" t="s">
        <v>686</v>
      </c>
    </row>
    <row r="602" s="2" customFormat="1">
      <c r="A602" s="41"/>
      <c r="B602" s="42"/>
      <c r="C602" s="43"/>
      <c r="D602" s="229" t="s">
        <v>200</v>
      </c>
      <c r="E602" s="43"/>
      <c r="F602" s="230" t="s">
        <v>687</v>
      </c>
      <c r="G602" s="43"/>
      <c r="H602" s="43"/>
      <c r="I602" s="231"/>
      <c r="J602" s="43"/>
      <c r="K602" s="43"/>
      <c r="L602" s="47"/>
      <c r="M602" s="232"/>
      <c r="N602" s="23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200</v>
      </c>
      <c r="AU602" s="20" t="s">
        <v>82</v>
      </c>
    </row>
    <row r="603" s="13" customFormat="1">
      <c r="A603" s="13"/>
      <c r="B603" s="234"/>
      <c r="C603" s="235"/>
      <c r="D603" s="236" t="s">
        <v>202</v>
      </c>
      <c r="E603" s="237" t="s">
        <v>19</v>
      </c>
      <c r="F603" s="238" t="s">
        <v>359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202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667</v>
      </c>
      <c r="G604" s="246"/>
      <c r="H604" s="249">
        <v>41.009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4" customFormat="1">
      <c r="A605" s="14"/>
      <c r="B605" s="245"/>
      <c r="C605" s="246"/>
      <c r="D605" s="236" t="s">
        <v>202</v>
      </c>
      <c r="E605" s="247" t="s">
        <v>19</v>
      </c>
      <c r="F605" s="248" t="s">
        <v>668</v>
      </c>
      <c r="G605" s="246"/>
      <c r="H605" s="249">
        <v>20.434999999999999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202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669</v>
      </c>
      <c r="G606" s="246"/>
      <c r="H606" s="249">
        <v>19.175000000000001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670</v>
      </c>
      <c r="G607" s="246"/>
      <c r="H607" s="249">
        <v>13.689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5" customFormat="1">
      <c r="A608" s="15"/>
      <c r="B608" s="256"/>
      <c r="C608" s="257"/>
      <c r="D608" s="236" t="s">
        <v>202</v>
      </c>
      <c r="E608" s="258" t="s">
        <v>19</v>
      </c>
      <c r="F608" s="259" t="s">
        <v>208</v>
      </c>
      <c r="G608" s="257"/>
      <c r="H608" s="260">
        <v>94.307999999999993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202</v>
      </c>
      <c r="AU608" s="266" t="s">
        <v>82</v>
      </c>
      <c r="AV608" s="15" t="s">
        <v>93</v>
      </c>
      <c r="AW608" s="15" t="s">
        <v>34</v>
      </c>
      <c r="AX608" s="15" t="s">
        <v>72</v>
      </c>
      <c r="AY608" s="266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370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671</v>
      </c>
      <c r="G610" s="246"/>
      <c r="H610" s="249">
        <v>101.11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672</v>
      </c>
      <c r="G611" s="246"/>
      <c r="H611" s="249">
        <v>21.074999999999999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673</v>
      </c>
      <c r="G612" s="246"/>
      <c r="H612" s="249">
        <v>31.263999999999999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674</v>
      </c>
      <c r="G613" s="246"/>
      <c r="H613" s="249">
        <v>27.09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4" customFormat="1">
      <c r="A614" s="14"/>
      <c r="B614" s="245"/>
      <c r="C614" s="246"/>
      <c r="D614" s="236" t="s">
        <v>202</v>
      </c>
      <c r="E614" s="247" t="s">
        <v>19</v>
      </c>
      <c r="F614" s="248" t="s">
        <v>675</v>
      </c>
      <c r="G614" s="246"/>
      <c r="H614" s="249">
        <v>32.649999999999999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202</v>
      </c>
      <c r="AU614" s="255" t="s">
        <v>82</v>
      </c>
      <c r="AV614" s="14" t="s">
        <v>82</v>
      </c>
      <c r="AW614" s="14" t="s">
        <v>34</v>
      </c>
      <c r="AX614" s="14" t="s">
        <v>72</v>
      </c>
      <c r="AY614" s="255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676</v>
      </c>
      <c r="G615" s="246"/>
      <c r="H615" s="249">
        <v>37.549999999999997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677</v>
      </c>
      <c r="G616" s="246"/>
      <c r="H616" s="249">
        <v>34.990000000000002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678</v>
      </c>
      <c r="G617" s="246"/>
      <c r="H617" s="249">
        <v>26.469999999999999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4" customFormat="1">
      <c r="A618" s="14"/>
      <c r="B618" s="245"/>
      <c r="C618" s="246"/>
      <c r="D618" s="236" t="s">
        <v>202</v>
      </c>
      <c r="E618" s="247" t="s">
        <v>19</v>
      </c>
      <c r="F618" s="248" t="s">
        <v>679</v>
      </c>
      <c r="G618" s="246"/>
      <c r="H618" s="249">
        <v>38.100000000000001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202</v>
      </c>
      <c r="AU618" s="255" t="s">
        <v>82</v>
      </c>
      <c r="AV618" s="14" t="s">
        <v>82</v>
      </c>
      <c r="AW618" s="14" t="s">
        <v>34</v>
      </c>
      <c r="AX618" s="14" t="s">
        <v>72</v>
      </c>
      <c r="AY618" s="255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680</v>
      </c>
      <c r="G619" s="246"/>
      <c r="H619" s="249">
        <v>22.210000000000001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681</v>
      </c>
      <c r="G620" s="246"/>
      <c r="H620" s="249">
        <v>13.015000000000001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682</v>
      </c>
      <c r="G621" s="246"/>
      <c r="H621" s="249">
        <v>11.015000000000001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5" customFormat="1">
      <c r="A622" s="15"/>
      <c r="B622" s="256"/>
      <c r="C622" s="257"/>
      <c r="D622" s="236" t="s">
        <v>202</v>
      </c>
      <c r="E622" s="258" t="s">
        <v>19</v>
      </c>
      <c r="F622" s="259" t="s">
        <v>208</v>
      </c>
      <c r="G622" s="257"/>
      <c r="H622" s="260">
        <v>396.53900000000004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202</v>
      </c>
      <c r="AU622" s="266" t="s">
        <v>82</v>
      </c>
      <c r="AV622" s="15" t="s">
        <v>93</v>
      </c>
      <c r="AW622" s="15" t="s">
        <v>34</v>
      </c>
      <c r="AX622" s="15" t="s">
        <v>72</v>
      </c>
      <c r="AY622" s="266" t="s">
        <v>191</v>
      </c>
    </row>
    <row r="623" s="16" customFormat="1">
      <c r="A623" s="16"/>
      <c r="B623" s="267"/>
      <c r="C623" s="268"/>
      <c r="D623" s="236" t="s">
        <v>202</v>
      </c>
      <c r="E623" s="269" t="s">
        <v>19</v>
      </c>
      <c r="F623" s="270" t="s">
        <v>212</v>
      </c>
      <c r="G623" s="268"/>
      <c r="H623" s="271">
        <v>490.84699999999992</v>
      </c>
      <c r="I623" s="272"/>
      <c r="J623" s="268"/>
      <c r="K623" s="268"/>
      <c r="L623" s="273"/>
      <c r="M623" s="274"/>
      <c r="N623" s="275"/>
      <c r="O623" s="275"/>
      <c r="P623" s="275"/>
      <c r="Q623" s="275"/>
      <c r="R623" s="275"/>
      <c r="S623" s="275"/>
      <c r="T623" s="27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7" t="s">
        <v>202</v>
      </c>
      <c r="AU623" s="277" t="s">
        <v>82</v>
      </c>
      <c r="AV623" s="16" t="s">
        <v>198</v>
      </c>
      <c r="AW623" s="16" t="s">
        <v>34</v>
      </c>
      <c r="AX623" s="16" t="s">
        <v>80</v>
      </c>
      <c r="AY623" s="277" t="s">
        <v>191</v>
      </c>
    </row>
    <row r="624" s="2" customFormat="1" ht="16.5" customHeight="1">
      <c r="A624" s="41"/>
      <c r="B624" s="42"/>
      <c r="C624" s="216" t="s">
        <v>688</v>
      </c>
      <c r="D624" s="216" t="s">
        <v>193</v>
      </c>
      <c r="E624" s="217" t="s">
        <v>689</v>
      </c>
      <c r="F624" s="218" t="s">
        <v>690</v>
      </c>
      <c r="G624" s="219" t="s">
        <v>310</v>
      </c>
      <c r="H624" s="220">
        <v>47.076000000000001</v>
      </c>
      <c r="I624" s="221"/>
      <c r="J624" s="222">
        <f>ROUND(I624*H624,2)</f>
        <v>0</v>
      </c>
      <c r="K624" s="218" t="s">
        <v>197</v>
      </c>
      <c r="L624" s="47"/>
      <c r="M624" s="223" t="s">
        <v>19</v>
      </c>
      <c r="N624" s="224" t="s">
        <v>43</v>
      </c>
      <c r="O624" s="87"/>
      <c r="P624" s="225">
        <f>O624*H624</f>
        <v>0</v>
      </c>
      <c r="Q624" s="225">
        <v>1.0606199999999999</v>
      </c>
      <c r="R624" s="225">
        <f>Q624*H624</f>
        <v>49.929747119999995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198</v>
      </c>
      <c r="AT624" s="227" t="s">
        <v>193</v>
      </c>
      <c r="AU624" s="227" t="s">
        <v>82</v>
      </c>
      <c r="AY624" s="20" t="s">
        <v>191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80</v>
      </c>
      <c r="BK624" s="228">
        <f>ROUND(I624*H624,2)</f>
        <v>0</v>
      </c>
      <c r="BL624" s="20" t="s">
        <v>198</v>
      </c>
      <c r="BM624" s="227" t="s">
        <v>691</v>
      </c>
    </row>
    <row r="625" s="2" customFormat="1">
      <c r="A625" s="41"/>
      <c r="B625" s="42"/>
      <c r="C625" s="43"/>
      <c r="D625" s="229" t="s">
        <v>200</v>
      </c>
      <c r="E625" s="43"/>
      <c r="F625" s="230" t="s">
        <v>692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200</v>
      </c>
      <c r="AU625" s="20" t="s">
        <v>82</v>
      </c>
    </row>
    <row r="626" s="13" customFormat="1">
      <c r="A626" s="13"/>
      <c r="B626" s="234"/>
      <c r="C626" s="235"/>
      <c r="D626" s="236" t="s">
        <v>202</v>
      </c>
      <c r="E626" s="237" t="s">
        <v>19</v>
      </c>
      <c r="F626" s="238" t="s">
        <v>359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202</v>
      </c>
      <c r="AU626" s="244" t="s">
        <v>82</v>
      </c>
      <c r="AV626" s="13" t="s">
        <v>80</v>
      </c>
      <c r="AW626" s="13" t="s">
        <v>34</v>
      </c>
      <c r="AX626" s="13" t="s">
        <v>72</v>
      </c>
      <c r="AY626" s="244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693</v>
      </c>
      <c r="G627" s="246"/>
      <c r="H627" s="249">
        <v>14.481999999999999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3" customFormat="1">
      <c r="A628" s="13"/>
      <c r="B628" s="234"/>
      <c r="C628" s="235"/>
      <c r="D628" s="236" t="s">
        <v>202</v>
      </c>
      <c r="E628" s="237" t="s">
        <v>19</v>
      </c>
      <c r="F628" s="238" t="s">
        <v>370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202</v>
      </c>
      <c r="AU628" s="244" t="s">
        <v>82</v>
      </c>
      <c r="AV628" s="13" t="s">
        <v>80</v>
      </c>
      <c r="AW628" s="13" t="s">
        <v>34</v>
      </c>
      <c r="AX628" s="13" t="s">
        <v>72</v>
      </c>
      <c r="AY628" s="244" t="s">
        <v>191</v>
      </c>
    </row>
    <row r="629" s="14" customFormat="1">
      <c r="A629" s="14"/>
      <c r="B629" s="245"/>
      <c r="C629" s="246"/>
      <c r="D629" s="236" t="s">
        <v>202</v>
      </c>
      <c r="E629" s="247" t="s">
        <v>19</v>
      </c>
      <c r="F629" s="248" t="s">
        <v>694</v>
      </c>
      <c r="G629" s="246"/>
      <c r="H629" s="249">
        <v>32.594000000000001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202</v>
      </c>
      <c r="AU629" s="255" t="s">
        <v>82</v>
      </c>
      <c r="AV629" s="14" t="s">
        <v>82</v>
      </c>
      <c r="AW629" s="14" t="s">
        <v>34</v>
      </c>
      <c r="AX629" s="14" t="s">
        <v>72</v>
      </c>
      <c r="AY629" s="255" t="s">
        <v>191</v>
      </c>
    </row>
    <row r="630" s="16" customFormat="1">
      <c r="A630" s="16"/>
      <c r="B630" s="267"/>
      <c r="C630" s="268"/>
      <c r="D630" s="236" t="s">
        <v>202</v>
      </c>
      <c r="E630" s="269" t="s">
        <v>19</v>
      </c>
      <c r="F630" s="270" t="s">
        <v>212</v>
      </c>
      <c r="G630" s="268"/>
      <c r="H630" s="271">
        <v>47.076000000000001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202</v>
      </c>
      <c r="AU630" s="277" t="s">
        <v>82</v>
      </c>
      <c r="AV630" s="16" t="s">
        <v>198</v>
      </c>
      <c r="AW630" s="16" t="s">
        <v>34</v>
      </c>
      <c r="AX630" s="16" t="s">
        <v>80</v>
      </c>
      <c r="AY630" s="277" t="s">
        <v>191</v>
      </c>
    </row>
    <row r="631" s="12" customFormat="1" ht="22.8" customHeight="1">
      <c r="A631" s="12"/>
      <c r="B631" s="200"/>
      <c r="C631" s="201"/>
      <c r="D631" s="202" t="s">
        <v>71</v>
      </c>
      <c r="E631" s="214" t="s">
        <v>93</v>
      </c>
      <c r="F631" s="214" t="s">
        <v>695</v>
      </c>
      <c r="G631" s="201"/>
      <c r="H631" s="201"/>
      <c r="I631" s="204"/>
      <c r="J631" s="215">
        <f>BK631</f>
        <v>0</v>
      </c>
      <c r="K631" s="201"/>
      <c r="L631" s="206"/>
      <c r="M631" s="207"/>
      <c r="N631" s="208"/>
      <c r="O631" s="208"/>
      <c r="P631" s="209">
        <f>SUM(P632:P1078)</f>
        <v>0</v>
      </c>
      <c r="Q631" s="208"/>
      <c r="R631" s="209">
        <f>SUM(R632:R1078)</f>
        <v>784.6899408700001</v>
      </c>
      <c r="S631" s="208"/>
      <c r="T631" s="210">
        <f>SUM(T632:T1078)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1" t="s">
        <v>80</v>
      </c>
      <c r="AT631" s="212" t="s">
        <v>71</v>
      </c>
      <c r="AU631" s="212" t="s">
        <v>80</v>
      </c>
      <c r="AY631" s="211" t="s">
        <v>191</v>
      </c>
      <c r="BK631" s="213">
        <f>SUM(BK632:BK1078)</f>
        <v>0</v>
      </c>
    </row>
    <row r="632" s="2" customFormat="1" ht="24.15" customHeight="1">
      <c r="A632" s="41"/>
      <c r="B632" s="42"/>
      <c r="C632" s="216" t="s">
        <v>696</v>
      </c>
      <c r="D632" s="216" t="s">
        <v>193</v>
      </c>
      <c r="E632" s="217" t="s">
        <v>697</v>
      </c>
      <c r="F632" s="218" t="s">
        <v>698</v>
      </c>
      <c r="G632" s="219" t="s">
        <v>196</v>
      </c>
      <c r="H632" s="220">
        <v>35.966999999999999</v>
      </c>
      <c r="I632" s="221"/>
      <c r="J632" s="222">
        <f>ROUND(I632*H632,2)</f>
        <v>0</v>
      </c>
      <c r="K632" s="218" t="s">
        <v>197</v>
      </c>
      <c r="L632" s="47"/>
      <c r="M632" s="223" t="s">
        <v>19</v>
      </c>
      <c r="N632" s="224" t="s">
        <v>43</v>
      </c>
      <c r="O632" s="87"/>
      <c r="P632" s="225">
        <f>O632*H632</f>
        <v>0</v>
      </c>
      <c r="Q632" s="225">
        <v>0.15273999999999999</v>
      </c>
      <c r="R632" s="225">
        <f>Q632*H632</f>
        <v>5.4935995799999997</v>
      </c>
      <c r="S632" s="225">
        <v>0</v>
      </c>
      <c r="T632" s="22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198</v>
      </c>
      <c r="AT632" s="227" t="s">
        <v>193</v>
      </c>
      <c r="AU632" s="227" t="s">
        <v>82</v>
      </c>
      <c r="AY632" s="20" t="s">
        <v>191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80</v>
      </c>
      <c r="BK632" s="228">
        <f>ROUND(I632*H632,2)</f>
        <v>0</v>
      </c>
      <c r="BL632" s="20" t="s">
        <v>198</v>
      </c>
      <c r="BM632" s="227" t="s">
        <v>699</v>
      </c>
    </row>
    <row r="633" s="2" customFormat="1">
      <c r="A633" s="41"/>
      <c r="B633" s="42"/>
      <c r="C633" s="43"/>
      <c r="D633" s="229" t="s">
        <v>200</v>
      </c>
      <c r="E633" s="43"/>
      <c r="F633" s="230" t="s">
        <v>700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200</v>
      </c>
      <c r="AU633" s="20" t="s">
        <v>82</v>
      </c>
    </row>
    <row r="634" s="13" customFormat="1">
      <c r="A634" s="13"/>
      <c r="B634" s="234"/>
      <c r="C634" s="235"/>
      <c r="D634" s="236" t="s">
        <v>202</v>
      </c>
      <c r="E634" s="237" t="s">
        <v>19</v>
      </c>
      <c r="F634" s="238" t="s">
        <v>701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202</v>
      </c>
      <c r="AU634" s="244" t="s">
        <v>82</v>
      </c>
      <c r="AV634" s="13" t="s">
        <v>80</v>
      </c>
      <c r="AW634" s="13" t="s">
        <v>34</v>
      </c>
      <c r="AX634" s="13" t="s">
        <v>72</v>
      </c>
      <c r="AY634" s="244" t="s">
        <v>191</v>
      </c>
    </row>
    <row r="635" s="13" customFormat="1">
      <c r="A635" s="13"/>
      <c r="B635" s="234"/>
      <c r="C635" s="235"/>
      <c r="D635" s="236" t="s">
        <v>202</v>
      </c>
      <c r="E635" s="237" t="s">
        <v>19</v>
      </c>
      <c r="F635" s="238" t="s">
        <v>454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202</v>
      </c>
      <c r="AU635" s="244" t="s">
        <v>82</v>
      </c>
      <c r="AV635" s="13" t="s">
        <v>80</v>
      </c>
      <c r="AW635" s="13" t="s">
        <v>34</v>
      </c>
      <c r="AX635" s="13" t="s">
        <v>72</v>
      </c>
      <c r="AY635" s="244" t="s">
        <v>191</v>
      </c>
    </row>
    <row r="636" s="14" customFormat="1">
      <c r="A636" s="14"/>
      <c r="B636" s="245"/>
      <c r="C636" s="246"/>
      <c r="D636" s="236" t="s">
        <v>202</v>
      </c>
      <c r="E636" s="247" t="s">
        <v>19</v>
      </c>
      <c r="F636" s="248" t="s">
        <v>702</v>
      </c>
      <c r="G636" s="246"/>
      <c r="H636" s="249">
        <v>6.3179999999999996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202</v>
      </c>
      <c r="AU636" s="255" t="s">
        <v>82</v>
      </c>
      <c r="AV636" s="14" t="s">
        <v>82</v>
      </c>
      <c r="AW636" s="14" t="s">
        <v>34</v>
      </c>
      <c r="AX636" s="14" t="s">
        <v>72</v>
      </c>
      <c r="AY636" s="255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703</v>
      </c>
      <c r="G637" s="246"/>
      <c r="H637" s="249">
        <v>16.100000000000001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704</v>
      </c>
      <c r="G638" s="246"/>
      <c r="H638" s="249">
        <v>-1.9199999999999999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4" customFormat="1">
      <c r="A639" s="14"/>
      <c r="B639" s="245"/>
      <c r="C639" s="246"/>
      <c r="D639" s="236" t="s">
        <v>202</v>
      </c>
      <c r="E639" s="247" t="s">
        <v>19</v>
      </c>
      <c r="F639" s="248" t="s">
        <v>705</v>
      </c>
      <c r="G639" s="246"/>
      <c r="H639" s="249">
        <v>8.9250000000000007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202</v>
      </c>
      <c r="AU639" s="255" t="s">
        <v>82</v>
      </c>
      <c r="AV639" s="14" t="s">
        <v>82</v>
      </c>
      <c r="AW639" s="14" t="s">
        <v>34</v>
      </c>
      <c r="AX639" s="14" t="s">
        <v>72</v>
      </c>
      <c r="AY639" s="255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704</v>
      </c>
      <c r="G640" s="246"/>
      <c r="H640" s="249">
        <v>-1.9199999999999999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706</v>
      </c>
      <c r="G641" s="246"/>
      <c r="H641" s="249">
        <v>8.4640000000000004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6" customFormat="1">
      <c r="A642" s="16"/>
      <c r="B642" s="267"/>
      <c r="C642" s="268"/>
      <c r="D642" s="236" t="s">
        <v>202</v>
      </c>
      <c r="E642" s="269" t="s">
        <v>19</v>
      </c>
      <c r="F642" s="270" t="s">
        <v>212</v>
      </c>
      <c r="G642" s="268"/>
      <c r="H642" s="271">
        <v>35.966999999999999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202</v>
      </c>
      <c r="AU642" s="277" t="s">
        <v>82</v>
      </c>
      <c r="AV642" s="16" t="s">
        <v>198</v>
      </c>
      <c r="AW642" s="16" t="s">
        <v>34</v>
      </c>
      <c r="AX642" s="16" t="s">
        <v>80</v>
      </c>
      <c r="AY642" s="277" t="s">
        <v>191</v>
      </c>
    </row>
    <row r="643" s="2" customFormat="1" ht="24.15" customHeight="1">
      <c r="A643" s="41"/>
      <c r="B643" s="42"/>
      <c r="C643" s="216" t="s">
        <v>707</v>
      </c>
      <c r="D643" s="216" t="s">
        <v>193</v>
      </c>
      <c r="E643" s="217" t="s">
        <v>708</v>
      </c>
      <c r="F643" s="218" t="s">
        <v>709</v>
      </c>
      <c r="G643" s="219" t="s">
        <v>196</v>
      </c>
      <c r="H643" s="220">
        <v>77.126000000000005</v>
      </c>
      <c r="I643" s="221"/>
      <c r="J643" s="222">
        <f>ROUND(I643*H643,2)</f>
        <v>0</v>
      </c>
      <c r="K643" s="218" t="s">
        <v>197</v>
      </c>
      <c r="L643" s="47"/>
      <c r="M643" s="223" t="s">
        <v>19</v>
      </c>
      <c r="N643" s="224" t="s">
        <v>43</v>
      </c>
      <c r="O643" s="87"/>
      <c r="P643" s="225">
        <f>O643*H643</f>
        <v>0</v>
      </c>
      <c r="Q643" s="225">
        <v>0.17721000000000001</v>
      </c>
      <c r="R643" s="225">
        <f>Q643*H643</f>
        <v>13.667498460000001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198</v>
      </c>
      <c r="AT643" s="227" t="s">
        <v>193</v>
      </c>
      <c r="AU643" s="227" t="s">
        <v>82</v>
      </c>
      <c r="AY643" s="20" t="s">
        <v>191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80</v>
      </c>
      <c r="BK643" s="228">
        <f>ROUND(I643*H643,2)</f>
        <v>0</v>
      </c>
      <c r="BL643" s="20" t="s">
        <v>198</v>
      </c>
      <c r="BM643" s="227" t="s">
        <v>710</v>
      </c>
    </row>
    <row r="644" s="2" customFormat="1">
      <c r="A644" s="41"/>
      <c r="B644" s="42"/>
      <c r="C644" s="43"/>
      <c r="D644" s="229" t="s">
        <v>200</v>
      </c>
      <c r="E644" s="43"/>
      <c r="F644" s="230" t="s">
        <v>711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200</v>
      </c>
      <c r="AU644" s="20" t="s">
        <v>82</v>
      </c>
    </row>
    <row r="645" s="13" customFormat="1">
      <c r="A645" s="13"/>
      <c r="B645" s="234"/>
      <c r="C645" s="235"/>
      <c r="D645" s="236" t="s">
        <v>202</v>
      </c>
      <c r="E645" s="237" t="s">
        <v>19</v>
      </c>
      <c r="F645" s="238" t="s">
        <v>701</v>
      </c>
      <c r="G645" s="235"/>
      <c r="H645" s="237" t="s">
        <v>19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202</v>
      </c>
      <c r="AU645" s="244" t="s">
        <v>82</v>
      </c>
      <c r="AV645" s="13" t="s">
        <v>80</v>
      </c>
      <c r="AW645" s="13" t="s">
        <v>34</v>
      </c>
      <c r="AX645" s="13" t="s">
        <v>72</v>
      </c>
      <c r="AY645" s="244" t="s">
        <v>191</v>
      </c>
    </row>
    <row r="646" s="13" customFormat="1">
      <c r="A646" s="13"/>
      <c r="B646" s="234"/>
      <c r="C646" s="235"/>
      <c r="D646" s="236" t="s">
        <v>202</v>
      </c>
      <c r="E646" s="237" t="s">
        <v>19</v>
      </c>
      <c r="F646" s="238" t="s">
        <v>454</v>
      </c>
      <c r="G646" s="235"/>
      <c r="H646" s="237" t="s">
        <v>19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202</v>
      </c>
      <c r="AU646" s="244" t="s">
        <v>82</v>
      </c>
      <c r="AV646" s="13" t="s">
        <v>80</v>
      </c>
      <c r="AW646" s="13" t="s">
        <v>34</v>
      </c>
      <c r="AX646" s="13" t="s">
        <v>72</v>
      </c>
      <c r="AY646" s="244" t="s">
        <v>191</v>
      </c>
    </row>
    <row r="647" s="14" customFormat="1">
      <c r="A647" s="14"/>
      <c r="B647" s="245"/>
      <c r="C647" s="246"/>
      <c r="D647" s="236" t="s">
        <v>202</v>
      </c>
      <c r="E647" s="247" t="s">
        <v>19</v>
      </c>
      <c r="F647" s="248" t="s">
        <v>712</v>
      </c>
      <c r="G647" s="246"/>
      <c r="H647" s="249">
        <v>59.799999999999997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202</v>
      </c>
      <c r="AU647" s="255" t="s">
        <v>82</v>
      </c>
      <c r="AV647" s="14" t="s">
        <v>82</v>
      </c>
      <c r="AW647" s="14" t="s">
        <v>34</v>
      </c>
      <c r="AX647" s="14" t="s">
        <v>72</v>
      </c>
      <c r="AY647" s="255" t="s">
        <v>191</v>
      </c>
    </row>
    <row r="648" s="14" customFormat="1">
      <c r="A648" s="14"/>
      <c r="B648" s="245"/>
      <c r="C648" s="246"/>
      <c r="D648" s="236" t="s">
        <v>202</v>
      </c>
      <c r="E648" s="247" t="s">
        <v>19</v>
      </c>
      <c r="F648" s="248" t="s">
        <v>713</v>
      </c>
      <c r="G648" s="246"/>
      <c r="H648" s="249">
        <v>-15.84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202</v>
      </c>
      <c r="AU648" s="255" t="s">
        <v>82</v>
      </c>
      <c r="AV648" s="14" t="s">
        <v>82</v>
      </c>
      <c r="AW648" s="14" t="s">
        <v>34</v>
      </c>
      <c r="AX648" s="14" t="s">
        <v>72</v>
      </c>
      <c r="AY648" s="255" t="s">
        <v>191</v>
      </c>
    </row>
    <row r="649" s="14" customFormat="1">
      <c r="A649" s="14"/>
      <c r="B649" s="245"/>
      <c r="C649" s="246"/>
      <c r="D649" s="236" t="s">
        <v>202</v>
      </c>
      <c r="E649" s="247" t="s">
        <v>19</v>
      </c>
      <c r="F649" s="248" t="s">
        <v>714</v>
      </c>
      <c r="G649" s="246"/>
      <c r="H649" s="249">
        <v>16.928000000000001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202</v>
      </c>
      <c r="AU649" s="255" t="s">
        <v>82</v>
      </c>
      <c r="AV649" s="14" t="s">
        <v>82</v>
      </c>
      <c r="AW649" s="14" t="s">
        <v>34</v>
      </c>
      <c r="AX649" s="14" t="s">
        <v>72</v>
      </c>
      <c r="AY649" s="255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706</v>
      </c>
      <c r="G650" s="246"/>
      <c r="H650" s="249">
        <v>8.4640000000000004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715</v>
      </c>
      <c r="G651" s="246"/>
      <c r="H651" s="249">
        <v>7.774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6" customFormat="1">
      <c r="A652" s="16"/>
      <c r="B652" s="267"/>
      <c r="C652" s="268"/>
      <c r="D652" s="236" t="s">
        <v>202</v>
      </c>
      <c r="E652" s="269" t="s">
        <v>19</v>
      </c>
      <c r="F652" s="270" t="s">
        <v>212</v>
      </c>
      <c r="G652" s="268"/>
      <c r="H652" s="271">
        <v>77.125999999999991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7" t="s">
        <v>202</v>
      </c>
      <c r="AU652" s="277" t="s">
        <v>82</v>
      </c>
      <c r="AV652" s="16" t="s">
        <v>198</v>
      </c>
      <c r="AW652" s="16" t="s">
        <v>34</v>
      </c>
      <c r="AX652" s="16" t="s">
        <v>80</v>
      </c>
      <c r="AY652" s="277" t="s">
        <v>191</v>
      </c>
    </row>
    <row r="653" s="2" customFormat="1" ht="24.15" customHeight="1">
      <c r="A653" s="41"/>
      <c r="B653" s="42"/>
      <c r="C653" s="216" t="s">
        <v>716</v>
      </c>
      <c r="D653" s="216" t="s">
        <v>193</v>
      </c>
      <c r="E653" s="217" t="s">
        <v>717</v>
      </c>
      <c r="F653" s="218" t="s">
        <v>718</v>
      </c>
      <c r="G653" s="219" t="s">
        <v>215</v>
      </c>
      <c r="H653" s="220">
        <v>54.585000000000001</v>
      </c>
      <c r="I653" s="221"/>
      <c r="J653" s="222">
        <f>ROUND(I653*H653,2)</f>
        <v>0</v>
      </c>
      <c r="K653" s="218" t="s">
        <v>197</v>
      </c>
      <c r="L653" s="47"/>
      <c r="M653" s="223" t="s">
        <v>19</v>
      </c>
      <c r="N653" s="224" t="s">
        <v>43</v>
      </c>
      <c r="O653" s="87"/>
      <c r="P653" s="225">
        <f>O653*H653</f>
        <v>0</v>
      </c>
      <c r="Q653" s="225">
        <v>0.029610000000000001</v>
      </c>
      <c r="R653" s="225">
        <f>Q653*H653</f>
        <v>1.6162618500000001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198</v>
      </c>
      <c r="AT653" s="227" t="s">
        <v>193</v>
      </c>
      <c r="AU653" s="227" t="s">
        <v>82</v>
      </c>
      <c r="AY653" s="20" t="s">
        <v>191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80</v>
      </c>
      <c r="BK653" s="228">
        <f>ROUND(I653*H653,2)</f>
        <v>0</v>
      </c>
      <c r="BL653" s="20" t="s">
        <v>198</v>
      </c>
      <c r="BM653" s="227" t="s">
        <v>719</v>
      </c>
    </row>
    <row r="654" s="2" customFormat="1">
      <c r="A654" s="41"/>
      <c r="B654" s="42"/>
      <c r="C654" s="43"/>
      <c r="D654" s="229" t="s">
        <v>200</v>
      </c>
      <c r="E654" s="43"/>
      <c r="F654" s="230" t="s">
        <v>720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200</v>
      </c>
      <c r="AU654" s="20" t="s">
        <v>82</v>
      </c>
    </row>
    <row r="655" s="13" customFormat="1">
      <c r="A655" s="13"/>
      <c r="B655" s="234"/>
      <c r="C655" s="235"/>
      <c r="D655" s="236" t="s">
        <v>202</v>
      </c>
      <c r="E655" s="237" t="s">
        <v>19</v>
      </c>
      <c r="F655" s="238" t="s">
        <v>701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202</v>
      </c>
      <c r="AU655" s="244" t="s">
        <v>82</v>
      </c>
      <c r="AV655" s="13" t="s">
        <v>80</v>
      </c>
      <c r="AW655" s="13" t="s">
        <v>34</v>
      </c>
      <c r="AX655" s="13" t="s">
        <v>72</v>
      </c>
      <c r="AY655" s="244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454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721</v>
      </c>
      <c r="G657" s="246"/>
      <c r="H657" s="249">
        <v>18.399999999999999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704</v>
      </c>
      <c r="G658" s="246"/>
      <c r="H658" s="249">
        <v>-1.9199999999999999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721</v>
      </c>
      <c r="G659" s="246"/>
      <c r="H659" s="249">
        <v>18.399999999999999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4" customFormat="1">
      <c r="A660" s="14"/>
      <c r="B660" s="245"/>
      <c r="C660" s="246"/>
      <c r="D660" s="236" t="s">
        <v>202</v>
      </c>
      <c r="E660" s="247" t="s">
        <v>19</v>
      </c>
      <c r="F660" s="248" t="s">
        <v>722</v>
      </c>
      <c r="G660" s="246"/>
      <c r="H660" s="249">
        <v>9.1999999999999993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202</v>
      </c>
      <c r="AU660" s="255" t="s">
        <v>82</v>
      </c>
      <c r="AV660" s="14" t="s">
        <v>82</v>
      </c>
      <c r="AW660" s="14" t="s">
        <v>34</v>
      </c>
      <c r="AX660" s="14" t="s">
        <v>72</v>
      </c>
      <c r="AY660" s="255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723</v>
      </c>
      <c r="G661" s="246"/>
      <c r="H661" s="249">
        <v>10.505000000000001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6" customFormat="1">
      <c r="A662" s="16"/>
      <c r="B662" s="267"/>
      <c r="C662" s="268"/>
      <c r="D662" s="236" t="s">
        <v>202</v>
      </c>
      <c r="E662" s="269" t="s">
        <v>19</v>
      </c>
      <c r="F662" s="270" t="s">
        <v>212</v>
      </c>
      <c r="G662" s="268"/>
      <c r="H662" s="271">
        <v>54.585000000000001</v>
      </c>
      <c r="I662" s="272"/>
      <c r="J662" s="268"/>
      <c r="K662" s="268"/>
      <c r="L662" s="273"/>
      <c r="M662" s="274"/>
      <c r="N662" s="275"/>
      <c r="O662" s="275"/>
      <c r="P662" s="275"/>
      <c r="Q662" s="275"/>
      <c r="R662" s="275"/>
      <c r="S662" s="275"/>
      <c r="T662" s="27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7" t="s">
        <v>202</v>
      </c>
      <c r="AU662" s="277" t="s">
        <v>82</v>
      </c>
      <c r="AV662" s="16" t="s">
        <v>198</v>
      </c>
      <c r="AW662" s="16" t="s">
        <v>34</v>
      </c>
      <c r="AX662" s="16" t="s">
        <v>80</v>
      </c>
      <c r="AY662" s="277" t="s">
        <v>191</v>
      </c>
    </row>
    <row r="663" s="2" customFormat="1" ht="16.5" customHeight="1">
      <c r="A663" s="41"/>
      <c r="B663" s="42"/>
      <c r="C663" s="216" t="s">
        <v>724</v>
      </c>
      <c r="D663" s="216" t="s">
        <v>193</v>
      </c>
      <c r="E663" s="217" t="s">
        <v>725</v>
      </c>
      <c r="F663" s="218" t="s">
        <v>726</v>
      </c>
      <c r="G663" s="219" t="s">
        <v>215</v>
      </c>
      <c r="H663" s="220">
        <v>14.645</v>
      </c>
      <c r="I663" s="221"/>
      <c r="J663" s="222">
        <f>ROUND(I663*H663,2)</f>
        <v>0</v>
      </c>
      <c r="K663" s="218" t="s">
        <v>197</v>
      </c>
      <c r="L663" s="47"/>
      <c r="M663" s="223" t="s">
        <v>19</v>
      </c>
      <c r="N663" s="224" t="s">
        <v>43</v>
      </c>
      <c r="O663" s="87"/>
      <c r="P663" s="225">
        <f>O663*H663</f>
        <v>0</v>
      </c>
      <c r="Q663" s="225">
        <v>0.0049800000000000001</v>
      </c>
      <c r="R663" s="225">
        <f>Q663*H663</f>
        <v>0.0729321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198</v>
      </c>
      <c r="AT663" s="227" t="s">
        <v>193</v>
      </c>
      <c r="AU663" s="227" t="s">
        <v>82</v>
      </c>
      <c r="AY663" s="20" t="s">
        <v>191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80</v>
      </c>
      <c r="BK663" s="228">
        <f>ROUND(I663*H663,2)</f>
        <v>0</v>
      </c>
      <c r="BL663" s="20" t="s">
        <v>198</v>
      </c>
      <c r="BM663" s="227" t="s">
        <v>727</v>
      </c>
    </row>
    <row r="664" s="2" customFormat="1">
      <c r="A664" s="41"/>
      <c r="B664" s="42"/>
      <c r="C664" s="43"/>
      <c r="D664" s="229" t="s">
        <v>200</v>
      </c>
      <c r="E664" s="43"/>
      <c r="F664" s="230" t="s">
        <v>728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200</v>
      </c>
      <c r="AU664" s="20" t="s">
        <v>82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701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3" customFormat="1">
      <c r="A666" s="13"/>
      <c r="B666" s="234"/>
      <c r="C666" s="235"/>
      <c r="D666" s="236" t="s">
        <v>202</v>
      </c>
      <c r="E666" s="237" t="s">
        <v>19</v>
      </c>
      <c r="F666" s="238" t="s">
        <v>454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202</v>
      </c>
      <c r="AU666" s="244" t="s">
        <v>82</v>
      </c>
      <c r="AV666" s="13" t="s">
        <v>80</v>
      </c>
      <c r="AW666" s="13" t="s">
        <v>34</v>
      </c>
      <c r="AX666" s="13" t="s">
        <v>72</v>
      </c>
      <c r="AY666" s="244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729</v>
      </c>
      <c r="G667" s="246"/>
      <c r="H667" s="249">
        <v>1.8049999999999999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4" customFormat="1">
      <c r="A668" s="14"/>
      <c r="B668" s="245"/>
      <c r="C668" s="246"/>
      <c r="D668" s="236" t="s">
        <v>202</v>
      </c>
      <c r="E668" s="247" t="s">
        <v>19</v>
      </c>
      <c r="F668" s="248" t="s">
        <v>730</v>
      </c>
      <c r="G668" s="246"/>
      <c r="H668" s="249">
        <v>4.5999999999999996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202</v>
      </c>
      <c r="AU668" s="255" t="s">
        <v>82</v>
      </c>
      <c r="AV668" s="14" t="s">
        <v>82</v>
      </c>
      <c r="AW668" s="14" t="s">
        <v>34</v>
      </c>
      <c r="AX668" s="14" t="s">
        <v>72</v>
      </c>
      <c r="AY668" s="255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731</v>
      </c>
      <c r="G669" s="246"/>
      <c r="H669" s="249">
        <v>-0.95999999999999996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722</v>
      </c>
      <c r="G670" s="246"/>
      <c r="H670" s="249">
        <v>9.1999999999999993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6" customFormat="1">
      <c r="A671" s="16"/>
      <c r="B671" s="267"/>
      <c r="C671" s="268"/>
      <c r="D671" s="236" t="s">
        <v>202</v>
      </c>
      <c r="E671" s="269" t="s">
        <v>19</v>
      </c>
      <c r="F671" s="270" t="s">
        <v>212</v>
      </c>
      <c r="G671" s="268"/>
      <c r="H671" s="271">
        <v>14.645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7" t="s">
        <v>202</v>
      </c>
      <c r="AU671" s="277" t="s">
        <v>82</v>
      </c>
      <c r="AV671" s="16" t="s">
        <v>198</v>
      </c>
      <c r="AW671" s="16" t="s">
        <v>34</v>
      </c>
      <c r="AX671" s="16" t="s">
        <v>80</v>
      </c>
      <c r="AY671" s="277" t="s">
        <v>191</v>
      </c>
    </row>
    <row r="672" s="2" customFormat="1" ht="16.5" customHeight="1">
      <c r="A672" s="41"/>
      <c r="B672" s="42"/>
      <c r="C672" s="216" t="s">
        <v>732</v>
      </c>
      <c r="D672" s="216" t="s">
        <v>193</v>
      </c>
      <c r="E672" s="217" t="s">
        <v>733</v>
      </c>
      <c r="F672" s="218" t="s">
        <v>734</v>
      </c>
      <c r="G672" s="219" t="s">
        <v>215</v>
      </c>
      <c r="H672" s="220">
        <v>51.789999999999999</v>
      </c>
      <c r="I672" s="221"/>
      <c r="J672" s="222">
        <f>ROUND(I672*H672,2)</f>
        <v>0</v>
      </c>
      <c r="K672" s="218" t="s">
        <v>197</v>
      </c>
      <c r="L672" s="47"/>
      <c r="M672" s="223" t="s">
        <v>19</v>
      </c>
      <c r="N672" s="224" t="s">
        <v>43</v>
      </c>
      <c r="O672" s="87"/>
      <c r="P672" s="225">
        <f>O672*H672</f>
        <v>0</v>
      </c>
      <c r="Q672" s="225">
        <v>0.0062300000000000003</v>
      </c>
      <c r="R672" s="225">
        <f>Q672*H672</f>
        <v>0.32265169999999999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198</v>
      </c>
      <c r="AT672" s="227" t="s">
        <v>193</v>
      </c>
      <c r="AU672" s="227" t="s">
        <v>82</v>
      </c>
      <c r="AY672" s="20" t="s">
        <v>191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80</v>
      </c>
      <c r="BK672" s="228">
        <f>ROUND(I672*H672,2)</f>
        <v>0</v>
      </c>
      <c r="BL672" s="20" t="s">
        <v>198</v>
      </c>
      <c r="BM672" s="227" t="s">
        <v>735</v>
      </c>
    </row>
    <row r="673" s="2" customFormat="1">
      <c r="A673" s="41"/>
      <c r="B673" s="42"/>
      <c r="C673" s="43"/>
      <c r="D673" s="229" t="s">
        <v>200</v>
      </c>
      <c r="E673" s="43"/>
      <c r="F673" s="230" t="s">
        <v>736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200</v>
      </c>
      <c r="AU673" s="20" t="s">
        <v>82</v>
      </c>
    </row>
    <row r="674" s="13" customFormat="1">
      <c r="A674" s="13"/>
      <c r="B674" s="234"/>
      <c r="C674" s="235"/>
      <c r="D674" s="236" t="s">
        <v>202</v>
      </c>
      <c r="E674" s="237" t="s">
        <v>19</v>
      </c>
      <c r="F674" s="238" t="s">
        <v>701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202</v>
      </c>
      <c r="AU674" s="244" t="s">
        <v>82</v>
      </c>
      <c r="AV674" s="13" t="s">
        <v>80</v>
      </c>
      <c r="AW674" s="13" t="s">
        <v>34</v>
      </c>
      <c r="AX674" s="13" t="s">
        <v>72</v>
      </c>
      <c r="AY674" s="244" t="s">
        <v>191</v>
      </c>
    </row>
    <row r="675" s="13" customFormat="1">
      <c r="A675" s="13"/>
      <c r="B675" s="234"/>
      <c r="C675" s="235"/>
      <c r="D675" s="236" t="s">
        <v>202</v>
      </c>
      <c r="E675" s="237" t="s">
        <v>19</v>
      </c>
      <c r="F675" s="238" t="s">
        <v>454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202</v>
      </c>
      <c r="AU675" s="244" t="s">
        <v>82</v>
      </c>
      <c r="AV675" s="13" t="s">
        <v>80</v>
      </c>
      <c r="AW675" s="13" t="s">
        <v>34</v>
      </c>
      <c r="AX675" s="13" t="s">
        <v>72</v>
      </c>
      <c r="AY675" s="244" t="s">
        <v>191</v>
      </c>
    </row>
    <row r="676" s="14" customFormat="1">
      <c r="A676" s="14"/>
      <c r="B676" s="245"/>
      <c r="C676" s="246"/>
      <c r="D676" s="236" t="s">
        <v>202</v>
      </c>
      <c r="E676" s="247" t="s">
        <v>19</v>
      </c>
      <c r="F676" s="248" t="s">
        <v>737</v>
      </c>
      <c r="G676" s="246"/>
      <c r="H676" s="249">
        <v>15.605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202</v>
      </c>
      <c r="AU676" s="255" t="s">
        <v>82</v>
      </c>
      <c r="AV676" s="14" t="s">
        <v>82</v>
      </c>
      <c r="AW676" s="14" t="s">
        <v>34</v>
      </c>
      <c r="AX676" s="14" t="s">
        <v>72</v>
      </c>
      <c r="AY676" s="255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722</v>
      </c>
      <c r="G677" s="246"/>
      <c r="H677" s="249">
        <v>9.1999999999999993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704</v>
      </c>
      <c r="G678" s="246"/>
      <c r="H678" s="249">
        <v>-1.9199999999999999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721</v>
      </c>
      <c r="G679" s="246"/>
      <c r="H679" s="249">
        <v>18.399999999999999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4" customFormat="1">
      <c r="A680" s="14"/>
      <c r="B680" s="245"/>
      <c r="C680" s="246"/>
      <c r="D680" s="236" t="s">
        <v>202</v>
      </c>
      <c r="E680" s="247" t="s">
        <v>19</v>
      </c>
      <c r="F680" s="248" t="s">
        <v>723</v>
      </c>
      <c r="G680" s="246"/>
      <c r="H680" s="249">
        <v>10.505000000000001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202</v>
      </c>
      <c r="AU680" s="255" t="s">
        <v>82</v>
      </c>
      <c r="AV680" s="14" t="s">
        <v>82</v>
      </c>
      <c r="AW680" s="14" t="s">
        <v>34</v>
      </c>
      <c r="AX680" s="14" t="s">
        <v>72</v>
      </c>
      <c r="AY680" s="255" t="s">
        <v>191</v>
      </c>
    </row>
    <row r="681" s="16" customFormat="1">
      <c r="A681" s="16"/>
      <c r="B681" s="267"/>
      <c r="C681" s="268"/>
      <c r="D681" s="236" t="s">
        <v>202</v>
      </c>
      <c r="E681" s="269" t="s">
        <v>19</v>
      </c>
      <c r="F681" s="270" t="s">
        <v>212</v>
      </c>
      <c r="G681" s="268"/>
      <c r="H681" s="271">
        <v>51.789999999999999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7" t="s">
        <v>202</v>
      </c>
      <c r="AU681" s="277" t="s">
        <v>82</v>
      </c>
      <c r="AV681" s="16" t="s">
        <v>198</v>
      </c>
      <c r="AW681" s="16" t="s">
        <v>34</v>
      </c>
      <c r="AX681" s="16" t="s">
        <v>80</v>
      </c>
      <c r="AY681" s="277" t="s">
        <v>191</v>
      </c>
    </row>
    <row r="682" s="2" customFormat="1" ht="21.75" customHeight="1">
      <c r="A682" s="41"/>
      <c r="B682" s="42"/>
      <c r="C682" s="216" t="s">
        <v>738</v>
      </c>
      <c r="D682" s="216" t="s">
        <v>193</v>
      </c>
      <c r="E682" s="217" t="s">
        <v>739</v>
      </c>
      <c r="F682" s="218" t="s">
        <v>740</v>
      </c>
      <c r="G682" s="219" t="s">
        <v>233</v>
      </c>
      <c r="H682" s="220">
        <v>267.83800000000002</v>
      </c>
      <c r="I682" s="221"/>
      <c r="J682" s="222">
        <f>ROUND(I682*H682,2)</f>
        <v>0</v>
      </c>
      <c r="K682" s="218" t="s">
        <v>197</v>
      </c>
      <c r="L682" s="47"/>
      <c r="M682" s="223" t="s">
        <v>19</v>
      </c>
      <c r="N682" s="224" t="s">
        <v>43</v>
      </c>
      <c r="O682" s="87"/>
      <c r="P682" s="225">
        <f>O682*H682</f>
        <v>0</v>
      </c>
      <c r="Q682" s="225">
        <v>2.5018699999999998</v>
      </c>
      <c r="R682" s="225">
        <f>Q682*H682</f>
        <v>670.09585705999996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198</v>
      </c>
      <c r="AT682" s="227" t="s">
        <v>193</v>
      </c>
      <c r="AU682" s="227" t="s">
        <v>82</v>
      </c>
      <c r="AY682" s="20" t="s">
        <v>191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80</v>
      </c>
      <c r="BK682" s="228">
        <f>ROUND(I682*H682,2)</f>
        <v>0</v>
      </c>
      <c r="BL682" s="20" t="s">
        <v>198</v>
      </c>
      <c r="BM682" s="227" t="s">
        <v>741</v>
      </c>
    </row>
    <row r="683" s="2" customFormat="1">
      <c r="A683" s="41"/>
      <c r="B683" s="42"/>
      <c r="C683" s="43"/>
      <c r="D683" s="229" t="s">
        <v>200</v>
      </c>
      <c r="E683" s="43"/>
      <c r="F683" s="230" t="s">
        <v>742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200</v>
      </c>
      <c r="AU683" s="20" t="s">
        <v>82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743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744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745</v>
      </c>
      <c r="G686" s="246"/>
      <c r="H686" s="249">
        <v>105.121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746</v>
      </c>
      <c r="G687" s="246"/>
      <c r="H687" s="249">
        <v>-19.584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4" customFormat="1">
      <c r="A688" s="14"/>
      <c r="B688" s="245"/>
      <c r="C688" s="246"/>
      <c r="D688" s="236" t="s">
        <v>202</v>
      </c>
      <c r="E688" s="247" t="s">
        <v>19</v>
      </c>
      <c r="F688" s="248" t="s">
        <v>747</v>
      </c>
      <c r="G688" s="246"/>
      <c r="H688" s="249">
        <v>-3.8290000000000002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202</v>
      </c>
      <c r="AU688" s="255" t="s">
        <v>82</v>
      </c>
      <c r="AV688" s="14" t="s">
        <v>82</v>
      </c>
      <c r="AW688" s="14" t="s">
        <v>34</v>
      </c>
      <c r="AX688" s="14" t="s">
        <v>72</v>
      </c>
      <c r="AY688" s="255" t="s">
        <v>191</v>
      </c>
    </row>
    <row r="689" s="13" customFormat="1">
      <c r="A689" s="13"/>
      <c r="B689" s="234"/>
      <c r="C689" s="235"/>
      <c r="D689" s="236" t="s">
        <v>202</v>
      </c>
      <c r="E689" s="237" t="s">
        <v>19</v>
      </c>
      <c r="F689" s="238" t="s">
        <v>748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202</v>
      </c>
      <c r="AU689" s="244" t="s">
        <v>82</v>
      </c>
      <c r="AV689" s="13" t="s">
        <v>80</v>
      </c>
      <c r="AW689" s="13" t="s">
        <v>34</v>
      </c>
      <c r="AX689" s="13" t="s">
        <v>72</v>
      </c>
      <c r="AY689" s="244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749</v>
      </c>
      <c r="G690" s="246"/>
      <c r="H690" s="249">
        <v>4.444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750</v>
      </c>
      <c r="G691" s="246"/>
      <c r="H691" s="249">
        <v>4.2839999999999998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4" customFormat="1">
      <c r="A692" s="14"/>
      <c r="B692" s="245"/>
      <c r="C692" s="246"/>
      <c r="D692" s="236" t="s">
        <v>202</v>
      </c>
      <c r="E692" s="247" t="s">
        <v>19</v>
      </c>
      <c r="F692" s="248" t="s">
        <v>751</v>
      </c>
      <c r="G692" s="246"/>
      <c r="H692" s="249">
        <v>3.4649999999999999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202</v>
      </c>
      <c r="AU692" s="255" t="s">
        <v>82</v>
      </c>
      <c r="AV692" s="14" t="s">
        <v>82</v>
      </c>
      <c r="AW692" s="14" t="s">
        <v>34</v>
      </c>
      <c r="AX692" s="14" t="s">
        <v>72</v>
      </c>
      <c r="AY692" s="255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752</v>
      </c>
      <c r="G693" s="246"/>
      <c r="H693" s="249">
        <v>15.196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753</v>
      </c>
      <c r="G694" s="246"/>
      <c r="H694" s="249">
        <v>-1.5980000000000001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754</v>
      </c>
      <c r="G695" s="246"/>
      <c r="H695" s="249">
        <v>15.792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4" customFormat="1">
      <c r="A696" s="14"/>
      <c r="B696" s="245"/>
      <c r="C696" s="246"/>
      <c r="D696" s="236" t="s">
        <v>202</v>
      </c>
      <c r="E696" s="247" t="s">
        <v>19</v>
      </c>
      <c r="F696" s="248" t="s">
        <v>755</v>
      </c>
      <c r="G696" s="246"/>
      <c r="H696" s="249">
        <v>-1.544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202</v>
      </c>
      <c r="AU696" s="255" t="s">
        <v>82</v>
      </c>
      <c r="AV696" s="14" t="s">
        <v>82</v>
      </c>
      <c r="AW696" s="14" t="s">
        <v>34</v>
      </c>
      <c r="AX696" s="14" t="s">
        <v>72</v>
      </c>
      <c r="AY696" s="255" t="s">
        <v>191</v>
      </c>
    </row>
    <row r="697" s="14" customFormat="1">
      <c r="A697" s="14"/>
      <c r="B697" s="245"/>
      <c r="C697" s="246"/>
      <c r="D697" s="236" t="s">
        <v>202</v>
      </c>
      <c r="E697" s="247" t="s">
        <v>19</v>
      </c>
      <c r="F697" s="248" t="s">
        <v>750</v>
      </c>
      <c r="G697" s="246"/>
      <c r="H697" s="249">
        <v>4.2839999999999998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202</v>
      </c>
      <c r="AU697" s="255" t="s">
        <v>82</v>
      </c>
      <c r="AV697" s="14" t="s">
        <v>82</v>
      </c>
      <c r="AW697" s="14" t="s">
        <v>34</v>
      </c>
      <c r="AX697" s="14" t="s">
        <v>72</v>
      </c>
      <c r="AY697" s="255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752</v>
      </c>
      <c r="G698" s="246"/>
      <c r="H698" s="249">
        <v>15.196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756</v>
      </c>
      <c r="G699" s="246"/>
      <c r="H699" s="249">
        <v>-1.544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4" customFormat="1">
      <c r="A700" s="14"/>
      <c r="B700" s="245"/>
      <c r="C700" s="246"/>
      <c r="D700" s="236" t="s">
        <v>202</v>
      </c>
      <c r="E700" s="247" t="s">
        <v>19</v>
      </c>
      <c r="F700" s="248" t="s">
        <v>757</v>
      </c>
      <c r="G700" s="246"/>
      <c r="H700" s="249">
        <v>5.8380000000000001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202</v>
      </c>
      <c r="AU700" s="255" t="s">
        <v>82</v>
      </c>
      <c r="AV700" s="14" t="s">
        <v>82</v>
      </c>
      <c r="AW700" s="14" t="s">
        <v>34</v>
      </c>
      <c r="AX700" s="14" t="s">
        <v>72</v>
      </c>
      <c r="AY700" s="255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758</v>
      </c>
      <c r="G701" s="246"/>
      <c r="H701" s="249">
        <v>-0.752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759</v>
      </c>
      <c r="G702" s="246"/>
      <c r="H702" s="249">
        <v>4.0529999999999999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760</v>
      </c>
      <c r="G703" s="246"/>
      <c r="H703" s="249">
        <v>-0.26400000000000001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5" customFormat="1">
      <c r="A704" s="15"/>
      <c r="B704" s="256"/>
      <c r="C704" s="257"/>
      <c r="D704" s="236" t="s">
        <v>202</v>
      </c>
      <c r="E704" s="258" t="s">
        <v>19</v>
      </c>
      <c r="F704" s="259" t="s">
        <v>208</v>
      </c>
      <c r="G704" s="257"/>
      <c r="H704" s="260">
        <v>148.55799999999999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202</v>
      </c>
      <c r="AU704" s="266" t="s">
        <v>82</v>
      </c>
      <c r="AV704" s="15" t="s">
        <v>93</v>
      </c>
      <c r="AW704" s="15" t="s">
        <v>34</v>
      </c>
      <c r="AX704" s="15" t="s">
        <v>72</v>
      </c>
      <c r="AY704" s="266" t="s">
        <v>191</v>
      </c>
    </row>
    <row r="705" s="13" customFormat="1">
      <c r="A705" s="13"/>
      <c r="B705" s="234"/>
      <c r="C705" s="235"/>
      <c r="D705" s="236" t="s">
        <v>202</v>
      </c>
      <c r="E705" s="237" t="s">
        <v>19</v>
      </c>
      <c r="F705" s="238" t="s">
        <v>761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202</v>
      </c>
      <c r="AU705" s="244" t="s">
        <v>82</v>
      </c>
      <c r="AV705" s="13" t="s">
        <v>80</v>
      </c>
      <c r="AW705" s="13" t="s">
        <v>34</v>
      </c>
      <c r="AX705" s="13" t="s">
        <v>72</v>
      </c>
      <c r="AY705" s="244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762</v>
      </c>
      <c r="G706" s="246"/>
      <c r="H706" s="249">
        <v>36.289000000000001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763</v>
      </c>
      <c r="G707" s="246"/>
      <c r="H707" s="249">
        <v>8.8409999999999993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4" customFormat="1">
      <c r="A708" s="14"/>
      <c r="B708" s="245"/>
      <c r="C708" s="246"/>
      <c r="D708" s="236" t="s">
        <v>202</v>
      </c>
      <c r="E708" s="247" t="s">
        <v>19</v>
      </c>
      <c r="F708" s="248" t="s">
        <v>764</v>
      </c>
      <c r="G708" s="246"/>
      <c r="H708" s="249">
        <v>5.8730000000000002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202</v>
      </c>
      <c r="AU708" s="255" t="s">
        <v>82</v>
      </c>
      <c r="AV708" s="14" t="s">
        <v>82</v>
      </c>
      <c r="AW708" s="14" t="s">
        <v>34</v>
      </c>
      <c r="AX708" s="14" t="s">
        <v>72</v>
      </c>
      <c r="AY708" s="255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765</v>
      </c>
      <c r="G709" s="246"/>
      <c r="H709" s="249">
        <v>9.1349999999999998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766</v>
      </c>
      <c r="G710" s="246"/>
      <c r="H710" s="249">
        <v>6.2999999999999998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767</v>
      </c>
      <c r="G711" s="246"/>
      <c r="H711" s="249">
        <v>7.5039999999999996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4" customFormat="1">
      <c r="A712" s="14"/>
      <c r="B712" s="245"/>
      <c r="C712" s="246"/>
      <c r="D712" s="236" t="s">
        <v>202</v>
      </c>
      <c r="E712" s="247" t="s">
        <v>19</v>
      </c>
      <c r="F712" s="248" t="s">
        <v>768</v>
      </c>
      <c r="G712" s="246"/>
      <c r="H712" s="249">
        <v>-12.210000000000001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202</v>
      </c>
      <c r="AU712" s="255" t="s">
        <v>82</v>
      </c>
      <c r="AV712" s="14" t="s">
        <v>82</v>
      </c>
      <c r="AW712" s="14" t="s">
        <v>34</v>
      </c>
      <c r="AX712" s="14" t="s">
        <v>72</v>
      </c>
      <c r="AY712" s="255" t="s">
        <v>191</v>
      </c>
    </row>
    <row r="713" s="15" customFormat="1">
      <c r="A713" s="15"/>
      <c r="B713" s="256"/>
      <c r="C713" s="257"/>
      <c r="D713" s="236" t="s">
        <v>202</v>
      </c>
      <c r="E713" s="258" t="s">
        <v>19</v>
      </c>
      <c r="F713" s="259" t="s">
        <v>208</v>
      </c>
      <c r="G713" s="257"/>
      <c r="H713" s="260">
        <v>61.732000000000006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202</v>
      </c>
      <c r="AU713" s="266" t="s">
        <v>82</v>
      </c>
      <c r="AV713" s="15" t="s">
        <v>93</v>
      </c>
      <c r="AW713" s="15" t="s">
        <v>34</v>
      </c>
      <c r="AX713" s="15" t="s">
        <v>72</v>
      </c>
      <c r="AY713" s="266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769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770</v>
      </c>
      <c r="G715" s="246"/>
      <c r="H715" s="249">
        <v>1.53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770</v>
      </c>
      <c r="G716" s="246"/>
      <c r="H716" s="249">
        <v>1.53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770</v>
      </c>
      <c r="G717" s="246"/>
      <c r="H717" s="249">
        <v>1.53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4" customFormat="1">
      <c r="A718" s="14"/>
      <c r="B718" s="245"/>
      <c r="C718" s="246"/>
      <c r="D718" s="236" t="s">
        <v>202</v>
      </c>
      <c r="E718" s="247" t="s">
        <v>19</v>
      </c>
      <c r="F718" s="248" t="s">
        <v>771</v>
      </c>
      <c r="G718" s="246"/>
      <c r="H718" s="249">
        <v>1.6799999999999999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202</v>
      </c>
      <c r="AU718" s="255" t="s">
        <v>82</v>
      </c>
      <c r="AV718" s="14" t="s">
        <v>82</v>
      </c>
      <c r="AW718" s="14" t="s">
        <v>34</v>
      </c>
      <c r="AX718" s="14" t="s">
        <v>72</v>
      </c>
      <c r="AY718" s="255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770</v>
      </c>
      <c r="G719" s="246"/>
      <c r="H719" s="249">
        <v>1.53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770</v>
      </c>
      <c r="G720" s="246"/>
      <c r="H720" s="249">
        <v>1.53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771</v>
      </c>
      <c r="G721" s="246"/>
      <c r="H721" s="249">
        <v>1.6799999999999999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4" customFormat="1">
      <c r="A722" s="14"/>
      <c r="B722" s="245"/>
      <c r="C722" s="246"/>
      <c r="D722" s="236" t="s">
        <v>202</v>
      </c>
      <c r="E722" s="247" t="s">
        <v>19</v>
      </c>
      <c r="F722" s="248" t="s">
        <v>770</v>
      </c>
      <c r="G722" s="246"/>
      <c r="H722" s="249">
        <v>1.53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202</v>
      </c>
      <c r="AU722" s="255" t="s">
        <v>82</v>
      </c>
      <c r="AV722" s="14" t="s">
        <v>82</v>
      </c>
      <c r="AW722" s="14" t="s">
        <v>34</v>
      </c>
      <c r="AX722" s="14" t="s">
        <v>72</v>
      </c>
      <c r="AY722" s="255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770</v>
      </c>
      <c r="G723" s="246"/>
      <c r="H723" s="249">
        <v>1.53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771</v>
      </c>
      <c r="G724" s="246"/>
      <c r="H724" s="249">
        <v>1.6799999999999999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4" customFormat="1">
      <c r="A725" s="14"/>
      <c r="B725" s="245"/>
      <c r="C725" s="246"/>
      <c r="D725" s="236" t="s">
        <v>202</v>
      </c>
      <c r="E725" s="247" t="s">
        <v>19</v>
      </c>
      <c r="F725" s="248" t="s">
        <v>770</v>
      </c>
      <c r="G725" s="246"/>
      <c r="H725" s="249">
        <v>1.53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202</v>
      </c>
      <c r="AU725" s="255" t="s">
        <v>82</v>
      </c>
      <c r="AV725" s="14" t="s">
        <v>82</v>
      </c>
      <c r="AW725" s="14" t="s">
        <v>34</v>
      </c>
      <c r="AX725" s="14" t="s">
        <v>72</v>
      </c>
      <c r="AY725" s="255" t="s">
        <v>191</v>
      </c>
    </row>
    <row r="726" s="15" customFormat="1">
      <c r="A726" s="15"/>
      <c r="B726" s="256"/>
      <c r="C726" s="257"/>
      <c r="D726" s="236" t="s">
        <v>202</v>
      </c>
      <c r="E726" s="258" t="s">
        <v>19</v>
      </c>
      <c r="F726" s="259" t="s">
        <v>208</v>
      </c>
      <c r="G726" s="257"/>
      <c r="H726" s="260">
        <v>17.279999999999998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202</v>
      </c>
      <c r="AU726" s="266" t="s">
        <v>82</v>
      </c>
      <c r="AV726" s="15" t="s">
        <v>93</v>
      </c>
      <c r="AW726" s="15" t="s">
        <v>34</v>
      </c>
      <c r="AX726" s="15" t="s">
        <v>72</v>
      </c>
      <c r="AY726" s="266" t="s">
        <v>191</v>
      </c>
    </row>
    <row r="727" s="13" customFormat="1">
      <c r="A727" s="13"/>
      <c r="B727" s="234"/>
      <c r="C727" s="235"/>
      <c r="D727" s="236" t="s">
        <v>202</v>
      </c>
      <c r="E727" s="237" t="s">
        <v>19</v>
      </c>
      <c r="F727" s="238" t="s">
        <v>454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202</v>
      </c>
      <c r="AU727" s="244" t="s">
        <v>82</v>
      </c>
      <c r="AV727" s="13" t="s">
        <v>80</v>
      </c>
      <c r="AW727" s="13" t="s">
        <v>34</v>
      </c>
      <c r="AX727" s="13" t="s">
        <v>72</v>
      </c>
      <c r="AY727" s="244" t="s">
        <v>191</v>
      </c>
    </row>
    <row r="728" s="14" customFormat="1">
      <c r="A728" s="14"/>
      <c r="B728" s="245"/>
      <c r="C728" s="246"/>
      <c r="D728" s="236" t="s">
        <v>202</v>
      </c>
      <c r="E728" s="247" t="s">
        <v>19</v>
      </c>
      <c r="F728" s="248" t="s">
        <v>772</v>
      </c>
      <c r="G728" s="246"/>
      <c r="H728" s="249">
        <v>18.870000000000001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202</v>
      </c>
      <c r="AU728" s="255" t="s">
        <v>82</v>
      </c>
      <c r="AV728" s="14" t="s">
        <v>82</v>
      </c>
      <c r="AW728" s="14" t="s">
        <v>34</v>
      </c>
      <c r="AX728" s="14" t="s">
        <v>72</v>
      </c>
      <c r="AY728" s="255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773</v>
      </c>
      <c r="G729" s="246"/>
      <c r="H729" s="249">
        <v>16.510000000000002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774</v>
      </c>
      <c r="G730" s="246"/>
      <c r="H730" s="249">
        <v>4.8879999999999999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5" customFormat="1">
      <c r="A731" s="15"/>
      <c r="B731" s="256"/>
      <c r="C731" s="257"/>
      <c r="D731" s="236" t="s">
        <v>202</v>
      </c>
      <c r="E731" s="258" t="s">
        <v>19</v>
      </c>
      <c r="F731" s="259" t="s">
        <v>208</v>
      </c>
      <c r="G731" s="257"/>
      <c r="H731" s="260">
        <v>40.268000000000001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202</v>
      </c>
      <c r="AU731" s="266" t="s">
        <v>82</v>
      </c>
      <c r="AV731" s="15" t="s">
        <v>93</v>
      </c>
      <c r="AW731" s="15" t="s">
        <v>34</v>
      </c>
      <c r="AX731" s="15" t="s">
        <v>72</v>
      </c>
      <c r="AY731" s="266" t="s">
        <v>191</v>
      </c>
    </row>
    <row r="732" s="16" customFormat="1">
      <c r="A732" s="16"/>
      <c r="B732" s="267"/>
      <c r="C732" s="268"/>
      <c r="D732" s="236" t="s">
        <v>202</v>
      </c>
      <c r="E732" s="269" t="s">
        <v>19</v>
      </c>
      <c r="F732" s="270" t="s">
        <v>212</v>
      </c>
      <c r="G732" s="268"/>
      <c r="H732" s="271">
        <v>267.83799999999997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202</v>
      </c>
      <c r="AU732" s="277" t="s">
        <v>82</v>
      </c>
      <c r="AV732" s="16" t="s">
        <v>198</v>
      </c>
      <c r="AW732" s="16" t="s">
        <v>34</v>
      </c>
      <c r="AX732" s="16" t="s">
        <v>80</v>
      </c>
      <c r="AY732" s="277" t="s">
        <v>191</v>
      </c>
    </row>
    <row r="733" s="2" customFormat="1" ht="16.5" customHeight="1">
      <c r="A733" s="41"/>
      <c r="B733" s="42"/>
      <c r="C733" s="216" t="s">
        <v>775</v>
      </c>
      <c r="D733" s="216" t="s">
        <v>193</v>
      </c>
      <c r="E733" s="217" t="s">
        <v>776</v>
      </c>
      <c r="F733" s="218" t="s">
        <v>777</v>
      </c>
      <c r="G733" s="219" t="s">
        <v>196</v>
      </c>
      <c r="H733" s="220">
        <v>2369.335</v>
      </c>
      <c r="I733" s="221"/>
      <c r="J733" s="222">
        <f>ROUND(I733*H733,2)</f>
        <v>0</v>
      </c>
      <c r="K733" s="218" t="s">
        <v>197</v>
      </c>
      <c r="L733" s="47"/>
      <c r="M733" s="223" t="s">
        <v>19</v>
      </c>
      <c r="N733" s="224" t="s">
        <v>43</v>
      </c>
      <c r="O733" s="87"/>
      <c r="P733" s="225">
        <f>O733*H733</f>
        <v>0</v>
      </c>
      <c r="Q733" s="225">
        <v>0.0027499999999999998</v>
      </c>
      <c r="R733" s="225">
        <f>Q733*H733</f>
        <v>6.5156712499999996</v>
      </c>
      <c r="S733" s="225">
        <v>0</v>
      </c>
      <c r="T733" s="226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198</v>
      </c>
      <c r="AT733" s="227" t="s">
        <v>193</v>
      </c>
      <c r="AU733" s="227" t="s">
        <v>82</v>
      </c>
      <c r="AY733" s="20" t="s">
        <v>191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80</v>
      </c>
      <c r="BK733" s="228">
        <f>ROUND(I733*H733,2)</f>
        <v>0</v>
      </c>
      <c r="BL733" s="20" t="s">
        <v>198</v>
      </c>
      <c r="BM733" s="227" t="s">
        <v>778</v>
      </c>
    </row>
    <row r="734" s="2" customFormat="1">
      <c r="A734" s="41"/>
      <c r="B734" s="42"/>
      <c r="C734" s="43"/>
      <c r="D734" s="229" t="s">
        <v>200</v>
      </c>
      <c r="E734" s="43"/>
      <c r="F734" s="230" t="s">
        <v>779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200</v>
      </c>
      <c r="AU734" s="20" t="s">
        <v>82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743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3" customFormat="1">
      <c r="A736" s="13"/>
      <c r="B736" s="234"/>
      <c r="C736" s="235"/>
      <c r="D736" s="236" t="s">
        <v>202</v>
      </c>
      <c r="E736" s="237" t="s">
        <v>19</v>
      </c>
      <c r="F736" s="238" t="s">
        <v>744</v>
      </c>
      <c r="G736" s="235"/>
      <c r="H736" s="237" t="s">
        <v>19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202</v>
      </c>
      <c r="AU736" s="244" t="s">
        <v>82</v>
      </c>
      <c r="AV736" s="13" t="s">
        <v>80</v>
      </c>
      <c r="AW736" s="13" t="s">
        <v>34</v>
      </c>
      <c r="AX736" s="13" t="s">
        <v>72</v>
      </c>
      <c r="AY736" s="244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780</v>
      </c>
      <c r="G737" s="246"/>
      <c r="H737" s="249">
        <v>424.654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748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781</v>
      </c>
      <c r="G739" s="246"/>
      <c r="H739" s="249">
        <v>589.04999999999995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782</v>
      </c>
      <c r="G740" s="246"/>
      <c r="H740" s="249">
        <v>162.75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783</v>
      </c>
      <c r="G741" s="246"/>
      <c r="H741" s="249">
        <v>152.83799999999999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4" customFormat="1">
      <c r="A742" s="14"/>
      <c r="B742" s="245"/>
      <c r="C742" s="246"/>
      <c r="D742" s="236" t="s">
        <v>202</v>
      </c>
      <c r="E742" s="247" t="s">
        <v>19</v>
      </c>
      <c r="F742" s="248" t="s">
        <v>784</v>
      </c>
      <c r="G742" s="246"/>
      <c r="H742" s="249">
        <v>165.14400000000001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202</v>
      </c>
      <c r="AU742" s="255" t="s">
        <v>82</v>
      </c>
      <c r="AV742" s="14" t="s">
        <v>82</v>
      </c>
      <c r="AW742" s="14" t="s">
        <v>34</v>
      </c>
      <c r="AX742" s="14" t="s">
        <v>72</v>
      </c>
      <c r="AY742" s="255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785</v>
      </c>
      <c r="G743" s="246"/>
      <c r="H743" s="249">
        <v>99.540000000000006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5" customFormat="1">
      <c r="A744" s="15"/>
      <c r="B744" s="256"/>
      <c r="C744" s="257"/>
      <c r="D744" s="236" t="s">
        <v>202</v>
      </c>
      <c r="E744" s="258" t="s">
        <v>19</v>
      </c>
      <c r="F744" s="259" t="s">
        <v>208</v>
      </c>
      <c r="G744" s="257"/>
      <c r="H744" s="260">
        <v>1593.9759999999999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202</v>
      </c>
      <c r="AU744" s="266" t="s">
        <v>82</v>
      </c>
      <c r="AV744" s="15" t="s">
        <v>93</v>
      </c>
      <c r="AW744" s="15" t="s">
        <v>34</v>
      </c>
      <c r="AX744" s="15" t="s">
        <v>72</v>
      </c>
      <c r="AY744" s="266" t="s">
        <v>191</v>
      </c>
    </row>
    <row r="745" s="14" customFormat="1">
      <c r="A745" s="14"/>
      <c r="B745" s="245"/>
      <c r="C745" s="246"/>
      <c r="D745" s="236" t="s">
        <v>202</v>
      </c>
      <c r="E745" s="247" t="s">
        <v>19</v>
      </c>
      <c r="F745" s="248" t="s">
        <v>786</v>
      </c>
      <c r="G745" s="246"/>
      <c r="H745" s="249">
        <v>1.25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202</v>
      </c>
      <c r="AU745" s="255" t="s">
        <v>82</v>
      </c>
      <c r="AV745" s="14" t="s">
        <v>82</v>
      </c>
      <c r="AW745" s="14" t="s">
        <v>34</v>
      </c>
      <c r="AX745" s="14" t="s">
        <v>72</v>
      </c>
      <c r="AY745" s="255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787</v>
      </c>
      <c r="G746" s="246"/>
      <c r="H746" s="249">
        <v>0.625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786</v>
      </c>
      <c r="G747" s="246"/>
      <c r="H747" s="249">
        <v>1.25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786</v>
      </c>
      <c r="G748" s="246"/>
      <c r="H748" s="249">
        <v>1.25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787</v>
      </c>
      <c r="G749" s="246"/>
      <c r="H749" s="249">
        <v>0.625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4" customFormat="1">
      <c r="A750" s="14"/>
      <c r="B750" s="245"/>
      <c r="C750" s="246"/>
      <c r="D750" s="236" t="s">
        <v>202</v>
      </c>
      <c r="E750" s="247" t="s">
        <v>19</v>
      </c>
      <c r="F750" s="248" t="s">
        <v>786</v>
      </c>
      <c r="G750" s="246"/>
      <c r="H750" s="249">
        <v>1.25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202</v>
      </c>
      <c r="AU750" s="255" t="s">
        <v>82</v>
      </c>
      <c r="AV750" s="14" t="s">
        <v>82</v>
      </c>
      <c r="AW750" s="14" t="s">
        <v>34</v>
      </c>
      <c r="AX750" s="14" t="s">
        <v>72</v>
      </c>
      <c r="AY750" s="255" t="s">
        <v>191</v>
      </c>
    </row>
    <row r="751" s="14" customFormat="1">
      <c r="A751" s="14"/>
      <c r="B751" s="245"/>
      <c r="C751" s="246"/>
      <c r="D751" s="236" t="s">
        <v>202</v>
      </c>
      <c r="E751" s="247" t="s">
        <v>19</v>
      </c>
      <c r="F751" s="248" t="s">
        <v>786</v>
      </c>
      <c r="G751" s="246"/>
      <c r="H751" s="249">
        <v>1.25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202</v>
      </c>
      <c r="AU751" s="255" t="s">
        <v>82</v>
      </c>
      <c r="AV751" s="14" t="s">
        <v>82</v>
      </c>
      <c r="AW751" s="14" t="s">
        <v>34</v>
      </c>
      <c r="AX751" s="14" t="s">
        <v>72</v>
      </c>
      <c r="AY751" s="255" t="s">
        <v>191</v>
      </c>
    </row>
    <row r="752" s="14" customFormat="1">
      <c r="A752" s="14"/>
      <c r="B752" s="245"/>
      <c r="C752" s="246"/>
      <c r="D752" s="236" t="s">
        <v>202</v>
      </c>
      <c r="E752" s="247" t="s">
        <v>19</v>
      </c>
      <c r="F752" s="248" t="s">
        <v>787</v>
      </c>
      <c r="G752" s="246"/>
      <c r="H752" s="249">
        <v>0.625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202</v>
      </c>
      <c r="AU752" s="255" t="s">
        <v>82</v>
      </c>
      <c r="AV752" s="14" t="s">
        <v>82</v>
      </c>
      <c r="AW752" s="14" t="s">
        <v>34</v>
      </c>
      <c r="AX752" s="14" t="s">
        <v>72</v>
      </c>
      <c r="AY752" s="255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786</v>
      </c>
      <c r="G753" s="246"/>
      <c r="H753" s="249">
        <v>1.25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788</v>
      </c>
      <c r="G754" s="246"/>
      <c r="H754" s="249">
        <v>2.6000000000000001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789</v>
      </c>
      <c r="G755" s="246"/>
      <c r="H755" s="249">
        <v>2.3540000000000001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790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4" customFormat="1">
      <c r="A757" s="14"/>
      <c r="B757" s="245"/>
      <c r="C757" s="246"/>
      <c r="D757" s="236" t="s">
        <v>202</v>
      </c>
      <c r="E757" s="247" t="s">
        <v>19</v>
      </c>
      <c r="F757" s="248" t="s">
        <v>790</v>
      </c>
      <c r="G757" s="246"/>
      <c r="H757" s="249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202</v>
      </c>
      <c r="AU757" s="255" t="s">
        <v>82</v>
      </c>
      <c r="AV757" s="14" t="s">
        <v>82</v>
      </c>
      <c r="AW757" s="14" t="s">
        <v>34</v>
      </c>
      <c r="AX757" s="14" t="s">
        <v>72</v>
      </c>
      <c r="AY757" s="255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790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791</v>
      </c>
      <c r="G759" s="246"/>
      <c r="H759" s="249">
        <v>1.3999999999999999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792</v>
      </c>
      <c r="G760" s="246"/>
      <c r="H760" s="249">
        <v>2.875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792</v>
      </c>
      <c r="G761" s="246"/>
      <c r="H761" s="249">
        <v>2.875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793</v>
      </c>
      <c r="G762" s="246"/>
      <c r="H762" s="249">
        <v>2.3929999999999998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794</v>
      </c>
      <c r="G763" s="246"/>
      <c r="H763" s="249">
        <v>1.325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794</v>
      </c>
      <c r="G764" s="246"/>
      <c r="H764" s="249">
        <v>1.325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794</v>
      </c>
      <c r="G765" s="246"/>
      <c r="H765" s="249">
        <v>1.325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795</v>
      </c>
      <c r="G766" s="246"/>
      <c r="H766" s="249">
        <v>2.5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790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790</v>
      </c>
      <c r="G768" s="246"/>
      <c r="H768" s="249">
        <v>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786</v>
      </c>
      <c r="G769" s="246"/>
      <c r="H769" s="249">
        <v>1.25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786</v>
      </c>
      <c r="G770" s="246"/>
      <c r="H770" s="249">
        <v>1.25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796</v>
      </c>
      <c r="G771" s="246"/>
      <c r="H771" s="249">
        <v>0.438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796</v>
      </c>
      <c r="G772" s="246"/>
      <c r="H772" s="249">
        <v>0.438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786</v>
      </c>
      <c r="G773" s="246"/>
      <c r="H773" s="249">
        <v>1.25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5" customFormat="1">
      <c r="A774" s="15"/>
      <c r="B774" s="256"/>
      <c r="C774" s="257"/>
      <c r="D774" s="236" t="s">
        <v>202</v>
      </c>
      <c r="E774" s="258" t="s">
        <v>19</v>
      </c>
      <c r="F774" s="259" t="s">
        <v>208</v>
      </c>
      <c r="G774" s="257"/>
      <c r="H774" s="260">
        <v>39.972999999999999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202</v>
      </c>
      <c r="AU774" s="266" t="s">
        <v>82</v>
      </c>
      <c r="AV774" s="15" t="s">
        <v>93</v>
      </c>
      <c r="AW774" s="15" t="s">
        <v>34</v>
      </c>
      <c r="AX774" s="15" t="s">
        <v>72</v>
      </c>
      <c r="AY774" s="266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797</v>
      </c>
      <c r="G775" s="246"/>
      <c r="H775" s="249">
        <v>1.22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797</v>
      </c>
      <c r="G776" s="246"/>
      <c r="H776" s="249">
        <v>1.22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4" customFormat="1">
      <c r="A777" s="14"/>
      <c r="B777" s="245"/>
      <c r="C777" s="246"/>
      <c r="D777" s="236" t="s">
        <v>202</v>
      </c>
      <c r="E777" s="247" t="s">
        <v>19</v>
      </c>
      <c r="F777" s="248" t="s">
        <v>798</v>
      </c>
      <c r="G777" s="246"/>
      <c r="H777" s="249">
        <v>1.0600000000000001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202</v>
      </c>
      <c r="AU777" s="255" t="s">
        <v>82</v>
      </c>
      <c r="AV777" s="14" t="s">
        <v>82</v>
      </c>
      <c r="AW777" s="14" t="s">
        <v>34</v>
      </c>
      <c r="AX777" s="14" t="s">
        <v>72</v>
      </c>
      <c r="AY777" s="255" t="s">
        <v>191</v>
      </c>
    </row>
    <row r="778" s="14" customFormat="1">
      <c r="A778" s="14"/>
      <c r="B778" s="245"/>
      <c r="C778" s="246"/>
      <c r="D778" s="236" t="s">
        <v>202</v>
      </c>
      <c r="E778" s="247" t="s">
        <v>19</v>
      </c>
      <c r="F778" s="248" t="s">
        <v>798</v>
      </c>
      <c r="G778" s="246"/>
      <c r="H778" s="249">
        <v>1.0600000000000001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202</v>
      </c>
      <c r="AU778" s="255" t="s">
        <v>82</v>
      </c>
      <c r="AV778" s="14" t="s">
        <v>82</v>
      </c>
      <c r="AW778" s="14" t="s">
        <v>34</v>
      </c>
      <c r="AX778" s="14" t="s">
        <v>72</v>
      </c>
      <c r="AY778" s="255" t="s">
        <v>191</v>
      </c>
    </row>
    <row r="779" s="14" customFormat="1">
      <c r="A779" s="14"/>
      <c r="B779" s="245"/>
      <c r="C779" s="246"/>
      <c r="D779" s="236" t="s">
        <v>202</v>
      </c>
      <c r="E779" s="247" t="s">
        <v>19</v>
      </c>
      <c r="F779" s="248" t="s">
        <v>797</v>
      </c>
      <c r="G779" s="246"/>
      <c r="H779" s="249">
        <v>1.22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202</v>
      </c>
      <c r="AU779" s="255" t="s">
        <v>82</v>
      </c>
      <c r="AV779" s="14" t="s">
        <v>82</v>
      </c>
      <c r="AW779" s="14" t="s">
        <v>34</v>
      </c>
      <c r="AX779" s="14" t="s">
        <v>72</v>
      </c>
      <c r="AY779" s="255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797</v>
      </c>
      <c r="G780" s="246"/>
      <c r="H780" s="249">
        <v>1.22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797</v>
      </c>
      <c r="G781" s="246"/>
      <c r="H781" s="249">
        <v>1.22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798</v>
      </c>
      <c r="G782" s="246"/>
      <c r="H782" s="249">
        <v>1.0600000000000001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798</v>
      </c>
      <c r="G783" s="246"/>
      <c r="H783" s="249">
        <v>1.0600000000000001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799</v>
      </c>
      <c r="G784" s="246"/>
      <c r="H784" s="249">
        <v>1.8799999999999999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5" customFormat="1">
      <c r="A785" s="15"/>
      <c r="B785" s="256"/>
      <c r="C785" s="257"/>
      <c r="D785" s="236" t="s">
        <v>202</v>
      </c>
      <c r="E785" s="258" t="s">
        <v>19</v>
      </c>
      <c r="F785" s="259" t="s">
        <v>208</v>
      </c>
      <c r="G785" s="257"/>
      <c r="H785" s="260">
        <v>12.220000000000002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202</v>
      </c>
      <c r="AU785" s="266" t="s">
        <v>82</v>
      </c>
      <c r="AV785" s="15" t="s">
        <v>93</v>
      </c>
      <c r="AW785" s="15" t="s">
        <v>34</v>
      </c>
      <c r="AX785" s="15" t="s">
        <v>72</v>
      </c>
      <c r="AY785" s="266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800</v>
      </c>
      <c r="G786" s="246"/>
      <c r="H786" s="249">
        <v>-88.308000000000007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800</v>
      </c>
      <c r="G787" s="246"/>
      <c r="H787" s="249">
        <v>-88.308000000000007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801</v>
      </c>
      <c r="G788" s="246"/>
      <c r="H788" s="249">
        <v>-5.75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4" customFormat="1">
      <c r="A789" s="14"/>
      <c r="B789" s="245"/>
      <c r="C789" s="246"/>
      <c r="D789" s="236" t="s">
        <v>202</v>
      </c>
      <c r="E789" s="247" t="s">
        <v>19</v>
      </c>
      <c r="F789" s="248" t="s">
        <v>801</v>
      </c>
      <c r="G789" s="246"/>
      <c r="H789" s="249">
        <v>-5.75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202</v>
      </c>
      <c r="AU789" s="255" t="s">
        <v>82</v>
      </c>
      <c r="AV789" s="14" t="s">
        <v>82</v>
      </c>
      <c r="AW789" s="14" t="s">
        <v>34</v>
      </c>
      <c r="AX789" s="14" t="s">
        <v>72</v>
      </c>
      <c r="AY789" s="255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802</v>
      </c>
      <c r="G790" s="246"/>
      <c r="H790" s="249">
        <v>-35.020000000000003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802</v>
      </c>
      <c r="G791" s="246"/>
      <c r="H791" s="249">
        <v>-35.020000000000003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5" customFormat="1">
      <c r="A792" s="15"/>
      <c r="B792" s="256"/>
      <c r="C792" s="257"/>
      <c r="D792" s="236" t="s">
        <v>202</v>
      </c>
      <c r="E792" s="258" t="s">
        <v>19</v>
      </c>
      <c r="F792" s="259" t="s">
        <v>208</v>
      </c>
      <c r="G792" s="257"/>
      <c r="H792" s="260">
        <v>-258.15600000000001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6" t="s">
        <v>202</v>
      </c>
      <c r="AU792" s="266" t="s">
        <v>82</v>
      </c>
      <c r="AV792" s="15" t="s">
        <v>93</v>
      </c>
      <c r="AW792" s="15" t="s">
        <v>34</v>
      </c>
      <c r="AX792" s="15" t="s">
        <v>72</v>
      </c>
      <c r="AY792" s="266" t="s">
        <v>191</v>
      </c>
    </row>
    <row r="793" s="13" customFormat="1">
      <c r="A793" s="13"/>
      <c r="B793" s="234"/>
      <c r="C793" s="235"/>
      <c r="D793" s="236" t="s">
        <v>202</v>
      </c>
      <c r="E793" s="237" t="s">
        <v>19</v>
      </c>
      <c r="F793" s="238" t="s">
        <v>803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202</v>
      </c>
      <c r="AU793" s="244" t="s">
        <v>82</v>
      </c>
      <c r="AV793" s="13" t="s">
        <v>80</v>
      </c>
      <c r="AW793" s="13" t="s">
        <v>34</v>
      </c>
      <c r="AX793" s="13" t="s">
        <v>72</v>
      </c>
      <c r="AY793" s="244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804</v>
      </c>
      <c r="G794" s="246"/>
      <c r="H794" s="249">
        <v>141.82499999999999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805</v>
      </c>
      <c r="G795" s="246"/>
      <c r="H795" s="249">
        <v>41.441000000000002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4" customFormat="1">
      <c r="A796" s="14"/>
      <c r="B796" s="245"/>
      <c r="C796" s="246"/>
      <c r="D796" s="236" t="s">
        <v>202</v>
      </c>
      <c r="E796" s="247" t="s">
        <v>19</v>
      </c>
      <c r="F796" s="248" t="s">
        <v>806</v>
      </c>
      <c r="G796" s="246"/>
      <c r="H796" s="249">
        <v>47.488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202</v>
      </c>
      <c r="AU796" s="255" t="s">
        <v>82</v>
      </c>
      <c r="AV796" s="14" t="s">
        <v>82</v>
      </c>
      <c r="AW796" s="14" t="s">
        <v>34</v>
      </c>
      <c r="AX796" s="14" t="s">
        <v>72</v>
      </c>
      <c r="AY796" s="255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807</v>
      </c>
      <c r="G797" s="246"/>
      <c r="H797" s="249">
        <v>41.456000000000003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808</v>
      </c>
      <c r="G798" s="246"/>
      <c r="H798" s="249">
        <v>34.524999999999999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4" customFormat="1">
      <c r="A799" s="14"/>
      <c r="B799" s="245"/>
      <c r="C799" s="246"/>
      <c r="D799" s="236" t="s">
        <v>202</v>
      </c>
      <c r="E799" s="247" t="s">
        <v>19</v>
      </c>
      <c r="F799" s="248" t="s">
        <v>808</v>
      </c>
      <c r="G799" s="246"/>
      <c r="H799" s="249">
        <v>34.524999999999999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202</v>
      </c>
      <c r="AU799" s="255" t="s">
        <v>82</v>
      </c>
      <c r="AV799" s="14" t="s">
        <v>82</v>
      </c>
      <c r="AW799" s="14" t="s">
        <v>34</v>
      </c>
      <c r="AX799" s="14" t="s">
        <v>72</v>
      </c>
      <c r="AY799" s="255" t="s">
        <v>191</v>
      </c>
    </row>
    <row r="800" s="14" customFormat="1">
      <c r="A800" s="14"/>
      <c r="B800" s="245"/>
      <c r="C800" s="246"/>
      <c r="D800" s="236" t="s">
        <v>202</v>
      </c>
      <c r="E800" s="247" t="s">
        <v>19</v>
      </c>
      <c r="F800" s="248" t="s">
        <v>809</v>
      </c>
      <c r="G800" s="246"/>
      <c r="H800" s="249">
        <v>55.607999999999997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202</v>
      </c>
      <c r="AU800" s="255" t="s">
        <v>82</v>
      </c>
      <c r="AV800" s="14" t="s">
        <v>82</v>
      </c>
      <c r="AW800" s="14" t="s">
        <v>34</v>
      </c>
      <c r="AX800" s="14" t="s">
        <v>72</v>
      </c>
      <c r="AY800" s="255" t="s">
        <v>191</v>
      </c>
    </row>
    <row r="801" s="14" customFormat="1">
      <c r="A801" s="14"/>
      <c r="B801" s="245"/>
      <c r="C801" s="246"/>
      <c r="D801" s="236" t="s">
        <v>202</v>
      </c>
      <c r="E801" s="247" t="s">
        <v>19</v>
      </c>
      <c r="F801" s="248" t="s">
        <v>810</v>
      </c>
      <c r="G801" s="246"/>
      <c r="H801" s="249">
        <v>37.628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202</v>
      </c>
      <c r="AU801" s="255" t="s">
        <v>82</v>
      </c>
      <c r="AV801" s="14" t="s">
        <v>82</v>
      </c>
      <c r="AW801" s="14" t="s">
        <v>34</v>
      </c>
      <c r="AX801" s="14" t="s">
        <v>72</v>
      </c>
      <c r="AY801" s="255" t="s">
        <v>191</v>
      </c>
    </row>
    <row r="802" s="14" customFormat="1">
      <c r="A802" s="14"/>
      <c r="B802" s="245"/>
      <c r="C802" s="246"/>
      <c r="D802" s="236" t="s">
        <v>202</v>
      </c>
      <c r="E802" s="247" t="s">
        <v>19</v>
      </c>
      <c r="F802" s="248" t="s">
        <v>810</v>
      </c>
      <c r="G802" s="246"/>
      <c r="H802" s="249">
        <v>37.628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202</v>
      </c>
      <c r="AU802" s="255" t="s">
        <v>82</v>
      </c>
      <c r="AV802" s="14" t="s">
        <v>82</v>
      </c>
      <c r="AW802" s="14" t="s">
        <v>34</v>
      </c>
      <c r="AX802" s="14" t="s">
        <v>72</v>
      </c>
      <c r="AY802" s="255" t="s">
        <v>191</v>
      </c>
    </row>
    <row r="803" s="14" customFormat="1">
      <c r="A803" s="14"/>
      <c r="B803" s="245"/>
      <c r="C803" s="246"/>
      <c r="D803" s="236" t="s">
        <v>202</v>
      </c>
      <c r="E803" s="247" t="s">
        <v>19</v>
      </c>
      <c r="F803" s="248" t="s">
        <v>811</v>
      </c>
      <c r="G803" s="246"/>
      <c r="H803" s="249">
        <v>40.557000000000002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202</v>
      </c>
      <c r="AU803" s="255" t="s">
        <v>82</v>
      </c>
      <c r="AV803" s="14" t="s">
        <v>82</v>
      </c>
      <c r="AW803" s="14" t="s">
        <v>34</v>
      </c>
      <c r="AX803" s="14" t="s">
        <v>72</v>
      </c>
      <c r="AY803" s="255" t="s">
        <v>191</v>
      </c>
    </row>
    <row r="804" s="14" customFormat="1">
      <c r="A804" s="14"/>
      <c r="B804" s="245"/>
      <c r="C804" s="246"/>
      <c r="D804" s="236" t="s">
        <v>202</v>
      </c>
      <c r="E804" s="247" t="s">
        <v>19</v>
      </c>
      <c r="F804" s="248" t="s">
        <v>812</v>
      </c>
      <c r="G804" s="246"/>
      <c r="H804" s="249">
        <v>35.25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202</v>
      </c>
      <c r="AU804" s="255" t="s">
        <v>82</v>
      </c>
      <c r="AV804" s="14" t="s">
        <v>82</v>
      </c>
      <c r="AW804" s="14" t="s">
        <v>34</v>
      </c>
      <c r="AX804" s="14" t="s">
        <v>72</v>
      </c>
      <c r="AY804" s="255" t="s">
        <v>191</v>
      </c>
    </row>
    <row r="805" s="14" customFormat="1">
      <c r="A805" s="14"/>
      <c r="B805" s="245"/>
      <c r="C805" s="246"/>
      <c r="D805" s="236" t="s">
        <v>202</v>
      </c>
      <c r="E805" s="247" t="s">
        <v>19</v>
      </c>
      <c r="F805" s="248" t="s">
        <v>813</v>
      </c>
      <c r="G805" s="246"/>
      <c r="H805" s="249">
        <v>41.411999999999999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202</v>
      </c>
      <c r="AU805" s="255" t="s">
        <v>82</v>
      </c>
      <c r="AV805" s="14" t="s">
        <v>82</v>
      </c>
      <c r="AW805" s="14" t="s">
        <v>34</v>
      </c>
      <c r="AX805" s="14" t="s">
        <v>72</v>
      </c>
      <c r="AY805" s="255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812</v>
      </c>
      <c r="G806" s="246"/>
      <c r="H806" s="249">
        <v>35.25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5" customFormat="1">
      <c r="A807" s="15"/>
      <c r="B807" s="256"/>
      <c r="C807" s="257"/>
      <c r="D807" s="236" t="s">
        <v>202</v>
      </c>
      <c r="E807" s="258" t="s">
        <v>19</v>
      </c>
      <c r="F807" s="259" t="s">
        <v>208</v>
      </c>
      <c r="G807" s="257"/>
      <c r="H807" s="260">
        <v>624.59299999999996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202</v>
      </c>
      <c r="AU807" s="266" t="s">
        <v>82</v>
      </c>
      <c r="AV807" s="15" t="s">
        <v>93</v>
      </c>
      <c r="AW807" s="15" t="s">
        <v>34</v>
      </c>
      <c r="AX807" s="15" t="s">
        <v>72</v>
      </c>
      <c r="AY807" s="266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814</v>
      </c>
      <c r="G808" s="246"/>
      <c r="H808" s="249">
        <v>46.25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4" customFormat="1">
      <c r="A809" s="14"/>
      <c r="B809" s="245"/>
      <c r="C809" s="246"/>
      <c r="D809" s="236" t="s">
        <v>202</v>
      </c>
      <c r="E809" s="247" t="s">
        <v>19</v>
      </c>
      <c r="F809" s="248" t="s">
        <v>815</v>
      </c>
      <c r="G809" s="246"/>
      <c r="H809" s="249">
        <v>-111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202</v>
      </c>
      <c r="AU809" s="255" t="s">
        <v>82</v>
      </c>
      <c r="AV809" s="14" t="s">
        <v>82</v>
      </c>
      <c r="AW809" s="14" t="s">
        <v>34</v>
      </c>
      <c r="AX809" s="14" t="s">
        <v>72</v>
      </c>
      <c r="AY809" s="255" t="s">
        <v>191</v>
      </c>
    </row>
    <row r="810" s="15" customFormat="1">
      <c r="A810" s="15"/>
      <c r="B810" s="256"/>
      <c r="C810" s="257"/>
      <c r="D810" s="236" t="s">
        <v>202</v>
      </c>
      <c r="E810" s="258" t="s">
        <v>19</v>
      </c>
      <c r="F810" s="259" t="s">
        <v>208</v>
      </c>
      <c r="G810" s="257"/>
      <c r="H810" s="260">
        <v>-64.75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202</v>
      </c>
      <c r="AU810" s="266" t="s">
        <v>82</v>
      </c>
      <c r="AV810" s="15" t="s">
        <v>93</v>
      </c>
      <c r="AW810" s="15" t="s">
        <v>34</v>
      </c>
      <c r="AX810" s="15" t="s">
        <v>72</v>
      </c>
      <c r="AY810" s="266" t="s">
        <v>191</v>
      </c>
    </row>
    <row r="811" s="13" customFormat="1">
      <c r="A811" s="13"/>
      <c r="B811" s="234"/>
      <c r="C811" s="235"/>
      <c r="D811" s="236" t="s">
        <v>202</v>
      </c>
      <c r="E811" s="237" t="s">
        <v>19</v>
      </c>
      <c r="F811" s="238" t="s">
        <v>769</v>
      </c>
      <c r="G811" s="235"/>
      <c r="H811" s="237" t="s">
        <v>19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202</v>
      </c>
      <c r="AU811" s="244" t="s">
        <v>82</v>
      </c>
      <c r="AV811" s="13" t="s">
        <v>80</v>
      </c>
      <c r="AW811" s="13" t="s">
        <v>34</v>
      </c>
      <c r="AX811" s="13" t="s">
        <v>72</v>
      </c>
      <c r="AY811" s="244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816</v>
      </c>
      <c r="G812" s="246"/>
      <c r="H812" s="249">
        <v>10.199999999999999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817</v>
      </c>
      <c r="G813" s="246"/>
      <c r="H813" s="249">
        <v>1.8300000000000001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4" customFormat="1">
      <c r="A814" s="14"/>
      <c r="B814" s="245"/>
      <c r="C814" s="246"/>
      <c r="D814" s="236" t="s">
        <v>202</v>
      </c>
      <c r="E814" s="247" t="s">
        <v>19</v>
      </c>
      <c r="F814" s="248" t="s">
        <v>816</v>
      </c>
      <c r="G814" s="246"/>
      <c r="H814" s="249">
        <v>10.199999999999999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202</v>
      </c>
      <c r="AU814" s="255" t="s">
        <v>82</v>
      </c>
      <c r="AV814" s="14" t="s">
        <v>82</v>
      </c>
      <c r="AW814" s="14" t="s">
        <v>34</v>
      </c>
      <c r="AX814" s="14" t="s">
        <v>72</v>
      </c>
      <c r="AY814" s="255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817</v>
      </c>
      <c r="G815" s="246"/>
      <c r="H815" s="249">
        <v>1.8300000000000001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816</v>
      </c>
      <c r="G816" s="246"/>
      <c r="H816" s="249">
        <v>10.199999999999999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4" customFormat="1">
      <c r="A817" s="14"/>
      <c r="B817" s="245"/>
      <c r="C817" s="246"/>
      <c r="D817" s="236" t="s">
        <v>202</v>
      </c>
      <c r="E817" s="247" t="s">
        <v>19</v>
      </c>
      <c r="F817" s="248" t="s">
        <v>817</v>
      </c>
      <c r="G817" s="246"/>
      <c r="H817" s="249">
        <v>1.8300000000000001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202</v>
      </c>
      <c r="AU817" s="255" t="s">
        <v>82</v>
      </c>
      <c r="AV817" s="14" t="s">
        <v>82</v>
      </c>
      <c r="AW817" s="14" t="s">
        <v>34</v>
      </c>
      <c r="AX817" s="14" t="s">
        <v>72</v>
      </c>
      <c r="AY817" s="255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818</v>
      </c>
      <c r="G818" s="246"/>
      <c r="H818" s="249">
        <v>11.199999999999999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817</v>
      </c>
      <c r="G819" s="246"/>
      <c r="H819" s="249">
        <v>1.8300000000000001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816</v>
      </c>
      <c r="G820" s="246"/>
      <c r="H820" s="249">
        <v>10.199999999999999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4" customFormat="1">
      <c r="A821" s="14"/>
      <c r="B821" s="245"/>
      <c r="C821" s="246"/>
      <c r="D821" s="236" t="s">
        <v>202</v>
      </c>
      <c r="E821" s="247" t="s">
        <v>19</v>
      </c>
      <c r="F821" s="248" t="s">
        <v>817</v>
      </c>
      <c r="G821" s="246"/>
      <c r="H821" s="249">
        <v>1.8300000000000001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202</v>
      </c>
      <c r="AU821" s="255" t="s">
        <v>82</v>
      </c>
      <c r="AV821" s="14" t="s">
        <v>82</v>
      </c>
      <c r="AW821" s="14" t="s">
        <v>34</v>
      </c>
      <c r="AX821" s="14" t="s">
        <v>72</v>
      </c>
      <c r="AY821" s="255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816</v>
      </c>
      <c r="G822" s="246"/>
      <c r="H822" s="249">
        <v>10.199999999999999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817</v>
      </c>
      <c r="G823" s="246"/>
      <c r="H823" s="249">
        <v>1.8300000000000001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4" customFormat="1">
      <c r="A824" s="14"/>
      <c r="B824" s="245"/>
      <c r="C824" s="246"/>
      <c r="D824" s="236" t="s">
        <v>202</v>
      </c>
      <c r="E824" s="247" t="s">
        <v>19</v>
      </c>
      <c r="F824" s="248" t="s">
        <v>818</v>
      </c>
      <c r="G824" s="246"/>
      <c r="H824" s="249">
        <v>11.199999999999999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202</v>
      </c>
      <c r="AU824" s="255" t="s">
        <v>82</v>
      </c>
      <c r="AV824" s="14" t="s">
        <v>82</v>
      </c>
      <c r="AW824" s="14" t="s">
        <v>34</v>
      </c>
      <c r="AX824" s="14" t="s">
        <v>72</v>
      </c>
      <c r="AY824" s="255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817</v>
      </c>
      <c r="G825" s="246"/>
      <c r="H825" s="249">
        <v>1.8300000000000001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816</v>
      </c>
      <c r="G826" s="246"/>
      <c r="H826" s="249">
        <v>10.199999999999999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4" customFormat="1">
      <c r="A827" s="14"/>
      <c r="B827" s="245"/>
      <c r="C827" s="246"/>
      <c r="D827" s="236" t="s">
        <v>202</v>
      </c>
      <c r="E827" s="247" t="s">
        <v>19</v>
      </c>
      <c r="F827" s="248" t="s">
        <v>817</v>
      </c>
      <c r="G827" s="246"/>
      <c r="H827" s="249">
        <v>1.8300000000000001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202</v>
      </c>
      <c r="AU827" s="255" t="s">
        <v>82</v>
      </c>
      <c r="AV827" s="14" t="s">
        <v>82</v>
      </c>
      <c r="AW827" s="14" t="s">
        <v>34</v>
      </c>
      <c r="AX827" s="14" t="s">
        <v>72</v>
      </c>
      <c r="AY827" s="255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816</v>
      </c>
      <c r="G828" s="246"/>
      <c r="H828" s="249">
        <v>10.199999999999999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817</v>
      </c>
      <c r="G829" s="246"/>
      <c r="H829" s="249">
        <v>1.8300000000000001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818</v>
      </c>
      <c r="G830" s="246"/>
      <c r="H830" s="249">
        <v>11.199999999999999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4" customFormat="1">
      <c r="A831" s="14"/>
      <c r="B831" s="245"/>
      <c r="C831" s="246"/>
      <c r="D831" s="236" t="s">
        <v>202</v>
      </c>
      <c r="E831" s="247" t="s">
        <v>19</v>
      </c>
      <c r="F831" s="248" t="s">
        <v>817</v>
      </c>
      <c r="G831" s="246"/>
      <c r="H831" s="249">
        <v>1.8300000000000001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202</v>
      </c>
      <c r="AU831" s="255" t="s">
        <v>82</v>
      </c>
      <c r="AV831" s="14" t="s">
        <v>82</v>
      </c>
      <c r="AW831" s="14" t="s">
        <v>34</v>
      </c>
      <c r="AX831" s="14" t="s">
        <v>72</v>
      </c>
      <c r="AY831" s="255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816</v>
      </c>
      <c r="G832" s="246"/>
      <c r="H832" s="249">
        <v>10.199999999999999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817</v>
      </c>
      <c r="G833" s="246"/>
      <c r="H833" s="249">
        <v>1.8300000000000001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5" customFormat="1">
      <c r="A834" s="15"/>
      <c r="B834" s="256"/>
      <c r="C834" s="257"/>
      <c r="D834" s="236" t="s">
        <v>202</v>
      </c>
      <c r="E834" s="258" t="s">
        <v>19</v>
      </c>
      <c r="F834" s="259" t="s">
        <v>208</v>
      </c>
      <c r="G834" s="257"/>
      <c r="H834" s="260">
        <v>135.33000000000001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202</v>
      </c>
      <c r="AU834" s="266" t="s">
        <v>82</v>
      </c>
      <c r="AV834" s="15" t="s">
        <v>93</v>
      </c>
      <c r="AW834" s="15" t="s">
        <v>34</v>
      </c>
      <c r="AX834" s="15" t="s">
        <v>72</v>
      </c>
      <c r="AY834" s="266" t="s">
        <v>191</v>
      </c>
    </row>
    <row r="835" s="13" customFormat="1">
      <c r="A835" s="13"/>
      <c r="B835" s="234"/>
      <c r="C835" s="235"/>
      <c r="D835" s="236" t="s">
        <v>202</v>
      </c>
      <c r="E835" s="237" t="s">
        <v>19</v>
      </c>
      <c r="F835" s="238" t="s">
        <v>454</v>
      </c>
      <c r="G835" s="235"/>
      <c r="H835" s="237" t="s">
        <v>19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202</v>
      </c>
      <c r="AU835" s="244" t="s">
        <v>82</v>
      </c>
      <c r="AV835" s="13" t="s">
        <v>80</v>
      </c>
      <c r="AW835" s="13" t="s">
        <v>34</v>
      </c>
      <c r="AX835" s="13" t="s">
        <v>72</v>
      </c>
      <c r="AY835" s="244" t="s">
        <v>191</v>
      </c>
    </row>
    <row r="836" s="14" customFormat="1">
      <c r="A836" s="14"/>
      <c r="B836" s="245"/>
      <c r="C836" s="246"/>
      <c r="D836" s="236" t="s">
        <v>202</v>
      </c>
      <c r="E836" s="247" t="s">
        <v>19</v>
      </c>
      <c r="F836" s="248" t="s">
        <v>819</v>
      </c>
      <c r="G836" s="246"/>
      <c r="H836" s="249">
        <v>100.932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202</v>
      </c>
      <c r="AU836" s="255" t="s">
        <v>82</v>
      </c>
      <c r="AV836" s="14" t="s">
        <v>82</v>
      </c>
      <c r="AW836" s="14" t="s">
        <v>34</v>
      </c>
      <c r="AX836" s="14" t="s">
        <v>72</v>
      </c>
      <c r="AY836" s="255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820</v>
      </c>
      <c r="G837" s="246"/>
      <c r="H837" s="249">
        <v>110.34399999999999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821</v>
      </c>
      <c r="G838" s="246"/>
      <c r="H838" s="249">
        <v>105.14400000000001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791</v>
      </c>
      <c r="G839" s="246"/>
      <c r="H839" s="249">
        <v>1.3999999999999999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4" customFormat="1">
      <c r="A840" s="14"/>
      <c r="B840" s="245"/>
      <c r="C840" s="246"/>
      <c r="D840" s="236" t="s">
        <v>202</v>
      </c>
      <c r="E840" s="247" t="s">
        <v>19</v>
      </c>
      <c r="F840" s="248" t="s">
        <v>822</v>
      </c>
      <c r="G840" s="246"/>
      <c r="H840" s="249">
        <v>1.5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202</v>
      </c>
      <c r="AU840" s="255" t="s">
        <v>82</v>
      </c>
      <c r="AV840" s="14" t="s">
        <v>82</v>
      </c>
      <c r="AW840" s="14" t="s">
        <v>34</v>
      </c>
      <c r="AX840" s="14" t="s">
        <v>72</v>
      </c>
      <c r="AY840" s="255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823</v>
      </c>
      <c r="G841" s="246"/>
      <c r="H841" s="249">
        <v>2.5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824</v>
      </c>
      <c r="G842" s="246"/>
      <c r="H842" s="249">
        <v>1.565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825</v>
      </c>
      <c r="G843" s="246"/>
      <c r="H843" s="249">
        <v>-18.617999999999999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4" customFormat="1">
      <c r="A844" s="14"/>
      <c r="B844" s="245"/>
      <c r="C844" s="246"/>
      <c r="D844" s="236" t="s">
        <v>202</v>
      </c>
      <c r="E844" s="247" t="s">
        <v>19</v>
      </c>
      <c r="F844" s="248" t="s">
        <v>825</v>
      </c>
      <c r="G844" s="246"/>
      <c r="H844" s="249">
        <v>-18.617999999999999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202</v>
      </c>
      <c r="AU844" s="255" t="s">
        <v>82</v>
      </c>
      <c r="AV844" s="14" t="s">
        <v>82</v>
      </c>
      <c r="AW844" s="14" t="s">
        <v>34</v>
      </c>
      <c r="AX844" s="14" t="s">
        <v>72</v>
      </c>
      <c r="AY844" s="255" t="s">
        <v>191</v>
      </c>
    </row>
    <row r="845" s="15" customFormat="1">
      <c r="A845" s="15"/>
      <c r="B845" s="256"/>
      <c r="C845" s="257"/>
      <c r="D845" s="236" t="s">
        <v>202</v>
      </c>
      <c r="E845" s="258" t="s">
        <v>19</v>
      </c>
      <c r="F845" s="259" t="s">
        <v>208</v>
      </c>
      <c r="G845" s="257"/>
      <c r="H845" s="260">
        <v>286.149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202</v>
      </c>
      <c r="AU845" s="266" t="s">
        <v>82</v>
      </c>
      <c r="AV845" s="15" t="s">
        <v>93</v>
      </c>
      <c r="AW845" s="15" t="s">
        <v>34</v>
      </c>
      <c r="AX845" s="15" t="s">
        <v>72</v>
      </c>
      <c r="AY845" s="266" t="s">
        <v>191</v>
      </c>
    </row>
    <row r="846" s="16" customFormat="1">
      <c r="A846" s="16"/>
      <c r="B846" s="267"/>
      <c r="C846" s="268"/>
      <c r="D846" s="236" t="s">
        <v>202</v>
      </c>
      <c r="E846" s="269" t="s">
        <v>19</v>
      </c>
      <c r="F846" s="270" t="s">
        <v>212</v>
      </c>
      <c r="G846" s="268"/>
      <c r="H846" s="271">
        <v>2369.335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202</v>
      </c>
      <c r="AU846" s="277" t="s">
        <v>82</v>
      </c>
      <c r="AV846" s="16" t="s">
        <v>198</v>
      </c>
      <c r="AW846" s="16" t="s">
        <v>34</v>
      </c>
      <c r="AX846" s="16" t="s">
        <v>80</v>
      </c>
      <c r="AY846" s="277" t="s">
        <v>191</v>
      </c>
    </row>
    <row r="847" s="2" customFormat="1" ht="16.5" customHeight="1">
      <c r="A847" s="41"/>
      <c r="B847" s="42"/>
      <c r="C847" s="216" t="s">
        <v>826</v>
      </c>
      <c r="D847" s="216" t="s">
        <v>193</v>
      </c>
      <c r="E847" s="217" t="s">
        <v>827</v>
      </c>
      <c r="F847" s="218" t="s">
        <v>828</v>
      </c>
      <c r="G847" s="219" t="s">
        <v>196</v>
      </c>
      <c r="H847" s="220">
        <v>2369.335</v>
      </c>
      <c r="I847" s="221"/>
      <c r="J847" s="222">
        <f>ROUND(I847*H847,2)</f>
        <v>0</v>
      </c>
      <c r="K847" s="218" t="s">
        <v>197</v>
      </c>
      <c r="L847" s="47"/>
      <c r="M847" s="223" t="s">
        <v>19</v>
      </c>
      <c r="N847" s="224" t="s">
        <v>43</v>
      </c>
      <c r="O847" s="87"/>
      <c r="P847" s="225">
        <f>O847*H847</f>
        <v>0</v>
      </c>
      <c r="Q847" s="225">
        <v>0</v>
      </c>
      <c r="R847" s="225">
        <f>Q847*H847</f>
        <v>0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198</v>
      </c>
      <c r="AT847" s="227" t="s">
        <v>193</v>
      </c>
      <c r="AU847" s="227" t="s">
        <v>82</v>
      </c>
      <c r="AY847" s="20" t="s">
        <v>191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80</v>
      </c>
      <c r="BK847" s="228">
        <f>ROUND(I847*H847,2)</f>
        <v>0</v>
      </c>
      <c r="BL847" s="20" t="s">
        <v>198</v>
      </c>
      <c r="BM847" s="227" t="s">
        <v>829</v>
      </c>
    </row>
    <row r="848" s="2" customFormat="1">
      <c r="A848" s="41"/>
      <c r="B848" s="42"/>
      <c r="C848" s="43"/>
      <c r="D848" s="229" t="s">
        <v>200</v>
      </c>
      <c r="E848" s="43"/>
      <c r="F848" s="230" t="s">
        <v>830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200</v>
      </c>
      <c r="AU848" s="20" t="s">
        <v>82</v>
      </c>
    </row>
    <row r="849" s="13" customFormat="1">
      <c r="A849" s="13"/>
      <c r="B849" s="234"/>
      <c r="C849" s="235"/>
      <c r="D849" s="236" t="s">
        <v>202</v>
      </c>
      <c r="E849" s="237" t="s">
        <v>19</v>
      </c>
      <c r="F849" s="238" t="s">
        <v>743</v>
      </c>
      <c r="G849" s="235"/>
      <c r="H849" s="237" t="s">
        <v>19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202</v>
      </c>
      <c r="AU849" s="244" t="s">
        <v>82</v>
      </c>
      <c r="AV849" s="13" t="s">
        <v>80</v>
      </c>
      <c r="AW849" s="13" t="s">
        <v>34</v>
      </c>
      <c r="AX849" s="13" t="s">
        <v>72</v>
      </c>
      <c r="AY849" s="244" t="s">
        <v>191</v>
      </c>
    </row>
    <row r="850" s="13" customFormat="1">
      <c r="A850" s="13"/>
      <c r="B850" s="234"/>
      <c r="C850" s="235"/>
      <c r="D850" s="236" t="s">
        <v>202</v>
      </c>
      <c r="E850" s="237" t="s">
        <v>19</v>
      </c>
      <c r="F850" s="238" t="s">
        <v>744</v>
      </c>
      <c r="G850" s="235"/>
      <c r="H850" s="237" t="s">
        <v>19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202</v>
      </c>
      <c r="AU850" s="244" t="s">
        <v>82</v>
      </c>
      <c r="AV850" s="13" t="s">
        <v>80</v>
      </c>
      <c r="AW850" s="13" t="s">
        <v>34</v>
      </c>
      <c r="AX850" s="13" t="s">
        <v>72</v>
      </c>
      <c r="AY850" s="244" t="s">
        <v>191</v>
      </c>
    </row>
    <row r="851" s="14" customFormat="1">
      <c r="A851" s="14"/>
      <c r="B851" s="245"/>
      <c r="C851" s="246"/>
      <c r="D851" s="236" t="s">
        <v>202</v>
      </c>
      <c r="E851" s="247" t="s">
        <v>19</v>
      </c>
      <c r="F851" s="248" t="s">
        <v>780</v>
      </c>
      <c r="G851" s="246"/>
      <c r="H851" s="249">
        <v>424.654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202</v>
      </c>
      <c r="AU851" s="255" t="s">
        <v>82</v>
      </c>
      <c r="AV851" s="14" t="s">
        <v>82</v>
      </c>
      <c r="AW851" s="14" t="s">
        <v>34</v>
      </c>
      <c r="AX851" s="14" t="s">
        <v>72</v>
      </c>
      <c r="AY851" s="255" t="s">
        <v>191</v>
      </c>
    </row>
    <row r="852" s="13" customFormat="1">
      <c r="A852" s="13"/>
      <c r="B852" s="234"/>
      <c r="C852" s="235"/>
      <c r="D852" s="236" t="s">
        <v>202</v>
      </c>
      <c r="E852" s="237" t="s">
        <v>19</v>
      </c>
      <c r="F852" s="238" t="s">
        <v>748</v>
      </c>
      <c r="G852" s="235"/>
      <c r="H852" s="237" t="s">
        <v>19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202</v>
      </c>
      <c r="AU852" s="244" t="s">
        <v>82</v>
      </c>
      <c r="AV852" s="13" t="s">
        <v>80</v>
      </c>
      <c r="AW852" s="13" t="s">
        <v>34</v>
      </c>
      <c r="AX852" s="13" t="s">
        <v>72</v>
      </c>
      <c r="AY852" s="244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781</v>
      </c>
      <c r="G853" s="246"/>
      <c r="H853" s="249">
        <v>589.04999999999995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782</v>
      </c>
      <c r="G854" s="246"/>
      <c r="H854" s="249">
        <v>162.75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4" customFormat="1">
      <c r="A855" s="14"/>
      <c r="B855" s="245"/>
      <c r="C855" s="246"/>
      <c r="D855" s="236" t="s">
        <v>202</v>
      </c>
      <c r="E855" s="247" t="s">
        <v>19</v>
      </c>
      <c r="F855" s="248" t="s">
        <v>783</v>
      </c>
      <c r="G855" s="246"/>
      <c r="H855" s="249">
        <v>152.83799999999999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202</v>
      </c>
      <c r="AU855" s="255" t="s">
        <v>82</v>
      </c>
      <c r="AV855" s="14" t="s">
        <v>82</v>
      </c>
      <c r="AW855" s="14" t="s">
        <v>34</v>
      </c>
      <c r="AX855" s="14" t="s">
        <v>72</v>
      </c>
      <c r="AY855" s="255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784</v>
      </c>
      <c r="G856" s="246"/>
      <c r="H856" s="249">
        <v>165.14400000000001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785</v>
      </c>
      <c r="G857" s="246"/>
      <c r="H857" s="249">
        <v>99.540000000000006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5" customFormat="1">
      <c r="A858" s="15"/>
      <c r="B858" s="256"/>
      <c r="C858" s="257"/>
      <c r="D858" s="236" t="s">
        <v>202</v>
      </c>
      <c r="E858" s="258" t="s">
        <v>19</v>
      </c>
      <c r="F858" s="259" t="s">
        <v>208</v>
      </c>
      <c r="G858" s="257"/>
      <c r="H858" s="260">
        <v>1593.9759999999999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202</v>
      </c>
      <c r="AU858" s="266" t="s">
        <v>82</v>
      </c>
      <c r="AV858" s="15" t="s">
        <v>93</v>
      </c>
      <c r="AW858" s="15" t="s">
        <v>34</v>
      </c>
      <c r="AX858" s="15" t="s">
        <v>72</v>
      </c>
      <c r="AY858" s="266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786</v>
      </c>
      <c r="G859" s="246"/>
      <c r="H859" s="249">
        <v>1.25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787</v>
      </c>
      <c r="G860" s="246"/>
      <c r="H860" s="249">
        <v>0.625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4" customFormat="1">
      <c r="A861" s="14"/>
      <c r="B861" s="245"/>
      <c r="C861" s="246"/>
      <c r="D861" s="236" t="s">
        <v>202</v>
      </c>
      <c r="E861" s="247" t="s">
        <v>19</v>
      </c>
      <c r="F861" s="248" t="s">
        <v>786</v>
      </c>
      <c r="G861" s="246"/>
      <c r="H861" s="249">
        <v>1.25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202</v>
      </c>
      <c r="AU861" s="255" t="s">
        <v>82</v>
      </c>
      <c r="AV861" s="14" t="s">
        <v>82</v>
      </c>
      <c r="AW861" s="14" t="s">
        <v>34</v>
      </c>
      <c r="AX861" s="14" t="s">
        <v>72</v>
      </c>
      <c r="AY861" s="255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786</v>
      </c>
      <c r="G862" s="246"/>
      <c r="H862" s="249">
        <v>1.25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787</v>
      </c>
      <c r="G863" s="246"/>
      <c r="H863" s="249">
        <v>0.625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786</v>
      </c>
      <c r="G864" s="246"/>
      <c r="H864" s="249">
        <v>1.25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786</v>
      </c>
      <c r="G865" s="246"/>
      <c r="H865" s="249">
        <v>1.25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787</v>
      </c>
      <c r="G866" s="246"/>
      <c r="H866" s="249">
        <v>0.625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786</v>
      </c>
      <c r="G867" s="246"/>
      <c r="H867" s="249">
        <v>1.25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4" customFormat="1">
      <c r="A868" s="14"/>
      <c r="B868" s="245"/>
      <c r="C868" s="246"/>
      <c r="D868" s="236" t="s">
        <v>202</v>
      </c>
      <c r="E868" s="247" t="s">
        <v>19</v>
      </c>
      <c r="F868" s="248" t="s">
        <v>788</v>
      </c>
      <c r="G868" s="246"/>
      <c r="H868" s="249">
        <v>2.6000000000000001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202</v>
      </c>
      <c r="AU868" s="255" t="s">
        <v>82</v>
      </c>
      <c r="AV868" s="14" t="s">
        <v>82</v>
      </c>
      <c r="AW868" s="14" t="s">
        <v>34</v>
      </c>
      <c r="AX868" s="14" t="s">
        <v>72</v>
      </c>
      <c r="AY868" s="255" t="s">
        <v>191</v>
      </c>
    </row>
    <row r="869" s="14" customFormat="1">
      <c r="A869" s="14"/>
      <c r="B869" s="245"/>
      <c r="C869" s="246"/>
      <c r="D869" s="236" t="s">
        <v>202</v>
      </c>
      <c r="E869" s="247" t="s">
        <v>19</v>
      </c>
      <c r="F869" s="248" t="s">
        <v>789</v>
      </c>
      <c r="G869" s="246"/>
      <c r="H869" s="249">
        <v>2.3540000000000001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202</v>
      </c>
      <c r="AU869" s="255" t="s">
        <v>82</v>
      </c>
      <c r="AV869" s="14" t="s">
        <v>82</v>
      </c>
      <c r="AW869" s="14" t="s">
        <v>34</v>
      </c>
      <c r="AX869" s="14" t="s">
        <v>72</v>
      </c>
      <c r="AY869" s="255" t="s">
        <v>191</v>
      </c>
    </row>
    <row r="870" s="14" customFormat="1">
      <c r="A870" s="14"/>
      <c r="B870" s="245"/>
      <c r="C870" s="246"/>
      <c r="D870" s="236" t="s">
        <v>202</v>
      </c>
      <c r="E870" s="247" t="s">
        <v>19</v>
      </c>
      <c r="F870" s="248" t="s">
        <v>790</v>
      </c>
      <c r="G870" s="246"/>
      <c r="H870" s="249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202</v>
      </c>
      <c r="AU870" s="255" t="s">
        <v>82</v>
      </c>
      <c r="AV870" s="14" t="s">
        <v>82</v>
      </c>
      <c r="AW870" s="14" t="s">
        <v>34</v>
      </c>
      <c r="AX870" s="14" t="s">
        <v>72</v>
      </c>
      <c r="AY870" s="255" t="s">
        <v>191</v>
      </c>
    </row>
    <row r="871" s="14" customFormat="1">
      <c r="A871" s="14"/>
      <c r="B871" s="245"/>
      <c r="C871" s="246"/>
      <c r="D871" s="236" t="s">
        <v>202</v>
      </c>
      <c r="E871" s="247" t="s">
        <v>19</v>
      </c>
      <c r="F871" s="248" t="s">
        <v>790</v>
      </c>
      <c r="G871" s="246"/>
      <c r="H871" s="249">
        <v>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202</v>
      </c>
      <c r="AU871" s="255" t="s">
        <v>82</v>
      </c>
      <c r="AV871" s="14" t="s">
        <v>82</v>
      </c>
      <c r="AW871" s="14" t="s">
        <v>34</v>
      </c>
      <c r="AX871" s="14" t="s">
        <v>72</v>
      </c>
      <c r="AY871" s="255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790</v>
      </c>
      <c r="G872" s="246"/>
      <c r="H872" s="249">
        <v>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791</v>
      </c>
      <c r="G873" s="246"/>
      <c r="H873" s="249">
        <v>1.3999999999999999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4" customFormat="1">
      <c r="A874" s="14"/>
      <c r="B874" s="245"/>
      <c r="C874" s="246"/>
      <c r="D874" s="236" t="s">
        <v>202</v>
      </c>
      <c r="E874" s="247" t="s">
        <v>19</v>
      </c>
      <c r="F874" s="248" t="s">
        <v>792</v>
      </c>
      <c r="G874" s="246"/>
      <c r="H874" s="249">
        <v>2.875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202</v>
      </c>
      <c r="AU874" s="255" t="s">
        <v>82</v>
      </c>
      <c r="AV874" s="14" t="s">
        <v>82</v>
      </c>
      <c r="AW874" s="14" t="s">
        <v>34</v>
      </c>
      <c r="AX874" s="14" t="s">
        <v>72</v>
      </c>
      <c r="AY874" s="255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792</v>
      </c>
      <c r="G875" s="246"/>
      <c r="H875" s="249">
        <v>2.875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793</v>
      </c>
      <c r="G876" s="246"/>
      <c r="H876" s="249">
        <v>2.3929999999999998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794</v>
      </c>
      <c r="G877" s="246"/>
      <c r="H877" s="249">
        <v>1.325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4" customFormat="1">
      <c r="A878" s="14"/>
      <c r="B878" s="245"/>
      <c r="C878" s="246"/>
      <c r="D878" s="236" t="s">
        <v>202</v>
      </c>
      <c r="E878" s="247" t="s">
        <v>19</v>
      </c>
      <c r="F878" s="248" t="s">
        <v>794</v>
      </c>
      <c r="G878" s="246"/>
      <c r="H878" s="249">
        <v>1.325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202</v>
      </c>
      <c r="AU878" s="255" t="s">
        <v>82</v>
      </c>
      <c r="AV878" s="14" t="s">
        <v>82</v>
      </c>
      <c r="AW878" s="14" t="s">
        <v>34</v>
      </c>
      <c r="AX878" s="14" t="s">
        <v>72</v>
      </c>
      <c r="AY878" s="255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794</v>
      </c>
      <c r="G879" s="246"/>
      <c r="H879" s="249">
        <v>1.325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795</v>
      </c>
      <c r="G880" s="246"/>
      <c r="H880" s="249">
        <v>2.5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790</v>
      </c>
      <c r="G881" s="246"/>
      <c r="H881" s="249">
        <v>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4" customFormat="1">
      <c r="A882" s="14"/>
      <c r="B882" s="245"/>
      <c r="C882" s="246"/>
      <c r="D882" s="236" t="s">
        <v>202</v>
      </c>
      <c r="E882" s="247" t="s">
        <v>19</v>
      </c>
      <c r="F882" s="248" t="s">
        <v>790</v>
      </c>
      <c r="G882" s="246"/>
      <c r="H882" s="249">
        <v>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202</v>
      </c>
      <c r="AU882" s="255" t="s">
        <v>82</v>
      </c>
      <c r="AV882" s="14" t="s">
        <v>82</v>
      </c>
      <c r="AW882" s="14" t="s">
        <v>34</v>
      </c>
      <c r="AX882" s="14" t="s">
        <v>72</v>
      </c>
      <c r="AY882" s="255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786</v>
      </c>
      <c r="G883" s="246"/>
      <c r="H883" s="249">
        <v>1.25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786</v>
      </c>
      <c r="G884" s="246"/>
      <c r="H884" s="249">
        <v>1.25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796</v>
      </c>
      <c r="G885" s="246"/>
      <c r="H885" s="249">
        <v>0.438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4" customFormat="1">
      <c r="A886" s="14"/>
      <c r="B886" s="245"/>
      <c r="C886" s="246"/>
      <c r="D886" s="236" t="s">
        <v>202</v>
      </c>
      <c r="E886" s="247" t="s">
        <v>19</v>
      </c>
      <c r="F886" s="248" t="s">
        <v>796</v>
      </c>
      <c r="G886" s="246"/>
      <c r="H886" s="249">
        <v>0.438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202</v>
      </c>
      <c r="AU886" s="255" t="s">
        <v>82</v>
      </c>
      <c r="AV886" s="14" t="s">
        <v>82</v>
      </c>
      <c r="AW886" s="14" t="s">
        <v>34</v>
      </c>
      <c r="AX886" s="14" t="s">
        <v>72</v>
      </c>
      <c r="AY886" s="255" t="s">
        <v>191</v>
      </c>
    </row>
    <row r="887" s="14" customFormat="1">
      <c r="A887" s="14"/>
      <c r="B887" s="245"/>
      <c r="C887" s="246"/>
      <c r="D887" s="236" t="s">
        <v>202</v>
      </c>
      <c r="E887" s="247" t="s">
        <v>19</v>
      </c>
      <c r="F887" s="248" t="s">
        <v>786</v>
      </c>
      <c r="G887" s="246"/>
      <c r="H887" s="249">
        <v>1.25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202</v>
      </c>
      <c r="AU887" s="255" t="s">
        <v>82</v>
      </c>
      <c r="AV887" s="14" t="s">
        <v>82</v>
      </c>
      <c r="AW887" s="14" t="s">
        <v>34</v>
      </c>
      <c r="AX887" s="14" t="s">
        <v>72</v>
      </c>
      <c r="AY887" s="255" t="s">
        <v>191</v>
      </c>
    </row>
    <row r="888" s="15" customFormat="1">
      <c r="A888" s="15"/>
      <c r="B888" s="256"/>
      <c r="C888" s="257"/>
      <c r="D888" s="236" t="s">
        <v>202</v>
      </c>
      <c r="E888" s="258" t="s">
        <v>19</v>
      </c>
      <c r="F888" s="259" t="s">
        <v>208</v>
      </c>
      <c r="G888" s="257"/>
      <c r="H888" s="260">
        <v>39.972999999999999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202</v>
      </c>
      <c r="AU888" s="266" t="s">
        <v>82</v>
      </c>
      <c r="AV888" s="15" t="s">
        <v>93</v>
      </c>
      <c r="AW888" s="15" t="s">
        <v>34</v>
      </c>
      <c r="AX888" s="15" t="s">
        <v>72</v>
      </c>
      <c r="AY888" s="266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797</v>
      </c>
      <c r="G889" s="246"/>
      <c r="H889" s="249">
        <v>1.22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4" customFormat="1">
      <c r="A890" s="14"/>
      <c r="B890" s="245"/>
      <c r="C890" s="246"/>
      <c r="D890" s="236" t="s">
        <v>202</v>
      </c>
      <c r="E890" s="247" t="s">
        <v>19</v>
      </c>
      <c r="F890" s="248" t="s">
        <v>797</v>
      </c>
      <c r="G890" s="246"/>
      <c r="H890" s="249">
        <v>1.22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202</v>
      </c>
      <c r="AU890" s="255" t="s">
        <v>82</v>
      </c>
      <c r="AV890" s="14" t="s">
        <v>82</v>
      </c>
      <c r="AW890" s="14" t="s">
        <v>34</v>
      </c>
      <c r="AX890" s="14" t="s">
        <v>72</v>
      </c>
      <c r="AY890" s="255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798</v>
      </c>
      <c r="G891" s="246"/>
      <c r="H891" s="249">
        <v>1.0600000000000001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798</v>
      </c>
      <c r="G892" s="246"/>
      <c r="H892" s="249">
        <v>1.0600000000000001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797</v>
      </c>
      <c r="G893" s="246"/>
      <c r="H893" s="249">
        <v>1.22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4" customFormat="1">
      <c r="A894" s="14"/>
      <c r="B894" s="245"/>
      <c r="C894" s="246"/>
      <c r="D894" s="236" t="s">
        <v>202</v>
      </c>
      <c r="E894" s="247" t="s">
        <v>19</v>
      </c>
      <c r="F894" s="248" t="s">
        <v>797</v>
      </c>
      <c r="G894" s="246"/>
      <c r="H894" s="249">
        <v>1.22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202</v>
      </c>
      <c r="AU894" s="255" t="s">
        <v>82</v>
      </c>
      <c r="AV894" s="14" t="s">
        <v>82</v>
      </c>
      <c r="AW894" s="14" t="s">
        <v>34</v>
      </c>
      <c r="AX894" s="14" t="s">
        <v>72</v>
      </c>
      <c r="AY894" s="255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797</v>
      </c>
      <c r="G895" s="246"/>
      <c r="H895" s="249">
        <v>1.22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798</v>
      </c>
      <c r="G896" s="246"/>
      <c r="H896" s="249">
        <v>1.0600000000000001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798</v>
      </c>
      <c r="G897" s="246"/>
      <c r="H897" s="249">
        <v>1.0600000000000001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4" customFormat="1">
      <c r="A898" s="14"/>
      <c r="B898" s="245"/>
      <c r="C898" s="246"/>
      <c r="D898" s="236" t="s">
        <v>202</v>
      </c>
      <c r="E898" s="247" t="s">
        <v>19</v>
      </c>
      <c r="F898" s="248" t="s">
        <v>799</v>
      </c>
      <c r="G898" s="246"/>
      <c r="H898" s="249">
        <v>1.8799999999999999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202</v>
      </c>
      <c r="AU898" s="255" t="s">
        <v>82</v>
      </c>
      <c r="AV898" s="14" t="s">
        <v>82</v>
      </c>
      <c r="AW898" s="14" t="s">
        <v>34</v>
      </c>
      <c r="AX898" s="14" t="s">
        <v>72</v>
      </c>
      <c r="AY898" s="255" t="s">
        <v>191</v>
      </c>
    </row>
    <row r="899" s="15" customFormat="1">
      <c r="A899" s="15"/>
      <c r="B899" s="256"/>
      <c r="C899" s="257"/>
      <c r="D899" s="236" t="s">
        <v>202</v>
      </c>
      <c r="E899" s="258" t="s">
        <v>19</v>
      </c>
      <c r="F899" s="259" t="s">
        <v>208</v>
      </c>
      <c r="G899" s="257"/>
      <c r="H899" s="260">
        <v>12.220000000000002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202</v>
      </c>
      <c r="AU899" s="266" t="s">
        <v>82</v>
      </c>
      <c r="AV899" s="15" t="s">
        <v>93</v>
      </c>
      <c r="AW899" s="15" t="s">
        <v>34</v>
      </c>
      <c r="AX899" s="15" t="s">
        <v>72</v>
      </c>
      <c r="AY899" s="266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800</v>
      </c>
      <c r="G900" s="246"/>
      <c r="H900" s="249">
        <v>-88.308000000000007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800</v>
      </c>
      <c r="G901" s="246"/>
      <c r="H901" s="249">
        <v>-88.308000000000007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4" customFormat="1">
      <c r="A902" s="14"/>
      <c r="B902" s="245"/>
      <c r="C902" s="246"/>
      <c r="D902" s="236" t="s">
        <v>202</v>
      </c>
      <c r="E902" s="247" t="s">
        <v>19</v>
      </c>
      <c r="F902" s="248" t="s">
        <v>801</v>
      </c>
      <c r="G902" s="246"/>
      <c r="H902" s="249">
        <v>-5.75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202</v>
      </c>
      <c r="AU902" s="255" t="s">
        <v>82</v>
      </c>
      <c r="AV902" s="14" t="s">
        <v>82</v>
      </c>
      <c r="AW902" s="14" t="s">
        <v>34</v>
      </c>
      <c r="AX902" s="14" t="s">
        <v>72</v>
      </c>
      <c r="AY902" s="255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801</v>
      </c>
      <c r="G903" s="246"/>
      <c r="H903" s="249">
        <v>-5.75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802</v>
      </c>
      <c r="G904" s="246"/>
      <c r="H904" s="249">
        <v>-35.020000000000003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802</v>
      </c>
      <c r="G905" s="246"/>
      <c r="H905" s="249">
        <v>-35.020000000000003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5" customFormat="1">
      <c r="A906" s="15"/>
      <c r="B906" s="256"/>
      <c r="C906" s="257"/>
      <c r="D906" s="236" t="s">
        <v>202</v>
      </c>
      <c r="E906" s="258" t="s">
        <v>19</v>
      </c>
      <c r="F906" s="259" t="s">
        <v>208</v>
      </c>
      <c r="G906" s="257"/>
      <c r="H906" s="260">
        <v>-258.15600000000001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202</v>
      </c>
      <c r="AU906" s="266" t="s">
        <v>82</v>
      </c>
      <c r="AV906" s="15" t="s">
        <v>93</v>
      </c>
      <c r="AW906" s="15" t="s">
        <v>34</v>
      </c>
      <c r="AX906" s="15" t="s">
        <v>72</v>
      </c>
      <c r="AY906" s="266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803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804</v>
      </c>
      <c r="G908" s="246"/>
      <c r="H908" s="249">
        <v>141.82499999999999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805</v>
      </c>
      <c r="G909" s="246"/>
      <c r="H909" s="249">
        <v>41.441000000000002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4" customFormat="1">
      <c r="A910" s="14"/>
      <c r="B910" s="245"/>
      <c r="C910" s="246"/>
      <c r="D910" s="236" t="s">
        <v>202</v>
      </c>
      <c r="E910" s="247" t="s">
        <v>19</v>
      </c>
      <c r="F910" s="248" t="s">
        <v>806</v>
      </c>
      <c r="G910" s="246"/>
      <c r="H910" s="249">
        <v>47.488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202</v>
      </c>
      <c r="AU910" s="255" t="s">
        <v>82</v>
      </c>
      <c r="AV910" s="14" t="s">
        <v>82</v>
      </c>
      <c r="AW910" s="14" t="s">
        <v>34</v>
      </c>
      <c r="AX910" s="14" t="s">
        <v>72</v>
      </c>
      <c r="AY910" s="255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807</v>
      </c>
      <c r="G911" s="246"/>
      <c r="H911" s="249">
        <v>41.456000000000003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808</v>
      </c>
      <c r="G912" s="246"/>
      <c r="H912" s="249">
        <v>34.524999999999999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808</v>
      </c>
      <c r="G913" s="246"/>
      <c r="H913" s="249">
        <v>34.524999999999999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4" customFormat="1">
      <c r="A914" s="14"/>
      <c r="B914" s="245"/>
      <c r="C914" s="246"/>
      <c r="D914" s="236" t="s">
        <v>202</v>
      </c>
      <c r="E914" s="247" t="s">
        <v>19</v>
      </c>
      <c r="F914" s="248" t="s">
        <v>809</v>
      </c>
      <c r="G914" s="246"/>
      <c r="H914" s="249">
        <v>55.607999999999997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202</v>
      </c>
      <c r="AU914" s="255" t="s">
        <v>82</v>
      </c>
      <c r="AV914" s="14" t="s">
        <v>82</v>
      </c>
      <c r="AW914" s="14" t="s">
        <v>34</v>
      </c>
      <c r="AX914" s="14" t="s">
        <v>72</v>
      </c>
      <c r="AY914" s="255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810</v>
      </c>
      <c r="G915" s="246"/>
      <c r="H915" s="249">
        <v>37.628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810</v>
      </c>
      <c r="G916" s="246"/>
      <c r="H916" s="249">
        <v>37.628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811</v>
      </c>
      <c r="G917" s="246"/>
      <c r="H917" s="249">
        <v>40.557000000000002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4" customFormat="1">
      <c r="A918" s="14"/>
      <c r="B918" s="245"/>
      <c r="C918" s="246"/>
      <c r="D918" s="236" t="s">
        <v>202</v>
      </c>
      <c r="E918" s="247" t="s">
        <v>19</v>
      </c>
      <c r="F918" s="248" t="s">
        <v>812</v>
      </c>
      <c r="G918" s="246"/>
      <c r="H918" s="249">
        <v>35.25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202</v>
      </c>
      <c r="AU918" s="255" t="s">
        <v>82</v>
      </c>
      <c r="AV918" s="14" t="s">
        <v>82</v>
      </c>
      <c r="AW918" s="14" t="s">
        <v>34</v>
      </c>
      <c r="AX918" s="14" t="s">
        <v>72</v>
      </c>
      <c r="AY918" s="255" t="s">
        <v>191</v>
      </c>
    </row>
    <row r="919" s="14" customFormat="1">
      <c r="A919" s="14"/>
      <c r="B919" s="245"/>
      <c r="C919" s="246"/>
      <c r="D919" s="236" t="s">
        <v>202</v>
      </c>
      <c r="E919" s="247" t="s">
        <v>19</v>
      </c>
      <c r="F919" s="248" t="s">
        <v>813</v>
      </c>
      <c r="G919" s="246"/>
      <c r="H919" s="249">
        <v>41.411999999999999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202</v>
      </c>
      <c r="AU919" s="255" t="s">
        <v>82</v>
      </c>
      <c r="AV919" s="14" t="s">
        <v>82</v>
      </c>
      <c r="AW919" s="14" t="s">
        <v>34</v>
      </c>
      <c r="AX919" s="14" t="s">
        <v>72</v>
      </c>
      <c r="AY919" s="255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812</v>
      </c>
      <c r="G920" s="246"/>
      <c r="H920" s="249">
        <v>35.25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5" customFormat="1">
      <c r="A921" s="15"/>
      <c r="B921" s="256"/>
      <c r="C921" s="257"/>
      <c r="D921" s="236" t="s">
        <v>202</v>
      </c>
      <c r="E921" s="258" t="s">
        <v>19</v>
      </c>
      <c r="F921" s="259" t="s">
        <v>208</v>
      </c>
      <c r="G921" s="257"/>
      <c r="H921" s="260">
        <v>624.59299999999996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202</v>
      </c>
      <c r="AU921" s="266" t="s">
        <v>82</v>
      </c>
      <c r="AV921" s="15" t="s">
        <v>93</v>
      </c>
      <c r="AW921" s="15" t="s">
        <v>34</v>
      </c>
      <c r="AX921" s="15" t="s">
        <v>72</v>
      </c>
      <c r="AY921" s="266" t="s">
        <v>191</v>
      </c>
    </row>
    <row r="922" s="14" customFormat="1">
      <c r="A922" s="14"/>
      <c r="B922" s="245"/>
      <c r="C922" s="246"/>
      <c r="D922" s="236" t="s">
        <v>202</v>
      </c>
      <c r="E922" s="247" t="s">
        <v>19</v>
      </c>
      <c r="F922" s="248" t="s">
        <v>814</v>
      </c>
      <c r="G922" s="246"/>
      <c r="H922" s="249">
        <v>46.25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202</v>
      </c>
      <c r="AU922" s="255" t="s">
        <v>82</v>
      </c>
      <c r="AV922" s="14" t="s">
        <v>82</v>
      </c>
      <c r="AW922" s="14" t="s">
        <v>34</v>
      </c>
      <c r="AX922" s="14" t="s">
        <v>72</v>
      </c>
      <c r="AY922" s="255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815</v>
      </c>
      <c r="G923" s="246"/>
      <c r="H923" s="249">
        <v>-111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5" customFormat="1">
      <c r="A924" s="15"/>
      <c r="B924" s="256"/>
      <c r="C924" s="257"/>
      <c r="D924" s="236" t="s">
        <v>202</v>
      </c>
      <c r="E924" s="258" t="s">
        <v>19</v>
      </c>
      <c r="F924" s="259" t="s">
        <v>208</v>
      </c>
      <c r="G924" s="257"/>
      <c r="H924" s="260">
        <v>-64.75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202</v>
      </c>
      <c r="AU924" s="266" t="s">
        <v>82</v>
      </c>
      <c r="AV924" s="15" t="s">
        <v>93</v>
      </c>
      <c r="AW924" s="15" t="s">
        <v>34</v>
      </c>
      <c r="AX924" s="15" t="s">
        <v>72</v>
      </c>
      <c r="AY924" s="266" t="s">
        <v>191</v>
      </c>
    </row>
    <row r="925" s="13" customFormat="1">
      <c r="A925" s="13"/>
      <c r="B925" s="234"/>
      <c r="C925" s="235"/>
      <c r="D925" s="236" t="s">
        <v>202</v>
      </c>
      <c r="E925" s="237" t="s">
        <v>19</v>
      </c>
      <c r="F925" s="238" t="s">
        <v>769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202</v>
      </c>
      <c r="AU925" s="244" t="s">
        <v>82</v>
      </c>
      <c r="AV925" s="13" t="s">
        <v>80</v>
      </c>
      <c r="AW925" s="13" t="s">
        <v>34</v>
      </c>
      <c r="AX925" s="13" t="s">
        <v>72</v>
      </c>
      <c r="AY925" s="244" t="s">
        <v>191</v>
      </c>
    </row>
    <row r="926" s="14" customFormat="1">
      <c r="A926" s="14"/>
      <c r="B926" s="245"/>
      <c r="C926" s="246"/>
      <c r="D926" s="236" t="s">
        <v>202</v>
      </c>
      <c r="E926" s="247" t="s">
        <v>19</v>
      </c>
      <c r="F926" s="248" t="s">
        <v>816</v>
      </c>
      <c r="G926" s="246"/>
      <c r="H926" s="249">
        <v>10.199999999999999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202</v>
      </c>
      <c r="AU926" s="255" t="s">
        <v>82</v>
      </c>
      <c r="AV926" s="14" t="s">
        <v>82</v>
      </c>
      <c r="AW926" s="14" t="s">
        <v>34</v>
      </c>
      <c r="AX926" s="14" t="s">
        <v>72</v>
      </c>
      <c r="AY926" s="255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817</v>
      </c>
      <c r="G927" s="246"/>
      <c r="H927" s="249">
        <v>1.8300000000000001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816</v>
      </c>
      <c r="G928" s="246"/>
      <c r="H928" s="249">
        <v>10.199999999999999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817</v>
      </c>
      <c r="G929" s="246"/>
      <c r="H929" s="249">
        <v>1.8300000000000001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4" customFormat="1">
      <c r="A930" s="14"/>
      <c r="B930" s="245"/>
      <c r="C930" s="246"/>
      <c r="D930" s="236" t="s">
        <v>202</v>
      </c>
      <c r="E930" s="247" t="s">
        <v>19</v>
      </c>
      <c r="F930" s="248" t="s">
        <v>816</v>
      </c>
      <c r="G930" s="246"/>
      <c r="H930" s="249">
        <v>10.199999999999999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202</v>
      </c>
      <c r="AU930" s="255" t="s">
        <v>82</v>
      </c>
      <c r="AV930" s="14" t="s">
        <v>82</v>
      </c>
      <c r="AW930" s="14" t="s">
        <v>34</v>
      </c>
      <c r="AX930" s="14" t="s">
        <v>72</v>
      </c>
      <c r="AY930" s="255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817</v>
      </c>
      <c r="G931" s="246"/>
      <c r="H931" s="249">
        <v>1.8300000000000001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818</v>
      </c>
      <c r="G932" s="246"/>
      <c r="H932" s="249">
        <v>11.199999999999999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817</v>
      </c>
      <c r="G933" s="246"/>
      <c r="H933" s="249">
        <v>1.8300000000000001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4" customFormat="1">
      <c r="A934" s="14"/>
      <c r="B934" s="245"/>
      <c r="C934" s="246"/>
      <c r="D934" s="236" t="s">
        <v>202</v>
      </c>
      <c r="E934" s="247" t="s">
        <v>19</v>
      </c>
      <c r="F934" s="248" t="s">
        <v>816</v>
      </c>
      <c r="G934" s="246"/>
      <c r="H934" s="249">
        <v>10.199999999999999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202</v>
      </c>
      <c r="AU934" s="255" t="s">
        <v>82</v>
      </c>
      <c r="AV934" s="14" t="s">
        <v>82</v>
      </c>
      <c r="AW934" s="14" t="s">
        <v>34</v>
      </c>
      <c r="AX934" s="14" t="s">
        <v>72</v>
      </c>
      <c r="AY934" s="255" t="s">
        <v>191</v>
      </c>
    </row>
    <row r="935" s="14" customFormat="1">
      <c r="A935" s="14"/>
      <c r="B935" s="245"/>
      <c r="C935" s="246"/>
      <c r="D935" s="236" t="s">
        <v>202</v>
      </c>
      <c r="E935" s="247" t="s">
        <v>19</v>
      </c>
      <c r="F935" s="248" t="s">
        <v>817</v>
      </c>
      <c r="G935" s="246"/>
      <c r="H935" s="249">
        <v>1.8300000000000001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202</v>
      </c>
      <c r="AU935" s="255" t="s">
        <v>82</v>
      </c>
      <c r="AV935" s="14" t="s">
        <v>82</v>
      </c>
      <c r="AW935" s="14" t="s">
        <v>34</v>
      </c>
      <c r="AX935" s="14" t="s">
        <v>72</v>
      </c>
      <c r="AY935" s="255" t="s">
        <v>191</v>
      </c>
    </row>
    <row r="936" s="14" customFormat="1">
      <c r="A936" s="14"/>
      <c r="B936" s="245"/>
      <c r="C936" s="246"/>
      <c r="D936" s="236" t="s">
        <v>202</v>
      </c>
      <c r="E936" s="247" t="s">
        <v>19</v>
      </c>
      <c r="F936" s="248" t="s">
        <v>816</v>
      </c>
      <c r="G936" s="246"/>
      <c r="H936" s="249">
        <v>10.199999999999999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202</v>
      </c>
      <c r="AU936" s="255" t="s">
        <v>82</v>
      </c>
      <c r="AV936" s="14" t="s">
        <v>82</v>
      </c>
      <c r="AW936" s="14" t="s">
        <v>34</v>
      </c>
      <c r="AX936" s="14" t="s">
        <v>72</v>
      </c>
      <c r="AY936" s="255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817</v>
      </c>
      <c r="G937" s="246"/>
      <c r="H937" s="249">
        <v>1.8300000000000001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818</v>
      </c>
      <c r="G938" s="246"/>
      <c r="H938" s="249">
        <v>11.199999999999999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817</v>
      </c>
      <c r="G939" s="246"/>
      <c r="H939" s="249">
        <v>1.8300000000000001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4" customFormat="1">
      <c r="A940" s="14"/>
      <c r="B940" s="245"/>
      <c r="C940" s="246"/>
      <c r="D940" s="236" t="s">
        <v>202</v>
      </c>
      <c r="E940" s="247" t="s">
        <v>19</v>
      </c>
      <c r="F940" s="248" t="s">
        <v>816</v>
      </c>
      <c r="G940" s="246"/>
      <c r="H940" s="249">
        <v>10.199999999999999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202</v>
      </c>
      <c r="AU940" s="255" t="s">
        <v>82</v>
      </c>
      <c r="AV940" s="14" t="s">
        <v>82</v>
      </c>
      <c r="AW940" s="14" t="s">
        <v>34</v>
      </c>
      <c r="AX940" s="14" t="s">
        <v>72</v>
      </c>
      <c r="AY940" s="255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817</v>
      </c>
      <c r="G941" s="246"/>
      <c r="H941" s="249">
        <v>1.8300000000000001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816</v>
      </c>
      <c r="G942" s="246"/>
      <c r="H942" s="249">
        <v>10.199999999999999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817</v>
      </c>
      <c r="G943" s="246"/>
      <c r="H943" s="249">
        <v>1.8300000000000001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4" customFormat="1">
      <c r="A944" s="14"/>
      <c r="B944" s="245"/>
      <c r="C944" s="246"/>
      <c r="D944" s="236" t="s">
        <v>202</v>
      </c>
      <c r="E944" s="247" t="s">
        <v>19</v>
      </c>
      <c r="F944" s="248" t="s">
        <v>818</v>
      </c>
      <c r="G944" s="246"/>
      <c r="H944" s="249">
        <v>11.199999999999999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202</v>
      </c>
      <c r="AU944" s="255" t="s">
        <v>82</v>
      </c>
      <c r="AV944" s="14" t="s">
        <v>82</v>
      </c>
      <c r="AW944" s="14" t="s">
        <v>34</v>
      </c>
      <c r="AX944" s="14" t="s">
        <v>72</v>
      </c>
      <c r="AY944" s="255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817</v>
      </c>
      <c r="G945" s="246"/>
      <c r="H945" s="249">
        <v>1.8300000000000001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816</v>
      </c>
      <c r="G946" s="246"/>
      <c r="H946" s="249">
        <v>10.199999999999999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4" customFormat="1">
      <c r="A947" s="14"/>
      <c r="B947" s="245"/>
      <c r="C947" s="246"/>
      <c r="D947" s="236" t="s">
        <v>202</v>
      </c>
      <c r="E947" s="247" t="s">
        <v>19</v>
      </c>
      <c r="F947" s="248" t="s">
        <v>817</v>
      </c>
      <c r="G947" s="246"/>
      <c r="H947" s="249">
        <v>1.8300000000000001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202</v>
      </c>
      <c r="AU947" s="255" t="s">
        <v>82</v>
      </c>
      <c r="AV947" s="14" t="s">
        <v>82</v>
      </c>
      <c r="AW947" s="14" t="s">
        <v>34</v>
      </c>
      <c r="AX947" s="14" t="s">
        <v>72</v>
      </c>
      <c r="AY947" s="255" t="s">
        <v>191</v>
      </c>
    </row>
    <row r="948" s="15" customFormat="1">
      <c r="A948" s="15"/>
      <c r="B948" s="256"/>
      <c r="C948" s="257"/>
      <c r="D948" s="236" t="s">
        <v>202</v>
      </c>
      <c r="E948" s="258" t="s">
        <v>19</v>
      </c>
      <c r="F948" s="259" t="s">
        <v>208</v>
      </c>
      <c r="G948" s="257"/>
      <c r="H948" s="260">
        <v>135.33000000000001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202</v>
      </c>
      <c r="AU948" s="266" t="s">
        <v>82</v>
      </c>
      <c r="AV948" s="15" t="s">
        <v>93</v>
      </c>
      <c r="AW948" s="15" t="s">
        <v>34</v>
      </c>
      <c r="AX948" s="15" t="s">
        <v>72</v>
      </c>
      <c r="AY948" s="266" t="s">
        <v>191</v>
      </c>
    </row>
    <row r="949" s="13" customFormat="1">
      <c r="A949" s="13"/>
      <c r="B949" s="234"/>
      <c r="C949" s="235"/>
      <c r="D949" s="236" t="s">
        <v>202</v>
      </c>
      <c r="E949" s="237" t="s">
        <v>19</v>
      </c>
      <c r="F949" s="238" t="s">
        <v>454</v>
      </c>
      <c r="G949" s="235"/>
      <c r="H949" s="237" t="s">
        <v>19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202</v>
      </c>
      <c r="AU949" s="244" t="s">
        <v>82</v>
      </c>
      <c r="AV949" s="13" t="s">
        <v>80</v>
      </c>
      <c r="AW949" s="13" t="s">
        <v>34</v>
      </c>
      <c r="AX949" s="13" t="s">
        <v>72</v>
      </c>
      <c r="AY949" s="244" t="s">
        <v>191</v>
      </c>
    </row>
    <row r="950" s="14" customFormat="1">
      <c r="A950" s="14"/>
      <c r="B950" s="245"/>
      <c r="C950" s="246"/>
      <c r="D950" s="236" t="s">
        <v>202</v>
      </c>
      <c r="E950" s="247" t="s">
        <v>19</v>
      </c>
      <c r="F950" s="248" t="s">
        <v>819</v>
      </c>
      <c r="G950" s="246"/>
      <c r="H950" s="249">
        <v>100.932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202</v>
      </c>
      <c r="AU950" s="255" t="s">
        <v>82</v>
      </c>
      <c r="AV950" s="14" t="s">
        <v>82</v>
      </c>
      <c r="AW950" s="14" t="s">
        <v>34</v>
      </c>
      <c r="AX950" s="14" t="s">
        <v>72</v>
      </c>
      <c r="AY950" s="255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820</v>
      </c>
      <c r="G951" s="246"/>
      <c r="H951" s="249">
        <v>110.34399999999999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821</v>
      </c>
      <c r="G952" s="246"/>
      <c r="H952" s="249">
        <v>105.14400000000001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791</v>
      </c>
      <c r="G953" s="246"/>
      <c r="H953" s="249">
        <v>1.3999999999999999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4" customFormat="1">
      <c r="A954" s="14"/>
      <c r="B954" s="245"/>
      <c r="C954" s="246"/>
      <c r="D954" s="236" t="s">
        <v>202</v>
      </c>
      <c r="E954" s="247" t="s">
        <v>19</v>
      </c>
      <c r="F954" s="248" t="s">
        <v>822</v>
      </c>
      <c r="G954" s="246"/>
      <c r="H954" s="249">
        <v>1.5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202</v>
      </c>
      <c r="AU954" s="255" t="s">
        <v>82</v>
      </c>
      <c r="AV954" s="14" t="s">
        <v>82</v>
      </c>
      <c r="AW954" s="14" t="s">
        <v>34</v>
      </c>
      <c r="AX954" s="14" t="s">
        <v>72</v>
      </c>
      <c r="AY954" s="255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823</v>
      </c>
      <c r="G955" s="246"/>
      <c r="H955" s="249">
        <v>2.5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824</v>
      </c>
      <c r="G956" s="246"/>
      <c r="H956" s="249">
        <v>1.565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4" customFormat="1">
      <c r="A957" s="14"/>
      <c r="B957" s="245"/>
      <c r="C957" s="246"/>
      <c r="D957" s="236" t="s">
        <v>202</v>
      </c>
      <c r="E957" s="247" t="s">
        <v>19</v>
      </c>
      <c r="F957" s="248" t="s">
        <v>825</v>
      </c>
      <c r="G957" s="246"/>
      <c r="H957" s="249">
        <v>-18.617999999999999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202</v>
      </c>
      <c r="AU957" s="255" t="s">
        <v>82</v>
      </c>
      <c r="AV957" s="14" t="s">
        <v>82</v>
      </c>
      <c r="AW957" s="14" t="s">
        <v>34</v>
      </c>
      <c r="AX957" s="14" t="s">
        <v>72</v>
      </c>
      <c r="AY957" s="255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825</v>
      </c>
      <c r="G958" s="246"/>
      <c r="H958" s="249">
        <v>-18.617999999999999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5" customFormat="1">
      <c r="A959" s="15"/>
      <c r="B959" s="256"/>
      <c r="C959" s="257"/>
      <c r="D959" s="236" t="s">
        <v>202</v>
      </c>
      <c r="E959" s="258" t="s">
        <v>19</v>
      </c>
      <c r="F959" s="259" t="s">
        <v>208</v>
      </c>
      <c r="G959" s="257"/>
      <c r="H959" s="260">
        <v>286.149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202</v>
      </c>
      <c r="AU959" s="266" t="s">
        <v>82</v>
      </c>
      <c r="AV959" s="15" t="s">
        <v>93</v>
      </c>
      <c r="AW959" s="15" t="s">
        <v>34</v>
      </c>
      <c r="AX959" s="15" t="s">
        <v>72</v>
      </c>
      <c r="AY959" s="266" t="s">
        <v>191</v>
      </c>
    </row>
    <row r="960" s="16" customFormat="1">
      <c r="A960" s="16"/>
      <c r="B960" s="267"/>
      <c r="C960" s="268"/>
      <c r="D960" s="236" t="s">
        <v>202</v>
      </c>
      <c r="E960" s="269" t="s">
        <v>19</v>
      </c>
      <c r="F960" s="270" t="s">
        <v>212</v>
      </c>
      <c r="G960" s="268"/>
      <c r="H960" s="271">
        <v>2369.335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77" t="s">
        <v>202</v>
      </c>
      <c r="AU960" s="277" t="s">
        <v>82</v>
      </c>
      <c r="AV960" s="16" t="s">
        <v>198</v>
      </c>
      <c r="AW960" s="16" t="s">
        <v>34</v>
      </c>
      <c r="AX960" s="16" t="s">
        <v>80</v>
      </c>
      <c r="AY960" s="277" t="s">
        <v>191</v>
      </c>
    </row>
    <row r="961" s="2" customFormat="1" ht="16.5" customHeight="1">
      <c r="A961" s="41"/>
      <c r="B961" s="42"/>
      <c r="C961" s="216" t="s">
        <v>831</v>
      </c>
      <c r="D961" s="216" t="s">
        <v>193</v>
      </c>
      <c r="E961" s="217" t="s">
        <v>832</v>
      </c>
      <c r="F961" s="218" t="s">
        <v>833</v>
      </c>
      <c r="G961" s="219" t="s">
        <v>196</v>
      </c>
      <c r="H961" s="220">
        <v>250.905</v>
      </c>
      <c r="I961" s="221"/>
      <c r="J961" s="222">
        <f>ROUND(I961*H961,2)</f>
        <v>0</v>
      </c>
      <c r="K961" s="218" t="s">
        <v>197</v>
      </c>
      <c r="L961" s="47"/>
      <c r="M961" s="223" t="s">
        <v>19</v>
      </c>
      <c r="N961" s="224" t="s">
        <v>43</v>
      </c>
      <c r="O961" s="87"/>
      <c r="P961" s="225">
        <f>O961*H961</f>
        <v>0</v>
      </c>
      <c r="Q961" s="225">
        <v>0.0025000000000000001</v>
      </c>
      <c r="R961" s="225">
        <f>Q961*H961</f>
        <v>0.62726250000000006</v>
      </c>
      <c r="S961" s="225">
        <v>0</v>
      </c>
      <c r="T961" s="226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7" t="s">
        <v>198</v>
      </c>
      <c r="AT961" s="227" t="s">
        <v>193</v>
      </c>
      <c r="AU961" s="227" t="s">
        <v>82</v>
      </c>
      <c r="AY961" s="20" t="s">
        <v>191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80</v>
      </c>
      <c r="BK961" s="228">
        <f>ROUND(I961*H961,2)</f>
        <v>0</v>
      </c>
      <c r="BL961" s="20" t="s">
        <v>198</v>
      </c>
      <c r="BM961" s="227" t="s">
        <v>834</v>
      </c>
    </row>
    <row r="962" s="2" customFormat="1">
      <c r="A962" s="41"/>
      <c r="B962" s="42"/>
      <c r="C962" s="43"/>
      <c r="D962" s="229" t="s">
        <v>200</v>
      </c>
      <c r="E962" s="43"/>
      <c r="F962" s="230" t="s">
        <v>835</v>
      </c>
      <c r="G962" s="43"/>
      <c r="H962" s="43"/>
      <c r="I962" s="231"/>
      <c r="J962" s="43"/>
      <c r="K962" s="43"/>
      <c r="L962" s="47"/>
      <c r="M962" s="232"/>
      <c r="N962" s="233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200</v>
      </c>
      <c r="AU962" s="20" t="s">
        <v>82</v>
      </c>
    </row>
    <row r="963" s="13" customFormat="1">
      <c r="A963" s="13"/>
      <c r="B963" s="234"/>
      <c r="C963" s="235"/>
      <c r="D963" s="236" t="s">
        <v>202</v>
      </c>
      <c r="E963" s="237" t="s">
        <v>19</v>
      </c>
      <c r="F963" s="238" t="s">
        <v>803</v>
      </c>
      <c r="G963" s="235"/>
      <c r="H963" s="237" t="s">
        <v>19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202</v>
      </c>
      <c r="AU963" s="244" t="s">
        <v>82</v>
      </c>
      <c r="AV963" s="13" t="s">
        <v>80</v>
      </c>
      <c r="AW963" s="13" t="s">
        <v>34</v>
      </c>
      <c r="AX963" s="13" t="s">
        <v>72</v>
      </c>
      <c r="AY963" s="244" t="s">
        <v>191</v>
      </c>
    </row>
    <row r="964" s="14" customFormat="1">
      <c r="A964" s="14"/>
      <c r="B964" s="245"/>
      <c r="C964" s="246"/>
      <c r="D964" s="236" t="s">
        <v>202</v>
      </c>
      <c r="E964" s="247" t="s">
        <v>19</v>
      </c>
      <c r="F964" s="248" t="s">
        <v>804</v>
      </c>
      <c r="G964" s="246"/>
      <c r="H964" s="249">
        <v>141.82499999999999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202</v>
      </c>
      <c r="AU964" s="255" t="s">
        <v>82</v>
      </c>
      <c r="AV964" s="14" t="s">
        <v>82</v>
      </c>
      <c r="AW964" s="14" t="s">
        <v>34</v>
      </c>
      <c r="AX964" s="14" t="s">
        <v>72</v>
      </c>
      <c r="AY964" s="255" t="s">
        <v>191</v>
      </c>
    </row>
    <row r="965" s="15" customFormat="1">
      <c r="A965" s="15"/>
      <c r="B965" s="256"/>
      <c r="C965" s="257"/>
      <c r="D965" s="236" t="s">
        <v>202</v>
      </c>
      <c r="E965" s="258" t="s">
        <v>19</v>
      </c>
      <c r="F965" s="259" t="s">
        <v>208</v>
      </c>
      <c r="G965" s="257"/>
      <c r="H965" s="260">
        <v>141.82499999999999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202</v>
      </c>
      <c r="AU965" s="266" t="s">
        <v>82</v>
      </c>
      <c r="AV965" s="15" t="s">
        <v>93</v>
      </c>
      <c r="AW965" s="15" t="s">
        <v>34</v>
      </c>
      <c r="AX965" s="15" t="s">
        <v>72</v>
      </c>
      <c r="AY965" s="266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836</v>
      </c>
      <c r="G966" s="246"/>
      <c r="H966" s="249">
        <v>18.75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4" customFormat="1">
      <c r="A967" s="14"/>
      <c r="B967" s="245"/>
      <c r="C967" s="246"/>
      <c r="D967" s="236" t="s">
        <v>202</v>
      </c>
      <c r="E967" s="247" t="s">
        <v>19</v>
      </c>
      <c r="F967" s="248" t="s">
        <v>837</v>
      </c>
      <c r="G967" s="246"/>
      <c r="H967" s="249">
        <v>-45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202</v>
      </c>
      <c r="AU967" s="255" t="s">
        <v>82</v>
      </c>
      <c r="AV967" s="14" t="s">
        <v>82</v>
      </c>
      <c r="AW967" s="14" t="s">
        <v>34</v>
      </c>
      <c r="AX967" s="14" t="s">
        <v>72</v>
      </c>
      <c r="AY967" s="255" t="s">
        <v>191</v>
      </c>
    </row>
    <row r="968" s="15" customFormat="1">
      <c r="A968" s="15"/>
      <c r="B968" s="256"/>
      <c r="C968" s="257"/>
      <c r="D968" s="236" t="s">
        <v>202</v>
      </c>
      <c r="E968" s="258" t="s">
        <v>19</v>
      </c>
      <c r="F968" s="259" t="s">
        <v>208</v>
      </c>
      <c r="G968" s="257"/>
      <c r="H968" s="260">
        <v>-26.25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202</v>
      </c>
      <c r="AU968" s="266" t="s">
        <v>82</v>
      </c>
      <c r="AV968" s="15" t="s">
        <v>93</v>
      </c>
      <c r="AW968" s="15" t="s">
        <v>34</v>
      </c>
      <c r="AX968" s="15" t="s">
        <v>72</v>
      </c>
      <c r="AY968" s="266" t="s">
        <v>191</v>
      </c>
    </row>
    <row r="969" s="13" customFormat="1">
      <c r="A969" s="13"/>
      <c r="B969" s="234"/>
      <c r="C969" s="235"/>
      <c r="D969" s="236" t="s">
        <v>202</v>
      </c>
      <c r="E969" s="237" t="s">
        <v>19</v>
      </c>
      <c r="F969" s="238" t="s">
        <v>769</v>
      </c>
      <c r="G969" s="235"/>
      <c r="H969" s="237" t="s">
        <v>19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202</v>
      </c>
      <c r="AU969" s="244" t="s">
        <v>82</v>
      </c>
      <c r="AV969" s="13" t="s">
        <v>80</v>
      </c>
      <c r="AW969" s="13" t="s">
        <v>34</v>
      </c>
      <c r="AX969" s="13" t="s">
        <v>72</v>
      </c>
      <c r="AY969" s="244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816</v>
      </c>
      <c r="G970" s="246"/>
      <c r="H970" s="249">
        <v>10.199999999999999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817</v>
      </c>
      <c r="G971" s="246"/>
      <c r="H971" s="249">
        <v>1.8300000000000001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4" customFormat="1">
      <c r="A972" s="14"/>
      <c r="B972" s="245"/>
      <c r="C972" s="246"/>
      <c r="D972" s="236" t="s">
        <v>202</v>
      </c>
      <c r="E972" s="247" t="s">
        <v>19</v>
      </c>
      <c r="F972" s="248" t="s">
        <v>816</v>
      </c>
      <c r="G972" s="246"/>
      <c r="H972" s="249">
        <v>10.199999999999999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202</v>
      </c>
      <c r="AU972" s="255" t="s">
        <v>82</v>
      </c>
      <c r="AV972" s="14" t="s">
        <v>82</v>
      </c>
      <c r="AW972" s="14" t="s">
        <v>34</v>
      </c>
      <c r="AX972" s="14" t="s">
        <v>72</v>
      </c>
      <c r="AY972" s="255" t="s">
        <v>191</v>
      </c>
    </row>
    <row r="973" s="14" customFormat="1">
      <c r="A973" s="14"/>
      <c r="B973" s="245"/>
      <c r="C973" s="246"/>
      <c r="D973" s="236" t="s">
        <v>202</v>
      </c>
      <c r="E973" s="247" t="s">
        <v>19</v>
      </c>
      <c r="F973" s="248" t="s">
        <v>817</v>
      </c>
      <c r="G973" s="246"/>
      <c r="H973" s="249">
        <v>1.8300000000000001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202</v>
      </c>
      <c r="AU973" s="255" t="s">
        <v>82</v>
      </c>
      <c r="AV973" s="14" t="s">
        <v>82</v>
      </c>
      <c r="AW973" s="14" t="s">
        <v>34</v>
      </c>
      <c r="AX973" s="14" t="s">
        <v>72</v>
      </c>
      <c r="AY973" s="255" t="s">
        <v>191</v>
      </c>
    </row>
    <row r="974" s="14" customFormat="1">
      <c r="A974" s="14"/>
      <c r="B974" s="245"/>
      <c r="C974" s="246"/>
      <c r="D974" s="236" t="s">
        <v>202</v>
      </c>
      <c r="E974" s="247" t="s">
        <v>19</v>
      </c>
      <c r="F974" s="248" t="s">
        <v>816</v>
      </c>
      <c r="G974" s="246"/>
      <c r="H974" s="249">
        <v>10.199999999999999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202</v>
      </c>
      <c r="AU974" s="255" t="s">
        <v>82</v>
      </c>
      <c r="AV974" s="14" t="s">
        <v>82</v>
      </c>
      <c r="AW974" s="14" t="s">
        <v>34</v>
      </c>
      <c r="AX974" s="14" t="s">
        <v>72</v>
      </c>
      <c r="AY974" s="255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817</v>
      </c>
      <c r="G975" s="246"/>
      <c r="H975" s="249">
        <v>1.8300000000000001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818</v>
      </c>
      <c r="G976" s="246"/>
      <c r="H976" s="249">
        <v>11.199999999999999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817</v>
      </c>
      <c r="G977" s="246"/>
      <c r="H977" s="249">
        <v>1.8300000000000001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816</v>
      </c>
      <c r="G978" s="246"/>
      <c r="H978" s="249">
        <v>10.199999999999999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4" customFormat="1">
      <c r="A979" s="14"/>
      <c r="B979" s="245"/>
      <c r="C979" s="246"/>
      <c r="D979" s="236" t="s">
        <v>202</v>
      </c>
      <c r="E979" s="247" t="s">
        <v>19</v>
      </c>
      <c r="F979" s="248" t="s">
        <v>817</v>
      </c>
      <c r="G979" s="246"/>
      <c r="H979" s="249">
        <v>1.8300000000000001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202</v>
      </c>
      <c r="AU979" s="255" t="s">
        <v>82</v>
      </c>
      <c r="AV979" s="14" t="s">
        <v>82</v>
      </c>
      <c r="AW979" s="14" t="s">
        <v>34</v>
      </c>
      <c r="AX979" s="14" t="s">
        <v>72</v>
      </c>
      <c r="AY979" s="255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816</v>
      </c>
      <c r="G980" s="246"/>
      <c r="H980" s="249">
        <v>10.199999999999999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817</v>
      </c>
      <c r="G981" s="246"/>
      <c r="H981" s="249">
        <v>1.8300000000000001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818</v>
      </c>
      <c r="G982" s="246"/>
      <c r="H982" s="249">
        <v>11.199999999999999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817</v>
      </c>
      <c r="G983" s="246"/>
      <c r="H983" s="249">
        <v>1.8300000000000001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816</v>
      </c>
      <c r="G984" s="246"/>
      <c r="H984" s="249">
        <v>10.199999999999999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817</v>
      </c>
      <c r="G985" s="246"/>
      <c r="H985" s="249">
        <v>1.8300000000000001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816</v>
      </c>
      <c r="G986" s="246"/>
      <c r="H986" s="249">
        <v>10.199999999999999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817</v>
      </c>
      <c r="G987" s="246"/>
      <c r="H987" s="249">
        <v>1.8300000000000001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818</v>
      </c>
      <c r="G988" s="246"/>
      <c r="H988" s="249">
        <v>11.199999999999999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817</v>
      </c>
      <c r="G989" s="246"/>
      <c r="H989" s="249">
        <v>1.8300000000000001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816</v>
      </c>
      <c r="G990" s="246"/>
      <c r="H990" s="249">
        <v>10.199999999999999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817</v>
      </c>
      <c r="G991" s="246"/>
      <c r="H991" s="249">
        <v>1.8300000000000001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5" customFormat="1">
      <c r="A992" s="15"/>
      <c r="B992" s="256"/>
      <c r="C992" s="257"/>
      <c r="D992" s="236" t="s">
        <v>202</v>
      </c>
      <c r="E992" s="258" t="s">
        <v>19</v>
      </c>
      <c r="F992" s="259" t="s">
        <v>208</v>
      </c>
      <c r="G992" s="257"/>
      <c r="H992" s="260">
        <v>135.33000000000001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202</v>
      </c>
      <c r="AU992" s="266" t="s">
        <v>82</v>
      </c>
      <c r="AV992" s="15" t="s">
        <v>93</v>
      </c>
      <c r="AW992" s="15" t="s">
        <v>34</v>
      </c>
      <c r="AX992" s="15" t="s">
        <v>72</v>
      </c>
      <c r="AY992" s="266" t="s">
        <v>191</v>
      </c>
    </row>
    <row r="993" s="16" customFormat="1">
      <c r="A993" s="16"/>
      <c r="B993" s="267"/>
      <c r="C993" s="268"/>
      <c r="D993" s="236" t="s">
        <v>202</v>
      </c>
      <c r="E993" s="269" t="s">
        <v>19</v>
      </c>
      <c r="F993" s="270" t="s">
        <v>212</v>
      </c>
      <c r="G993" s="268"/>
      <c r="H993" s="271">
        <v>250.905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202</v>
      </c>
      <c r="AU993" s="277" t="s">
        <v>82</v>
      </c>
      <c r="AV993" s="16" t="s">
        <v>198</v>
      </c>
      <c r="AW993" s="16" t="s">
        <v>34</v>
      </c>
      <c r="AX993" s="16" t="s">
        <v>80</v>
      </c>
      <c r="AY993" s="277" t="s">
        <v>191</v>
      </c>
    </row>
    <row r="994" s="2" customFormat="1" ht="24.15" customHeight="1">
      <c r="A994" s="41"/>
      <c r="B994" s="42"/>
      <c r="C994" s="216" t="s">
        <v>838</v>
      </c>
      <c r="D994" s="216" t="s">
        <v>193</v>
      </c>
      <c r="E994" s="217" t="s">
        <v>839</v>
      </c>
      <c r="F994" s="218" t="s">
        <v>840</v>
      </c>
      <c r="G994" s="219" t="s">
        <v>310</v>
      </c>
      <c r="H994" s="220">
        <v>32.140999999999998</v>
      </c>
      <c r="I994" s="221"/>
      <c r="J994" s="222">
        <f>ROUND(I994*H994,2)</f>
        <v>0</v>
      </c>
      <c r="K994" s="218" t="s">
        <v>197</v>
      </c>
      <c r="L994" s="47"/>
      <c r="M994" s="223" t="s">
        <v>19</v>
      </c>
      <c r="N994" s="224" t="s">
        <v>43</v>
      </c>
      <c r="O994" s="87"/>
      <c r="P994" s="225">
        <f>O994*H994</f>
        <v>0</v>
      </c>
      <c r="Q994" s="225">
        <v>1.04922</v>
      </c>
      <c r="R994" s="225">
        <f>Q994*H994</f>
        <v>33.722980020000001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198</v>
      </c>
      <c r="AT994" s="227" t="s">
        <v>193</v>
      </c>
      <c r="AU994" s="227" t="s">
        <v>82</v>
      </c>
      <c r="AY994" s="20" t="s">
        <v>191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80</v>
      </c>
      <c r="BK994" s="228">
        <f>ROUND(I994*H994,2)</f>
        <v>0</v>
      </c>
      <c r="BL994" s="20" t="s">
        <v>198</v>
      </c>
      <c r="BM994" s="227" t="s">
        <v>841</v>
      </c>
    </row>
    <row r="995" s="2" customFormat="1">
      <c r="A995" s="41"/>
      <c r="B995" s="42"/>
      <c r="C995" s="43"/>
      <c r="D995" s="229" t="s">
        <v>200</v>
      </c>
      <c r="E995" s="43"/>
      <c r="F995" s="230" t="s">
        <v>842</v>
      </c>
      <c r="G995" s="43"/>
      <c r="H995" s="43"/>
      <c r="I995" s="231"/>
      <c r="J995" s="43"/>
      <c r="K995" s="43"/>
      <c r="L995" s="47"/>
      <c r="M995" s="232"/>
      <c r="N995" s="233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200</v>
      </c>
      <c r="AU995" s="20" t="s">
        <v>82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843</v>
      </c>
      <c r="G996" s="246"/>
      <c r="H996" s="249">
        <v>32.140999999999998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6" customFormat="1">
      <c r="A997" s="16"/>
      <c r="B997" s="267"/>
      <c r="C997" s="268"/>
      <c r="D997" s="236" t="s">
        <v>202</v>
      </c>
      <c r="E997" s="269" t="s">
        <v>19</v>
      </c>
      <c r="F997" s="270" t="s">
        <v>212</v>
      </c>
      <c r="G997" s="268"/>
      <c r="H997" s="271">
        <v>32.140999999999998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77" t="s">
        <v>202</v>
      </c>
      <c r="AU997" s="277" t="s">
        <v>82</v>
      </c>
      <c r="AV997" s="16" t="s">
        <v>198</v>
      </c>
      <c r="AW997" s="16" t="s">
        <v>34</v>
      </c>
      <c r="AX997" s="16" t="s">
        <v>80</v>
      </c>
      <c r="AY997" s="277" t="s">
        <v>191</v>
      </c>
    </row>
    <row r="998" s="2" customFormat="1" ht="24.15" customHeight="1">
      <c r="A998" s="41"/>
      <c r="B998" s="42"/>
      <c r="C998" s="216" t="s">
        <v>844</v>
      </c>
      <c r="D998" s="216" t="s">
        <v>193</v>
      </c>
      <c r="E998" s="217" t="s">
        <v>845</v>
      </c>
      <c r="F998" s="218" t="s">
        <v>846</v>
      </c>
      <c r="G998" s="219" t="s">
        <v>233</v>
      </c>
      <c r="H998" s="220">
        <v>8.0760000000000005</v>
      </c>
      <c r="I998" s="221"/>
      <c r="J998" s="222">
        <f>ROUND(I998*H998,2)</f>
        <v>0</v>
      </c>
      <c r="K998" s="218" t="s">
        <v>197</v>
      </c>
      <c r="L998" s="47"/>
      <c r="M998" s="223" t="s">
        <v>19</v>
      </c>
      <c r="N998" s="224" t="s">
        <v>43</v>
      </c>
      <c r="O998" s="87"/>
      <c r="P998" s="225">
        <f>O998*H998</f>
        <v>0</v>
      </c>
      <c r="Q998" s="225">
        <v>2.5018699999999998</v>
      </c>
      <c r="R998" s="225">
        <f>Q998*H998</f>
        <v>20.205102119999999</v>
      </c>
      <c r="S998" s="225">
        <v>0</v>
      </c>
      <c r="T998" s="226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7" t="s">
        <v>198</v>
      </c>
      <c r="AT998" s="227" t="s">
        <v>193</v>
      </c>
      <c r="AU998" s="227" t="s">
        <v>82</v>
      </c>
      <c r="AY998" s="20" t="s">
        <v>191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80</v>
      </c>
      <c r="BK998" s="228">
        <f>ROUND(I998*H998,2)</f>
        <v>0</v>
      </c>
      <c r="BL998" s="20" t="s">
        <v>198</v>
      </c>
      <c r="BM998" s="227" t="s">
        <v>847</v>
      </c>
    </row>
    <row r="999" s="2" customFormat="1">
      <c r="A999" s="41"/>
      <c r="B999" s="42"/>
      <c r="C999" s="43"/>
      <c r="D999" s="229" t="s">
        <v>200</v>
      </c>
      <c r="E999" s="43"/>
      <c r="F999" s="230" t="s">
        <v>848</v>
      </c>
      <c r="G999" s="43"/>
      <c r="H999" s="43"/>
      <c r="I999" s="231"/>
      <c r="J999" s="43"/>
      <c r="K999" s="43"/>
      <c r="L999" s="47"/>
      <c r="M999" s="232"/>
      <c r="N999" s="233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200</v>
      </c>
      <c r="AU999" s="20" t="s">
        <v>82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849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4" customFormat="1">
      <c r="A1001" s="14"/>
      <c r="B1001" s="245"/>
      <c r="C1001" s="246"/>
      <c r="D1001" s="236" t="s">
        <v>202</v>
      </c>
      <c r="E1001" s="247" t="s">
        <v>19</v>
      </c>
      <c r="F1001" s="248" t="s">
        <v>850</v>
      </c>
      <c r="G1001" s="246"/>
      <c r="H1001" s="249">
        <v>0.76900000000000002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202</v>
      </c>
      <c r="AU1001" s="255" t="s">
        <v>82</v>
      </c>
      <c r="AV1001" s="14" t="s">
        <v>82</v>
      </c>
      <c r="AW1001" s="14" t="s">
        <v>34</v>
      </c>
      <c r="AX1001" s="14" t="s">
        <v>72</v>
      </c>
      <c r="AY1001" s="255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851</v>
      </c>
      <c r="G1002" s="246"/>
      <c r="H1002" s="249">
        <v>1.575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5" customFormat="1">
      <c r="A1003" s="15"/>
      <c r="B1003" s="256"/>
      <c r="C1003" s="257"/>
      <c r="D1003" s="236" t="s">
        <v>202</v>
      </c>
      <c r="E1003" s="258" t="s">
        <v>19</v>
      </c>
      <c r="F1003" s="259" t="s">
        <v>208</v>
      </c>
      <c r="G1003" s="257"/>
      <c r="H1003" s="260">
        <v>2.3439999999999999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202</v>
      </c>
      <c r="AU1003" s="266" t="s">
        <v>82</v>
      </c>
      <c r="AV1003" s="15" t="s">
        <v>93</v>
      </c>
      <c r="AW1003" s="15" t="s">
        <v>34</v>
      </c>
      <c r="AX1003" s="15" t="s">
        <v>72</v>
      </c>
      <c r="AY1003" s="266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852</v>
      </c>
      <c r="G1004" s="246"/>
      <c r="H1004" s="249">
        <v>3.2130000000000001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853</v>
      </c>
      <c r="G1005" s="246"/>
      <c r="H1005" s="249">
        <v>2.2469999999999999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854</v>
      </c>
      <c r="G1006" s="246"/>
      <c r="H1006" s="249">
        <v>0.12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4" customFormat="1">
      <c r="A1007" s="14"/>
      <c r="B1007" s="245"/>
      <c r="C1007" s="246"/>
      <c r="D1007" s="236" t="s">
        <v>202</v>
      </c>
      <c r="E1007" s="247" t="s">
        <v>19</v>
      </c>
      <c r="F1007" s="248" t="s">
        <v>855</v>
      </c>
      <c r="G1007" s="246"/>
      <c r="H1007" s="249">
        <v>0.152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202</v>
      </c>
      <c r="AU1007" s="255" t="s">
        <v>82</v>
      </c>
      <c r="AV1007" s="14" t="s">
        <v>82</v>
      </c>
      <c r="AW1007" s="14" t="s">
        <v>34</v>
      </c>
      <c r="AX1007" s="14" t="s">
        <v>72</v>
      </c>
      <c r="AY1007" s="255" t="s">
        <v>191</v>
      </c>
    </row>
    <row r="1008" s="15" customFormat="1">
      <c r="A1008" s="15"/>
      <c r="B1008" s="256"/>
      <c r="C1008" s="257"/>
      <c r="D1008" s="236" t="s">
        <v>202</v>
      </c>
      <c r="E1008" s="258" t="s">
        <v>19</v>
      </c>
      <c r="F1008" s="259" t="s">
        <v>208</v>
      </c>
      <c r="G1008" s="257"/>
      <c r="H1008" s="260">
        <v>5.7320000000000002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202</v>
      </c>
      <c r="AU1008" s="266" t="s">
        <v>82</v>
      </c>
      <c r="AV1008" s="15" t="s">
        <v>93</v>
      </c>
      <c r="AW1008" s="15" t="s">
        <v>34</v>
      </c>
      <c r="AX1008" s="15" t="s">
        <v>72</v>
      </c>
      <c r="AY1008" s="266" t="s">
        <v>191</v>
      </c>
    </row>
    <row r="1009" s="16" customFormat="1">
      <c r="A1009" s="16"/>
      <c r="B1009" s="267"/>
      <c r="C1009" s="268"/>
      <c r="D1009" s="236" t="s">
        <v>202</v>
      </c>
      <c r="E1009" s="269" t="s">
        <v>19</v>
      </c>
      <c r="F1009" s="270" t="s">
        <v>212</v>
      </c>
      <c r="G1009" s="268"/>
      <c r="H1009" s="271">
        <v>8.0760000000000005</v>
      </c>
      <c r="I1009" s="272"/>
      <c r="J1009" s="268"/>
      <c r="K1009" s="268"/>
      <c r="L1009" s="273"/>
      <c r="M1009" s="274"/>
      <c r="N1009" s="275"/>
      <c r="O1009" s="275"/>
      <c r="P1009" s="275"/>
      <c r="Q1009" s="275"/>
      <c r="R1009" s="275"/>
      <c r="S1009" s="275"/>
      <c r="T1009" s="27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7" t="s">
        <v>202</v>
      </c>
      <c r="AU1009" s="277" t="s">
        <v>82</v>
      </c>
      <c r="AV1009" s="16" t="s">
        <v>198</v>
      </c>
      <c r="AW1009" s="16" t="s">
        <v>34</v>
      </c>
      <c r="AX1009" s="16" t="s">
        <v>80</v>
      </c>
      <c r="AY1009" s="277" t="s">
        <v>191</v>
      </c>
    </row>
    <row r="1010" s="2" customFormat="1" ht="16.5" customHeight="1">
      <c r="A1010" s="41"/>
      <c r="B1010" s="42"/>
      <c r="C1010" s="216" t="s">
        <v>856</v>
      </c>
      <c r="D1010" s="216" t="s">
        <v>193</v>
      </c>
      <c r="E1010" s="217" t="s">
        <v>857</v>
      </c>
      <c r="F1010" s="218" t="s">
        <v>858</v>
      </c>
      <c r="G1010" s="219" t="s">
        <v>196</v>
      </c>
      <c r="H1010" s="220">
        <v>67.168999999999997</v>
      </c>
      <c r="I1010" s="221"/>
      <c r="J1010" s="222">
        <f>ROUND(I1010*H1010,2)</f>
        <v>0</v>
      </c>
      <c r="K1010" s="218" t="s">
        <v>197</v>
      </c>
      <c r="L1010" s="47"/>
      <c r="M1010" s="223" t="s">
        <v>19</v>
      </c>
      <c r="N1010" s="224" t="s">
        <v>43</v>
      </c>
      <c r="O1010" s="87"/>
      <c r="P1010" s="225">
        <f>O1010*H1010</f>
        <v>0</v>
      </c>
      <c r="Q1010" s="225">
        <v>0.0027499999999999998</v>
      </c>
      <c r="R1010" s="225">
        <f>Q1010*H1010</f>
        <v>0.18471474999999998</v>
      </c>
      <c r="S1010" s="225">
        <v>0</v>
      </c>
      <c r="T1010" s="226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7" t="s">
        <v>198</v>
      </c>
      <c r="AT1010" s="227" t="s">
        <v>193</v>
      </c>
      <c r="AU1010" s="227" t="s">
        <v>82</v>
      </c>
      <c r="AY1010" s="20" t="s">
        <v>191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20" t="s">
        <v>80</v>
      </c>
      <c r="BK1010" s="228">
        <f>ROUND(I1010*H1010,2)</f>
        <v>0</v>
      </c>
      <c r="BL1010" s="20" t="s">
        <v>198</v>
      </c>
      <c r="BM1010" s="227" t="s">
        <v>859</v>
      </c>
    </row>
    <row r="1011" s="2" customFormat="1">
      <c r="A1011" s="41"/>
      <c r="B1011" s="42"/>
      <c r="C1011" s="43"/>
      <c r="D1011" s="229" t="s">
        <v>200</v>
      </c>
      <c r="E1011" s="43"/>
      <c r="F1011" s="230" t="s">
        <v>860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200</v>
      </c>
      <c r="AU1011" s="20" t="s">
        <v>82</v>
      </c>
    </row>
    <row r="1012" s="13" customFormat="1">
      <c r="A1012" s="13"/>
      <c r="B1012" s="234"/>
      <c r="C1012" s="235"/>
      <c r="D1012" s="236" t="s">
        <v>202</v>
      </c>
      <c r="E1012" s="237" t="s">
        <v>19</v>
      </c>
      <c r="F1012" s="238" t="s">
        <v>849</v>
      </c>
      <c r="G1012" s="235"/>
      <c r="H1012" s="237" t="s">
        <v>19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202</v>
      </c>
      <c r="AU1012" s="244" t="s">
        <v>82</v>
      </c>
      <c r="AV1012" s="13" t="s">
        <v>80</v>
      </c>
      <c r="AW1012" s="13" t="s">
        <v>34</v>
      </c>
      <c r="AX1012" s="13" t="s">
        <v>72</v>
      </c>
      <c r="AY1012" s="244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861</v>
      </c>
      <c r="G1013" s="246"/>
      <c r="H1013" s="249">
        <v>6.3029999999999999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4" customFormat="1">
      <c r="A1014" s="14"/>
      <c r="B1014" s="245"/>
      <c r="C1014" s="246"/>
      <c r="D1014" s="236" t="s">
        <v>202</v>
      </c>
      <c r="E1014" s="247" t="s">
        <v>19</v>
      </c>
      <c r="F1014" s="248" t="s">
        <v>862</v>
      </c>
      <c r="G1014" s="246"/>
      <c r="H1014" s="249">
        <v>12.914999999999999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202</v>
      </c>
      <c r="AU1014" s="255" t="s">
        <v>82</v>
      </c>
      <c r="AV1014" s="14" t="s">
        <v>82</v>
      </c>
      <c r="AW1014" s="14" t="s">
        <v>34</v>
      </c>
      <c r="AX1014" s="14" t="s">
        <v>72</v>
      </c>
      <c r="AY1014" s="255" t="s">
        <v>191</v>
      </c>
    </row>
    <row r="1015" s="15" customFormat="1">
      <c r="A1015" s="15"/>
      <c r="B1015" s="256"/>
      <c r="C1015" s="257"/>
      <c r="D1015" s="236" t="s">
        <v>202</v>
      </c>
      <c r="E1015" s="258" t="s">
        <v>19</v>
      </c>
      <c r="F1015" s="259" t="s">
        <v>208</v>
      </c>
      <c r="G1015" s="257"/>
      <c r="H1015" s="260">
        <v>19.218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202</v>
      </c>
      <c r="AU1015" s="266" t="s">
        <v>82</v>
      </c>
      <c r="AV1015" s="15" t="s">
        <v>93</v>
      </c>
      <c r="AW1015" s="15" t="s">
        <v>34</v>
      </c>
      <c r="AX1015" s="15" t="s">
        <v>72</v>
      </c>
      <c r="AY1015" s="266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863</v>
      </c>
      <c r="G1016" s="246"/>
      <c r="H1016" s="249">
        <v>22.248000000000001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864</v>
      </c>
      <c r="G1017" s="246"/>
      <c r="H1017" s="249">
        <v>21.681000000000001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4" customFormat="1">
      <c r="A1018" s="14"/>
      <c r="B1018" s="245"/>
      <c r="C1018" s="246"/>
      <c r="D1018" s="236" t="s">
        <v>202</v>
      </c>
      <c r="E1018" s="247" t="s">
        <v>19</v>
      </c>
      <c r="F1018" s="248" t="s">
        <v>865</v>
      </c>
      <c r="G1018" s="246"/>
      <c r="H1018" s="249">
        <v>2.0350000000000001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202</v>
      </c>
      <c r="AU1018" s="255" t="s">
        <v>82</v>
      </c>
      <c r="AV1018" s="14" t="s">
        <v>82</v>
      </c>
      <c r="AW1018" s="14" t="s">
        <v>34</v>
      </c>
      <c r="AX1018" s="14" t="s">
        <v>72</v>
      </c>
      <c r="AY1018" s="255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866</v>
      </c>
      <c r="G1019" s="246"/>
      <c r="H1019" s="249">
        <v>1.9870000000000001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5" customFormat="1">
      <c r="A1020" s="15"/>
      <c r="B1020" s="256"/>
      <c r="C1020" s="257"/>
      <c r="D1020" s="236" t="s">
        <v>202</v>
      </c>
      <c r="E1020" s="258" t="s">
        <v>19</v>
      </c>
      <c r="F1020" s="259" t="s">
        <v>208</v>
      </c>
      <c r="G1020" s="257"/>
      <c r="H1020" s="260">
        <v>47.951000000000001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6" t="s">
        <v>202</v>
      </c>
      <c r="AU1020" s="266" t="s">
        <v>82</v>
      </c>
      <c r="AV1020" s="15" t="s">
        <v>93</v>
      </c>
      <c r="AW1020" s="15" t="s">
        <v>34</v>
      </c>
      <c r="AX1020" s="15" t="s">
        <v>72</v>
      </c>
      <c r="AY1020" s="266" t="s">
        <v>191</v>
      </c>
    </row>
    <row r="1021" s="16" customFormat="1">
      <c r="A1021" s="16"/>
      <c r="B1021" s="267"/>
      <c r="C1021" s="268"/>
      <c r="D1021" s="236" t="s">
        <v>202</v>
      </c>
      <c r="E1021" s="269" t="s">
        <v>19</v>
      </c>
      <c r="F1021" s="270" t="s">
        <v>212</v>
      </c>
      <c r="G1021" s="268"/>
      <c r="H1021" s="271">
        <v>67.168999999999997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7" t="s">
        <v>202</v>
      </c>
      <c r="AU1021" s="277" t="s">
        <v>82</v>
      </c>
      <c r="AV1021" s="16" t="s">
        <v>198</v>
      </c>
      <c r="AW1021" s="16" t="s">
        <v>34</v>
      </c>
      <c r="AX1021" s="16" t="s">
        <v>80</v>
      </c>
      <c r="AY1021" s="277" t="s">
        <v>191</v>
      </c>
    </row>
    <row r="1022" s="2" customFormat="1" ht="16.5" customHeight="1">
      <c r="A1022" s="41"/>
      <c r="B1022" s="42"/>
      <c r="C1022" s="216" t="s">
        <v>867</v>
      </c>
      <c r="D1022" s="216" t="s">
        <v>193</v>
      </c>
      <c r="E1022" s="217" t="s">
        <v>868</v>
      </c>
      <c r="F1022" s="218" t="s">
        <v>869</v>
      </c>
      <c r="G1022" s="219" t="s">
        <v>196</v>
      </c>
      <c r="H1022" s="220">
        <v>67.168999999999997</v>
      </c>
      <c r="I1022" s="221"/>
      <c r="J1022" s="222">
        <f>ROUND(I1022*H1022,2)</f>
        <v>0</v>
      </c>
      <c r="K1022" s="218" t="s">
        <v>197</v>
      </c>
      <c r="L1022" s="47"/>
      <c r="M1022" s="223" t="s">
        <v>19</v>
      </c>
      <c r="N1022" s="224" t="s">
        <v>43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198</v>
      </c>
      <c r="AT1022" s="227" t="s">
        <v>193</v>
      </c>
      <c r="AU1022" s="227" t="s">
        <v>82</v>
      </c>
      <c r="AY1022" s="20" t="s">
        <v>191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80</v>
      </c>
      <c r="BK1022" s="228">
        <f>ROUND(I1022*H1022,2)</f>
        <v>0</v>
      </c>
      <c r="BL1022" s="20" t="s">
        <v>198</v>
      </c>
      <c r="BM1022" s="227" t="s">
        <v>870</v>
      </c>
    </row>
    <row r="1023" s="2" customFormat="1">
      <c r="A1023" s="41"/>
      <c r="B1023" s="42"/>
      <c r="C1023" s="43"/>
      <c r="D1023" s="229" t="s">
        <v>200</v>
      </c>
      <c r="E1023" s="43"/>
      <c r="F1023" s="230" t="s">
        <v>871</v>
      </c>
      <c r="G1023" s="43"/>
      <c r="H1023" s="43"/>
      <c r="I1023" s="231"/>
      <c r="J1023" s="43"/>
      <c r="K1023" s="43"/>
      <c r="L1023" s="47"/>
      <c r="M1023" s="232"/>
      <c r="N1023" s="233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200</v>
      </c>
      <c r="AU1023" s="20" t="s">
        <v>82</v>
      </c>
    </row>
    <row r="1024" s="13" customFormat="1">
      <c r="A1024" s="13"/>
      <c r="B1024" s="234"/>
      <c r="C1024" s="235"/>
      <c r="D1024" s="236" t="s">
        <v>202</v>
      </c>
      <c r="E1024" s="237" t="s">
        <v>19</v>
      </c>
      <c r="F1024" s="238" t="s">
        <v>849</v>
      </c>
      <c r="G1024" s="235"/>
      <c r="H1024" s="237" t="s">
        <v>19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202</v>
      </c>
      <c r="AU1024" s="244" t="s">
        <v>82</v>
      </c>
      <c r="AV1024" s="13" t="s">
        <v>80</v>
      </c>
      <c r="AW1024" s="13" t="s">
        <v>34</v>
      </c>
      <c r="AX1024" s="13" t="s">
        <v>72</v>
      </c>
      <c r="AY1024" s="244" t="s">
        <v>191</v>
      </c>
    </row>
    <row r="1025" s="14" customFormat="1">
      <c r="A1025" s="14"/>
      <c r="B1025" s="245"/>
      <c r="C1025" s="246"/>
      <c r="D1025" s="236" t="s">
        <v>202</v>
      </c>
      <c r="E1025" s="247" t="s">
        <v>19</v>
      </c>
      <c r="F1025" s="248" t="s">
        <v>861</v>
      </c>
      <c r="G1025" s="246"/>
      <c r="H1025" s="249">
        <v>6.3029999999999999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202</v>
      </c>
      <c r="AU1025" s="255" t="s">
        <v>82</v>
      </c>
      <c r="AV1025" s="14" t="s">
        <v>82</v>
      </c>
      <c r="AW1025" s="14" t="s">
        <v>34</v>
      </c>
      <c r="AX1025" s="14" t="s">
        <v>72</v>
      </c>
      <c r="AY1025" s="255" t="s">
        <v>191</v>
      </c>
    </row>
    <row r="1026" s="14" customFormat="1">
      <c r="A1026" s="14"/>
      <c r="B1026" s="245"/>
      <c r="C1026" s="246"/>
      <c r="D1026" s="236" t="s">
        <v>202</v>
      </c>
      <c r="E1026" s="247" t="s">
        <v>19</v>
      </c>
      <c r="F1026" s="248" t="s">
        <v>862</v>
      </c>
      <c r="G1026" s="246"/>
      <c r="H1026" s="249">
        <v>12.914999999999999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202</v>
      </c>
      <c r="AU1026" s="255" t="s">
        <v>82</v>
      </c>
      <c r="AV1026" s="14" t="s">
        <v>82</v>
      </c>
      <c r="AW1026" s="14" t="s">
        <v>34</v>
      </c>
      <c r="AX1026" s="14" t="s">
        <v>72</v>
      </c>
      <c r="AY1026" s="255" t="s">
        <v>191</v>
      </c>
    </row>
    <row r="1027" s="15" customFormat="1">
      <c r="A1027" s="15"/>
      <c r="B1027" s="256"/>
      <c r="C1027" s="257"/>
      <c r="D1027" s="236" t="s">
        <v>202</v>
      </c>
      <c r="E1027" s="258" t="s">
        <v>19</v>
      </c>
      <c r="F1027" s="259" t="s">
        <v>208</v>
      </c>
      <c r="G1027" s="257"/>
      <c r="H1027" s="260">
        <v>19.218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6" t="s">
        <v>202</v>
      </c>
      <c r="AU1027" s="266" t="s">
        <v>82</v>
      </c>
      <c r="AV1027" s="15" t="s">
        <v>93</v>
      </c>
      <c r="AW1027" s="15" t="s">
        <v>34</v>
      </c>
      <c r="AX1027" s="15" t="s">
        <v>72</v>
      </c>
      <c r="AY1027" s="266" t="s">
        <v>191</v>
      </c>
    </row>
    <row r="1028" s="14" customFormat="1">
      <c r="A1028" s="14"/>
      <c r="B1028" s="245"/>
      <c r="C1028" s="246"/>
      <c r="D1028" s="236" t="s">
        <v>202</v>
      </c>
      <c r="E1028" s="247" t="s">
        <v>19</v>
      </c>
      <c r="F1028" s="248" t="s">
        <v>863</v>
      </c>
      <c r="G1028" s="246"/>
      <c r="H1028" s="249">
        <v>22.248000000000001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202</v>
      </c>
      <c r="AU1028" s="255" t="s">
        <v>82</v>
      </c>
      <c r="AV1028" s="14" t="s">
        <v>82</v>
      </c>
      <c r="AW1028" s="14" t="s">
        <v>34</v>
      </c>
      <c r="AX1028" s="14" t="s">
        <v>72</v>
      </c>
      <c r="AY1028" s="255" t="s">
        <v>191</v>
      </c>
    </row>
    <row r="1029" s="14" customFormat="1">
      <c r="A1029" s="14"/>
      <c r="B1029" s="245"/>
      <c r="C1029" s="246"/>
      <c r="D1029" s="236" t="s">
        <v>202</v>
      </c>
      <c r="E1029" s="247" t="s">
        <v>19</v>
      </c>
      <c r="F1029" s="248" t="s">
        <v>864</v>
      </c>
      <c r="G1029" s="246"/>
      <c r="H1029" s="249">
        <v>21.681000000000001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202</v>
      </c>
      <c r="AU1029" s="255" t="s">
        <v>82</v>
      </c>
      <c r="AV1029" s="14" t="s">
        <v>82</v>
      </c>
      <c r="AW1029" s="14" t="s">
        <v>34</v>
      </c>
      <c r="AX1029" s="14" t="s">
        <v>72</v>
      </c>
      <c r="AY1029" s="255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865</v>
      </c>
      <c r="G1030" s="246"/>
      <c r="H1030" s="249">
        <v>2.0350000000000001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866</v>
      </c>
      <c r="G1031" s="246"/>
      <c r="H1031" s="249">
        <v>1.9870000000000001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5" customFormat="1">
      <c r="A1032" s="15"/>
      <c r="B1032" s="256"/>
      <c r="C1032" s="257"/>
      <c r="D1032" s="236" t="s">
        <v>202</v>
      </c>
      <c r="E1032" s="258" t="s">
        <v>19</v>
      </c>
      <c r="F1032" s="259" t="s">
        <v>208</v>
      </c>
      <c r="G1032" s="257"/>
      <c r="H1032" s="260">
        <v>47.951000000000001</v>
      </c>
      <c r="I1032" s="261"/>
      <c r="J1032" s="257"/>
      <c r="K1032" s="257"/>
      <c r="L1032" s="262"/>
      <c r="M1032" s="263"/>
      <c r="N1032" s="264"/>
      <c r="O1032" s="264"/>
      <c r="P1032" s="264"/>
      <c r="Q1032" s="264"/>
      <c r="R1032" s="264"/>
      <c r="S1032" s="264"/>
      <c r="T1032" s="26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6" t="s">
        <v>202</v>
      </c>
      <c r="AU1032" s="266" t="s">
        <v>82</v>
      </c>
      <c r="AV1032" s="15" t="s">
        <v>93</v>
      </c>
      <c r="AW1032" s="15" t="s">
        <v>34</v>
      </c>
      <c r="AX1032" s="15" t="s">
        <v>72</v>
      </c>
      <c r="AY1032" s="266" t="s">
        <v>191</v>
      </c>
    </row>
    <row r="1033" s="16" customFormat="1">
      <c r="A1033" s="16"/>
      <c r="B1033" s="267"/>
      <c r="C1033" s="268"/>
      <c r="D1033" s="236" t="s">
        <v>202</v>
      </c>
      <c r="E1033" s="269" t="s">
        <v>19</v>
      </c>
      <c r="F1033" s="270" t="s">
        <v>212</v>
      </c>
      <c r="G1033" s="268"/>
      <c r="H1033" s="271">
        <v>67.168999999999997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7" t="s">
        <v>202</v>
      </c>
      <c r="AU1033" s="277" t="s">
        <v>82</v>
      </c>
      <c r="AV1033" s="16" t="s">
        <v>198</v>
      </c>
      <c r="AW1033" s="16" t="s">
        <v>34</v>
      </c>
      <c r="AX1033" s="16" t="s">
        <v>80</v>
      </c>
      <c r="AY1033" s="277" t="s">
        <v>191</v>
      </c>
    </row>
    <row r="1034" s="2" customFormat="1" ht="24.15" customHeight="1">
      <c r="A1034" s="41"/>
      <c r="B1034" s="42"/>
      <c r="C1034" s="216" t="s">
        <v>872</v>
      </c>
      <c r="D1034" s="216" t="s">
        <v>193</v>
      </c>
      <c r="E1034" s="217" t="s">
        <v>873</v>
      </c>
      <c r="F1034" s="218" t="s">
        <v>874</v>
      </c>
      <c r="G1034" s="219" t="s">
        <v>310</v>
      </c>
      <c r="H1034" s="220">
        <v>0.76700000000000002</v>
      </c>
      <c r="I1034" s="221"/>
      <c r="J1034" s="222">
        <f>ROUND(I1034*H1034,2)</f>
        <v>0</v>
      </c>
      <c r="K1034" s="218" t="s">
        <v>197</v>
      </c>
      <c r="L1034" s="47"/>
      <c r="M1034" s="223" t="s">
        <v>19</v>
      </c>
      <c r="N1034" s="224" t="s">
        <v>43</v>
      </c>
      <c r="O1034" s="87"/>
      <c r="P1034" s="225">
        <f>O1034*H1034</f>
        <v>0</v>
      </c>
      <c r="Q1034" s="225">
        <v>1.04922</v>
      </c>
      <c r="R1034" s="225">
        <f>Q1034*H1034</f>
        <v>0.80475174000000005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198</v>
      </c>
      <c r="AT1034" s="227" t="s">
        <v>193</v>
      </c>
      <c r="AU1034" s="227" t="s">
        <v>82</v>
      </c>
      <c r="AY1034" s="20" t="s">
        <v>191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80</v>
      </c>
      <c r="BK1034" s="228">
        <f>ROUND(I1034*H1034,2)</f>
        <v>0</v>
      </c>
      <c r="BL1034" s="20" t="s">
        <v>198</v>
      </c>
      <c r="BM1034" s="227" t="s">
        <v>875</v>
      </c>
    </row>
    <row r="1035" s="2" customFormat="1">
      <c r="A1035" s="41"/>
      <c r="B1035" s="42"/>
      <c r="C1035" s="43"/>
      <c r="D1035" s="229" t="s">
        <v>200</v>
      </c>
      <c r="E1035" s="43"/>
      <c r="F1035" s="230" t="s">
        <v>876</v>
      </c>
      <c r="G1035" s="43"/>
      <c r="H1035" s="43"/>
      <c r="I1035" s="231"/>
      <c r="J1035" s="43"/>
      <c r="K1035" s="43"/>
      <c r="L1035" s="47"/>
      <c r="M1035" s="232"/>
      <c r="N1035" s="233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200</v>
      </c>
      <c r="AU1035" s="20" t="s">
        <v>82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877</v>
      </c>
      <c r="G1036" s="246"/>
      <c r="H1036" s="249">
        <v>0.76700000000000002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6" customFormat="1">
      <c r="A1037" s="16"/>
      <c r="B1037" s="267"/>
      <c r="C1037" s="268"/>
      <c r="D1037" s="236" t="s">
        <v>202</v>
      </c>
      <c r="E1037" s="269" t="s">
        <v>19</v>
      </c>
      <c r="F1037" s="270" t="s">
        <v>212</v>
      </c>
      <c r="G1037" s="268"/>
      <c r="H1037" s="271">
        <v>0.76700000000000002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77" t="s">
        <v>202</v>
      </c>
      <c r="AU1037" s="277" t="s">
        <v>82</v>
      </c>
      <c r="AV1037" s="16" t="s">
        <v>198</v>
      </c>
      <c r="AW1037" s="16" t="s">
        <v>34</v>
      </c>
      <c r="AX1037" s="16" t="s">
        <v>80</v>
      </c>
      <c r="AY1037" s="277" t="s">
        <v>191</v>
      </c>
    </row>
    <row r="1038" s="2" customFormat="1" ht="24.15" customHeight="1">
      <c r="A1038" s="41"/>
      <c r="B1038" s="42"/>
      <c r="C1038" s="216" t="s">
        <v>878</v>
      </c>
      <c r="D1038" s="216" t="s">
        <v>193</v>
      </c>
      <c r="E1038" s="217" t="s">
        <v>879</v>
      </c>
      <c r="F1038" s="218" t="s">
        <v>880</v>
      </c>
      <c r="G1038" s="219" t="s">
        <v>250</v>
      </c>
      <c r="H1038" s="220">
        <v>2</v>
      </c>
      <c r="I1038" s="221"/>
      <c r="J1038" s="222">
        <f>ROUND(I1038*H1038,2)</f>
        <v>0</v>
      </c>
      <c r="K1038" s="218" t="s">
        <v>197</v>
      </c>
      <c r="L1038" s="47"/>
      <c r="M1038" s="223" t="s">
        <v>19</v>
      </c>
      <c r="N1038" s="224" t="s">
        <v>43</v>
      </c>
      <c r="O1038" s="87"/>
      <c r="P1038" s="225">
        <f>O1038*H1038</f>
        <v>0</v>
      </c>
      <c r="Q1038" s="225">
        <v>0.054210000000000001</v>
      </c>
      <c r="R1038" s="225">
        <f>Q1038*H1038</f>
        <v>0.10842</v>
      </c>
      <c r="S1038" s="225">
        <v>0</v>
      </c>
      <c r="T1038" s="226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7" t="s">
        <v>198</v>
      </c>
      <c r="AT1038" s="227" t="s">
        <v>193</v>
      </c>
      <c r="AU1038" s="227" t="s">
        <v>82</v>
      </c>
      <c r="AY1038" s="20" t="s">
        <v>191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20" t="s">
        <v>80</v>
      </c>
      <c r="BK1038" s="228">
        <f>ROUND(I1038*H1038,2)</f>
        <v>0</v>
      </c>
      <c r="BL1038" s="20" t="s">
        <v>198</v>
      </c>
      <c r="BM1038" s="227" t="s">
        <v>881</v>
      </c>
    </row>
    <row r="1039" s="2" customFormat="1">
      <c r="A1039" s="41"/>
      <c r="B1039" s="42"/>
      <c r="C1039" s="43"/>
      <c r="D1039" s="229" t="s">
        <v>200</v>
      </c>
      <c r="E1039" s="43"/>
      <c r="F1039" s="230" t="s">
        <v>882</v>
      </c>
      <c r="G1039" s="43"/>
      <c r="H1039" s="43"/>
      <c r="I1039" s="231"/>
      <c r="J1039" s="43"/>
      <c r="K1039" s="43"/>
      <c r="L1039" s="47"/>
      <c r="M1039" s="232"/>
      <c r="N1039" s="233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200</v>
      </c>
      <c r="AU1039" s="20" t="s">
        <v>82</v>
      </c>
    </row>
    <row r="1040" s="13" customFormat="1">
      <c r="A1040" s="13"/>
      <c r="B1040" s="234"/>
      <c r="C1040" s="235"/>
      <c r="D1040" s="236" t="s">
        <v>202</v>
      </c>
      <c r="E1040" s="237" t="s">
        <v>19</v>
      </c>
      <c r="F1040" s="238" t="s">
        <v>701</v>
      </c>
      <c r="G1040" s="235"/>
      <c r="H1040" s="237" t="s">
        <v>19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202</v>
      </c>
      <c r="AU1040" s="244" t="s">
        <v>82</v>
      </c>
      <c r="AV1040" s="13" t="s">
        <v>80</v>
      </c>
      <c r="AW1040" s="13" t="s">
        <v>34</v>
      </c>
      <c r="AX1040" s="13" t="s">
        <v>72</v>
      </c>
      <c r="AY1040" s="244" t="s">
        <v>191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454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4" customFormat="1">
      <c r="A1042" s="14"/>
      <c r="B1042" s="245"/>
      <c r="C1042" s="246"/>
      <c r="D1042" s="236" t="s">
        <v>202</v>
      </c>
      <c r="E1042" s="247" t="s">
        <v>19</v>
      </c>
      <c r="F1042" s="248" t="s">
        <v>82</v>
      </c>
      <c r="G1042" s="246"/>
      <c r="H1042" s="249">
        <v>2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202</v>
      </c>
      <c r="AU1042" s="255" t="s">
        <v>82</v>
      </c>
      <c r="AV1042" s="14" t="s">
        <v>82</v>
      </c>
      <c r="AW1042" s="14" t="s">
        <v>34</v>
      </c>
      <c r="AX1042" s="14" t="s">
        <v>72</v>
      </c>
      <c r="AY1042" s="255" t="s">
        <v>191</v>
      </c>
    </row>
    <row r="1043" s="16" customFormat="1">
      <c r="A1043" s="16"/>
      <c r="B1043" s="267"/>
      <c r="C1043" s="268"/>
      <c r="D1043" s="236" t="s">
        <v>202</v>
      </c>
      <c r="E1043" s="269" t="s">
        <v>19</v>
      </c>
      <c r="F1043" s="270" t="s">
        <v>212</v>
      </c>
      <c r="G1043" s="268"/>
      <c r="H1043" s="271">
        <v>2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7" t="s">
        <v>202</v>
      </c>
      <c r="AU1043" s="277" t="s">
        <v>82</v>
      </c>
      <c r="AV1043" s="16" t="s">
        <v>198</v>
      </c>
      <c r="AW1043" s="16" t="s">
        <v>34</v>
      </c>
      <c r="AX1043" s="16" t="s">
        <v>80</v>
      </c>
      <c r="AY1043" s="277" t="s">
        <v>191</v>
      </c>
    </row>
    <row r="1044" s="2" customFormat="1" ht="24.15" customHeight="1">
      <c r="A1044" s="41"/>
      <c r="B1044" s="42"/>
      <c r="C1044" s="216" t="s">
        <v>883</v>
      </c>
      <c r="D1044" s="216" t="s">
        <v>193</v>
      </c>
      <c r="E1044" s="217" t="s">
        <v>884</v>
      </c>
      <c r="F1044" s="218" t="s">
        <v>885</v>
      </c>
      <c r="G1044" s="219" t="s">
        <v>233</v>
      </c>
      <c r="H1044" s="220">
        <v>11.52</v>
      </c>
      <c r="I1044" s="221"/>
      <c r="J1044" s="222">
        <f>ROUND(I1044*H1044,2)</f>
        <v>0</v>
      </c>
      <c r="K1044" s="218" t="s">
        <v>197</v>
      </c>
      <c r="L1044" s="47"/>
      <c r="M1044" s="223" t="s">
        <v>19</v>
      </c>
      <c r="N1044" s="224" t="s">
        <v>43</v>
      </c>
      <c r="O1044" s="87"/>
      <c r="P1044" s="225">
        <f>O1044*H1044</f>
        <v>0</v>
      </c>
      <c r="Q1044" s="225">
        <v>2.5018699999999998</v>
      </c>
      <c r="R1044" s="225">
        <f>Q1044*H1044</f>
        <v>28.821542399999998</v>
      </c>
      <c r="S1044" s="225">
        <v>0</v>
      </c>
      <c r="T1044" s="226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7" t="s">
        <v>198</v>
      </c>
      <c r="AT1044" s="227" t="s">
        <v>193</v>
      </c>
      <c r="AU1044" s="227" t="s">
        <v>82</v>
      </c>
      <c r="AY1044" s="20" t="s">
        <v>191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20" t="s">
        <v>80</v>
      </c>
      <c r="BK1044" s="228">
        <f>ROUND(I1044*H1044,2)</f>
        <v>0</v>
      </c>
      <c r="BL1044" s="20" t="s">
        <v>198</v>
      </c>
      <c r="BM1044" s="227" t="s">
        <v>886</v>
      </c>
    </row>
    <row r="1045" s="2" customFormat="1">
      <c r="A1045" s="41"/>
      <c r="B1045" s="42"/>
      <c r="C1045" s="43"/>
      <c r="D1045" s="229" t="s">
        <v>200</v>
      </c>
      <c r="E1045" s="43"/>
      <c r="F1045" s="230" t="s">
        <v>887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200</v>
      </c>
      <c r="AU1045" s="20" t="s">
        <v>82</v>
      </c>
    </row>
    <row r="1046" s="13" customFormat="1">
      <c r="A1046" s="13"/>
      <c r="B1046" s="234"/>
      <c r="C1046" s="235"/>
      <c r="D1046" s="236" t="s">
        <v>202</v>
      </c>
      <c r="E1046" s="237" t="s">
        <v>19</v>
      </c>
      <c r="F1046" s="238" t="s">
        <v>701</v>
      </c>
      <c r="G1046" s="235"/>
      <c r="H1046" s="237" t="s">
        <v>19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202</v>
      </c>
      <c r="AU1046" s="244" t="s">
        <v>82</v>
      </c>
      <c r="AV1046" s="13" t="s">
        <v>80</v>
      </c>
      <c r="AW1046" s="13" t="s">
        <v>34</v>
      </c>
      <c r="AX1046" s="13" t="s">
        <v>72</v>
      </c>
      <c r="AY1046" s="244" t="s">
        <v>191</v>
      </c>
    </row>
    <row r="1047" s="13" customFormat="1">
      <c r="A1047" s="13"/>
      <c r="B1047" s="234"/>
      <c r="C1047" s="235"/>
      <c r="D1047" s="236" t="s">
        <v>202</v>
      </c>
      <c r="E1047" s="237" t="s">
        <v>19</v>
      </c>
      <c r="F1047" s="238" t="s">
        <v>454</v>
      </c>
      <c r="G1047" s="235"/>
      <c r="H1047" s="237" t="s">
        <v>19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202</v>
      </c>
      <c r="AU1047" s="244" t="s">
        <v>82</v>
      </c>
      <c r="AV1047" s="13" t="s">
        <v>80</v>
      </c>
      <c r="AW1047" s="13" t="s">
        <v>34</v>
      </c>
      <c r="AX1047" s="13" t="s">
        <v>72</v>
      </c>
      <c r="AY1047" s="244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888</v>
      </c>
      <c r="G1048" s="246"/>
      <c r="H1048" s="249">
        <v>2.6880000000000002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889</v>
      </c>
      <c r="G1049" s="246"/>
      <c r="H1049" s="249">
        <v>8.8320000000000007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6" customFormat="1">
      <c r="A1050" s="16"/>
      <c r="B1050" s="267"/>
      <c r="C1050" s="268"/>
      <c r="D1050" s="236" t="s">
        <v>202</v>
      </c>
      <c r="E1050" s="269" t="s">
        <v>19</v>
      </c>
      <c r="F1050" s="270" t="s">
        <v>212</v>
      </c>
      <c r="G1050" s="268"/>
      <c r="H1050" s="271">
        <v>11.520000000000001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202</v>
      </c>
      <c r="AU1050" s="277" t="s">
        <v>82</v>
      </c>
      <c r="AV1050" s="16" t="s">
        <v>198</v>
      </c>
      <c r="AW1050" s="16" t="s">
        <v>34</v>
      </c>
      <c r="AX1050" s="16" t="s">
        <v>80</v>
      </c>
      <c r="AY1050" s="277" t="s">
        <v>191</v>
      </c>
    </row>
    <row r="1051" s="2" customFormat="1" ht="24.15" customHeight="1">
      <c r="A1051" s="41"/>
      <c r="B1051" s="42"/>
      <c r="C1051" s="216" t="s">
        <v>890</v>
      </c>
      <c r="D1051" s="216" t="s">
        <v>193</v>
      </c>
      <c r="E1051" s="217" t="s">
        <v>891</v>
      </c>
      <c r="F1051" s="218" t="s">
        <v>892</v>
      </c>
      <c r="G1051" s="219" t="s">
        <v>196</v>
      </c>
      <c r="H1051" s="220">
        <v>108.807</v>
      </c>
      <c r="I1051" s="221"/>
      <c r="J1051" s="222">
        <f>ROUND(I1051*H1051,2)</f>
        <v>0</v>
      </c>
      <c r="K1051" s="218" t="s">
        <v>197</v>
      </c>
      <c r="L1051" s="47"/>
      <c r="M1051" s="223" t="s">
        <v>19</v>
      </c>
      <c r="N1051" s="224" t="s">
        <v>43</v>
      </c>
      <c r="O1051" s="87"/>
      <c r="P1051" s="225">
        <f>O1051*H1051</f>
        <v>0</v>
      </c>
      <c r="Q1051" s="225">
        <v>0.0022799999999999999</v>
      </c>
      <c r="R1051" s="225">
        <f>Q1051*H1051</f>
        <v>0.24807995999999999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198</v>
      </c>
      <c r="AT1051" s="227" t="s">
        <v>193</v>
      </c>
      <c r="AU1051" s="227" t="s">
        <v>82</v>
      </c>
      <c r="AY1051" s="20" t="s">
        <v>191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80</v>
      </c>
      <c r="BK1051" s="228">
        <f>ROUND(I1051*H1051,2)</f>
        <v>0</v>
      </c>
      <c r="BL1051" s="20" t="s">
        <v>198</v>
      </c>
      <c r="BM1051" s="227" t="s">
        <v>893</v>
      </c>
    </row>
    <row r="1052" s="2" customFormat="1">
      <c r="A1052" s="41"/>
      <c r="B1052" s="42"/>
      <c r="C1052" s="43"/>
      <c r="D1052" s="229" t="s">
        <v>200</v>
      </c>
      <c r="E1052" s="43"/>
      <c r="F1052" s="230" t="s">
        <v>894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200</v>
      </c>
      <c r="AU1052" s="20" t="s">
        <v>82</v>
      </c>
    </row>
    <row r="1053" s="13" customFormat="1">
      <c r="A1053" s="13"/>
      <c r="B1053" s="234"/>
      <c r="C1053" s="235"/>
      <c r="D1053" s="236" t="s">
        <v>202</v>
      </c>
      <c r="E1053" s="237" t="s">
        <v>19</v>
      </c>
      <c r="F1053" s="238" t="s">
        <v>701</v>
      </c>
      <c r="G1053" s="235"/>
      <c r="H1053" s="237" t="s">
        <v>19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202</v>
      </c>
      <c r="AU1053" s="244" t="s">
        <v>82</v>
      </c>
      <c r="AV1053" s="13" t="s">
        <v>80</v>
      </c>
      <c r="AW1053" s="13" t="s">
        <v>34</v>
      </c>
      <c r="AX1053" s="13" t="s">
        <v>72</v>
      </c>
      <c r="AY1053" s="244" t="s">
        <v>191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454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4" customFormat="1">
      <c r="A1055" s="14"/>
      <c r="B1055" s="245"/>
      <c r="C1055" s="246"/>
      <c r="D1055" s="236" t="s">
        <v>202</v>
      </c>
      <c r="E1055" s="247" t="s">
        <v>19</v>
      </c>
      <c r="F1055" s="248" t="s">
        <v>895</v>
      </c>
      <c r="G1055" s="246"/>
      <c r="H1055" s="249">
        <v>26.879999999999999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202</v>
      </c>
      <c r="AU1055" s="255" t="s">
        <v>82</v>
      </c>
      <c r="AV1055" s="14" t="s">
        <v>82</v>
      </c>
      <c r="AW1055" s="14" t="s">
        <v>34</v>
      </c>
      <c r="AX1055" s="14" t="s">
        <v>72</v>
      </c>
      <c r="AY1055" s="255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896</v>
      </c>
      <c r="G1056" s="246"/>
      <c r="H1056" s="249">
        <v>-1.095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4" customFormat="1">
      <c r="A1057" s="14"/>
      <c r="B1057" s="245"/>
      <c r="C1057" s="246"/>
      <c r="D1057" s="236" t="s">
        <v>202</v>
      </c>
      <c r="E1057" s="247" t="s">
        <v>19</v>
      </c>
      <c r="F1057" s="248" t="s">
        <v>897</v>
      </c>
      <c r="G1057" s="246"/>
      <c r="H1057" s="249">
        <v>88.319999999999993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202</v>
      </c>
      <c r="AU1057" s="255" t="s">
        <v>82</v>
      </c>
      <c r="AV1057" s="14" t="s">
        <v>82</v>
      </c>
      <c r="AW1057" s="14" t="s">
        <v>34</v>
      </c>
      <c r="AX1057" s="14" t="s">
        <v>72</v>
      </c>
      <c r="AY1057" s="255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898</v>
      </c>
      <c r="G1058" s="246"/>
      <c r="H1058" s="249">
        <v>-2.464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4" customFormat="1">
      <c r="A1059" s="14"/>
      <c r="B1059" s="245"/>
      <c r="C1059" s="246"/>
      <c r="D1059" s="236" t="s">
        <v>202</v>
      </c>
      <c r="E1059" s="247" t="s">
        <v>19</v>
      </c>
      <c r="F1059" s="248" t="s">
        <v>899</v>
      </c>
      <c r="G1059" s="246"/>
      <c r="H1059" s="249">
        <v>-0.185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202</v>
      </c>
      <c r="AU1059" s="255" t="s">
        <v>82</v>
      </c>
      <c r="AV1059" s="14" t="s">
        <v>82</v>
      </c>
      <c r="AW1059" s="14" t="s">
        <v>34</v>
      </c>
      <c r="AX1059" s="14" t="s">
        <v>72</v>
      </c>
      <c r="AY1059" s="255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898</v>
      </c>
      <c r="G1060" s="246"/>
      <c r="H1060" s="249">
        <v>-2.464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4" customFormat="1">
      <c r="A1061" s="14"/>
      <c r="B1061" s="245"/>
      <c r="C1061" s="246"/>
      <c r="D1061" s="236" t="s">
        <v>202</v>
      </c>
      <c r="E1061" s="247" t="s">
        <v>19</v>
      </c>
      <c r="F1061" s="248" t="s">
        <v>899</v>
      </c>
      <c r="G1061" s="246"/>
      <c r="H1061" s="249">
        <v>-0.185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202</v>
      </c>
      <c r="AU1061" s="255" t="s">
        <v>82</v>
      </c>
      <c r="AV1061" s="14" t="s">
        <v>82</v>
      </c>
      <c r="AW1061" s="14" t="s">
        <v>34</v>
      </c>
      <c r="AX1061" s="14" t="s">
        <v>72</v>
      </c>
      <c r="AY1061" s="255" t="s">
        <v>191</v>
      </c>
    </row>
    <row r="1062" s="16" customFormat="1">
      <c r="A1062" s="16"/>
      <c r="B1062" s="267"/>
      <c r="C1062" s="268"/>
      <c r="D1062" s="236" t="s">
        <v>202</v>
      </c>
      <c r="E1062" s="269" t="s">
        <v>19</v>
      </c>
      <c r="F1062" s="270" t="s">
        <v>212</v>
      </c>
      <c r="G1062" s="268"/>
      <c r="H1062" s="271">
        <v>108.80699999999999</v>
      </c>
      <c r="I1062" s="272"/>
      <c r="J1062" s="268"/>
      <c r="K1062" s="268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7" t="s">
        <v>202</v>
      </c>
      <c r="AU1062" s="277" t="s">
        <v>82</v>
      </c>
      <c r="AV1062" s="16" t="s">
        <v>198</v>
      </c>
      <c r="AW1062" s="16" t="s">
        <v>34</v>
      </c>
      <c r="AX1062" s="16" t="s">
        <v>80</v>
      </c>
      <c r="AY1062" s="277" t="s">
        <v>191</v>
      </c>
    </row>
    <row r="1063" s="2" customFormat="1" ht="24.15" customHeight="1">
      <c r="A1063" s="41"/>
      <c r="B1063" s="42"/>
      <c r="C1063" s="216" t="s">
        <v>900</v>
      </c>
      <c r="D1063" s="216" t="s">
        <v>193</v>
      </c>
      <c r="E1063" s="217" t="s">
        <v>901</v>
      </c>
      <c r="F1063" s="218" t="s">
        <v>902</v>
      </c>
      <c r="G1063" s="219" t="s">
        <v>196</v>
      </c>
      <c r="H1063" s="220">
        <v>108.807</v>
      </c>
      <c r="I1063" s="221"/>
      <c r="J1063" s="222">
        <f>ROUND(I1063*H1063,2)</f>
        <v>0</v>
      </c>
      <c r="K1063" s="218" t="s">
        <v>197</v>
      </c>
      <c r="L1063" s="47"/>
      <c r="M1063" s="223" t="s">
        <v>19</v>
      </c>
      <c r="N1063" s="224" t="s">
        <v>43</v>
      </c>
      <c r="O1063" s="87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198</v>
      </c>
      <c r="AT1063" s="227" t="s">
        <v>193</v>
      </c>
      <c r="AU1063" s="227" t="s">
        <v>82</v>
      </c>
      <c r="AY1063" s="20" t="s">
        <v>191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80</v>
      </c>
      <c r="BK1063" s="228">
        <f>ROUND(I1063*H1063,2)</f>
        <v>0</v>
      </c>
      <c r="BL1063" s="20" t="s">
        <v>198</v>
      </c>
      <c r="BM1063" s="227" t="s">
        <v>903</v>
      </c>
    </row>
    <row r="1064" s="2" customFormat="1">
      <c r="A1064" s="41"/>
      <c r="B1064" s="42"/>
      <c r="C1064" s="43"/>
      <c r="D1064" s="229" t="s">
        <v>200</v>
      </c>
      <c r="E1064" s="43"/>
      <c r="F1064" s="230" t="s">
        <v>904</v>
      </c>
      <c r="G1064" s="43"/>
      <c r="H1064" s="43"/>
      <c r="I1064" s="231"/>
      <c r="J1064" s="43"/>
      <c r="K1064" s="43"/>
      <c r="L1064" s="47"/>
      <c r="M1064" s="232"/>
      <c r="N1064" s="233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200</v>
      </c>
      <c r="AU1064" s="20" t="s">
        <v>82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701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3" customFormat="1">
      <c r="A1066" s="13"/>
      <c r="B1066" s="234"/>
      <c r="C1066" s="235"/>
      <c r="D1066" s="236" t="s">
        <v>202</v>
      </c>
      <c r="E1066" s="237" t="s">
        <v>19</v>
      </c>
      <c r="F1066" s="238" t="s">
        <v>454</v>
      </c>
      <c r="G1066" s="235"/>
      <c r="H1066" s="237" t="s">
        <v>19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202</v>
      </c>
      <c r="AU1066" s="244" t="s">
        <v>82</v>
      </c>
      <c r="AV1066" s="13" t="s">
        <v>80</v>
      </c>
      <c r="AW1066" s="13" t="s">
        <v>34</v>
      </c>
      <c r="AX1066" s="13" t="s">
        <v>72</v>
      </c>
      <c r="AY1066" s="244" t="s">
        <v>191</v>
      </c>
    </row>
    <row r="1067" s="14" customFormat="1">
      <c r="A1067" s="14"/>
      <c r="B1067" s="245"/>
      <c r="C1067" s="246"/>
      <c r="D1067" s="236" t="s">
        <v>202</v>
      </c>
      <c r="E1067" s="247" t="s">
        <v>19</v>
      </c>
      <c r="F1067" s="248" t="s">
        <v>895</v>
      </c>
      <c r="G1067" s="246"/>
      <c r="H1067" s="249">
        <v>26.879999999999999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202</v>
      </c>
      <c r="AU1067" s="255" t="s">
        <v>82</v>
      </c>
      <c r="AV1067" s="14" t="s">
        <v>82</v>
      </c>
      <c r="AW1067" s="14" t="s">
        <v>34</v>
      </c>
      <c r="AX1067" s="14" t="s">
        <v>72</v>
      </c>
      <c r="AY1067" s="255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896</v>
      </c>
      <c r="G1068" s="246"/>
      <c r="H1068" s="249">
        <v>-1.095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4" customFormat="1">
      <c r="A1069" s="14"/>
      <c r="B1069" s="245"/>
      <c r="C1069" s="246"/>
      <c r="D1069" s="236" t="s">
        <v>202</v>
      </c>
      <c r="E1069" s="247" t="s">
        <v>19</v>
      </c>
      <c r="F1069" s="248" t="s">
        <v>897</v>
      </c>
      <c r="G1069" s="246"/>
      <c r="H1069" s="249">
        <v>88.319999999999993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202</v>
      </c>
      <c r="AU1069" s="255" t="s">
        <v>82</v>
      </c>
      <c r="AV1069" s="14" t="s">
        <v>82</v>
      </c>
      <c r="AW1069" s="14" t="s">
        <v>34</v>
      </c>
      <c r="AX1069" s="14" t="s">
        <v>72</v>
      </c>
      <c r="AY1069" s="255" t="s">
        <v>191</v>
      </c>
    </row>
    <row r="1070" s="14" customFormat="1">
      <c r="A1070" s="14"/>
      <c r="B1070" s="245"/>
      <c r="C1070" s="246"/>
      <c r="D1070" s="236" t="s">
        <v>202</v>
      </c>
      <c r="E1070" s="247" t="s">
        <v>19</v>
      </c>
      <c r="F1070" s="248" t="s">
        <v>898</v>
      </c>
      <c r="G1070" s="246"/>
      <c r="H1070" s="249">
        <v>-2.464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202</v>
      </c>
      <c r="AU1070" s="255" t="s">
        <v>82</v>
      </c>
      <c r="AV1070" s="14" t="s">
        <v>82</v>
      </c>
      <c r="AW1070" s="14" t="s">
        <v>34</v>
      </c>
      <c r="AX1070" s="14" t="s">
        <v>72</v>
      </c>
      <c r="AY1070" s="255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899</v>
      </c>
      <c r="G1071" s="246"/>
      <c r="H1071" s="249">
        <v>-0.185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4" customFormat="1">
      <c r="A1072" s="14"/>
      <c r="B1072" s="245"/>
      <c r="C1072" s="246"/>
      <c r="D1072" s="236" t="s">
        <v>202</v>
      </c>
      <c r="E1072" s="247" t="s">
        <v>19</v>
      </c>
      <c r="F1072" s="248" t="s">
        <v>898</v>
      </c>
      <c r="G1072" s="246"/>
      <c r="H1072" s="249">
        <v>-2.464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202</v>
      </c>
      <c r="AU1072" s="255" t="s">
        <v>82</v>
      </c>
      <c r="AV1072" s="14" t="s">
        <v>82</v>
      </c>
      <c r="AW1072" s="14" t="s">
        <v>34</v>
      </c>
      <c r="AX1072" s="14" t="s">
        <v>72</v>
      </c>
      <c r="AY1072" s="255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899</v>
      </c>
      <c r="G1073" s="246"/>
      <c r="H1073" s="249">
        <v>-0.185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6" customFormat="1">
      <c r="A1074" s="16"/>
      <c r="B1074" s="267"/>
      <c r="C1074" s="268"/>
      <c r="D1074" s="236" t="s">
        <v>202</v>
      </c>
      <c r="E1074" s="269" t="s">
        <v>19</v>
      </c>
      <c r="F1074" s="270" t="s">
        <v>212</v>
      </c>
      <c r="G1074" s="268"/>
      <c r="H1074" s="271">
        <v>108.80699999999999</v>
      </c>
      <c r="I1074" s="272"/>
      <c r="J1074" s="268"/>
      <c r="K1074" s="268"/>
      <c r="L1074" s="273"/>
      <c r="M1074" s="274"/>
      <c r="N1074" s="275"/>
      <c r="O1074" s="275"/>
      <c r="P1074" s="275"/>
      <c r="Q1074" s="275"/>
      <c r="R1074" s="275"/>
      <c r="S1074" s="275"/>
      <c r="T1074" s="27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7" t="s">
        <v>202</v>
      </c>
      <c r="AU1074" s="277" t="s">
        <v>82</v>
      </c>
      <c r="AV1074" s="16" t="s">
        <v>198</v>
      </c>
      <c r="AW1074" s="16" t="s">
        <v>34</v>
      </c>
      <c r="AX1074" s="16" t="s">
        <v>80</v>
      </c>
      <c r="AY1074" s="277" t="s">
        <v>191</v>
      </c>
    </row>
    <row r="1075" s="2" customFormat="1" ht="24.15" customHeight="1">
      <c r="A1075" s="41"/>
      <c r="B1075" s="42"/>
      <c r="C1075" s="216" t="s">
        <v>905</v>
      </c>
      <c r="D1075" s="216" t="s">
        <v>193</v>
      </c>
      <c r="E1075" s="217" t="s">
        <v>906</v>
      </c>
      <c r="F1075" s="218" t="s">
        <v>907</v>
      </c>
      <c r="G1075" s="219" t="s">
        <v>310</v>
      </c>
      <c r="H1075" s="220">
        <v>2.0739999999999998</v>
      </c>
      <c r="I1075" s="221"/>
      <c r="J1075" s="222">
        <f>ROUND(I1075*H1075,2)</f>
        <v>0</v>
      </c>
      <c r="K1075" s="218" t="s">
        <v>197</v>
      </c>
      <c r="L1075" s="47"/>
      <c r="M1075" s="223" t="s">
        <v>19</v>
      </c>
      <c r="N1075" s="224" t="s">
        <v>43</v>
      </c>
      <c r="O1075" s="87"/>
      <c r="P1075" s="225">
        <f>O1075*H1075</f>
        <v>0</v>
      </c>
      <c r="Q1075" s="225">
        <v>1.05237</v>
      </c>
      <c r="R1075" s="225">
        <f>Q1075*H1075</f>
        <v>2.1826153800000001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198</v>
      </c>
      <c r="AT1075" s="227" t="s">
        <v>193</v>
      </c>
      <c r="AU1075" s="227" t="s">
        <v>82</v>
      </c>
      <c r="AY1075" s="20" t="s">
        <v>191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80</v>
      </c>
      <c r="BK1075" s="228">
        <f>ROUND(I1075*H1075,2)</f>
        <v>0</v>
      </c>
      <c r="BL1075" s="20" t="s">
        <v>198</v>
      </c>
      <c r="BM1075" s="227" t="s">
        <v>908</v>
      </c>
    </row>
    <row r="1076" s="2" customFormat="1">
      <c r="A1076" s="41"/>
      <c r="B1076" s="42"/>
      <c r="C1076" s="43"/>
      <c r="D1076" s="229" t="s">
        <v>200</v>
      </c>
      <c r="E1076" s="43"/>
      <c r="F1076" s="230" t="s">
        <v>909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200</v>
      </c>
      <c r="AU1076" s="20" t="s">
        <v>82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910</v>
      </c>
      <c r="G1077" s="246"/>
      <c r="H1077" s="249">
        <v>2.0739999999999998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6" customFormat="1">
      <c r="A1078" s="16"/>
      <c r="B1078" s="267"/>
      <c r="C1078" s="268"/>
      <c r="D1078" s="236" t="s">
        <v>202</v>
      </c>
      <c r="E1078" s="269" t="s">
        <v>19</v>
      </c>
      <c r="F1078" s="270" t="s">
        <v>212</v>
      </c>
      <c r="G1078" s="268"/>
      <c r="H1078" s="271">
        <v>2.0739999999999998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7" t="s">
        <v>202</v>
      </c>
      <c r="AU1078" s="277" t="s">
        <v>82</v>
      </c>
      <c r="AV1078" s="16" t="s">
        <v>198</v>
      </c>
      <c r="AW1078" s="16" t="s">
        <v>34</v>
      </c>
      <c r="AX1078" s="16" t="s">
        <v>80</v>
      </c>
      <c r="AY1078" s="277" t="s">
        <v>191</v>
      </c>
    </row>
    <row r="1079" s="12" customFormat="1" ht="22.8" customHeight="1">
      <c r="A1079" s="12"/>
      <c r="B1079" s="200"/>
      <c r="C1079" s="201"/>
      <c r="D1079" s="202" t="s">
        <v>71</v>
      </c>
      <c r="E1079" s="214" t="s">
        <v>198</v>
      </c>
      <c r="F1079" s="214" t="s">
        <v>911</v>
      </c>
      <c r="G1079" s="201"/>
      <c r="H1079" s="201"/>
      <c r="I1079" s="204"/>
      <c r="J1079" s="215">
        <f>BK1079</f>
        <v>0</v>
      </c>
      <c r="K1079" s="201"/>
      <c r="L1079" s="206"/>
      <c r="M1079" s="207"/>
      <c r="N1079" s="208"/>
      <c r="O1079" s="208"/>
      <c r="P1079" s="209">
        <f>SUM(P1080:P1340)</f>
        <v>0</v>
      </c>
      <c r="Q1079" s="208"/>
      <c r="R1079" s="209">
        <f>SUM(R1080:R1340)</f>
        <v>1535.7267753200001</v>
      </c>
      <c r="S1079" s="208"/>
      <c r="T1079" s="210">
        <f>SUM(T1080:T1340)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1" t="s">
        <v>80</v>
      </c>
      <c r="AT1079" s="212" t="s">
        <v>71</v>
      </c>
      <c r="AU1079" s="212" t="s">
        <v>80</v>
      </c>
      <c r="AY1079" s="211" t="s">
        <v>191</v>
      </c>
      <c r="BK1079" s="213">
        <f>SUM(BK1080:BK1340)</f>
        <v>0</v>
      </c>
    </row>
    <row r="1080" s="2" customFormat="1" ht="21.75" customHeight="1">
      <c r="A1080" s="41"/>
      <c r="B1080" s="42"/>
      <c r="C1080" s="216" t="s">
        <v>912</v>
      </c>
      <c r="D1080" s="216" t="s">
        <v>193</v>
      </c>
      <c r="E1080" s="217" t="s">
        <v>913</v>
      </c>
      <c r="F1080" s="218" t="s">
        <v>914</v>
      </c>
      <c r="G1080" s="219" t="s">
        <v>250</v>
      </c>
      <c r="H1080" s="220">
        <v>11</v>
      </c>
      <c r="I1080" s="221"/>
      <c r="J1080" s="222">
        <f>ROUND(I1080*H1080,2)</f>
        <v>0</v>
      </c>
      <c r="K1080" s="218" t="s">
        <v>197</v>
      </c>
      <c r="L1080" s="47"/>
      <c r="M1080" s="223" t="s">
        <v>19</v>
      </c>
      <c r="N1080" s="224" t="s">
        <v>43</v>
      </c>
      <c r="O1080" s="87"/>
      <c r="P1080" s="225">
        <f>O1080*H1080</f>
        <v>0</v>
      </c>
      <c r="Q1080" s="225">
        <v>0.14979999999999999</v>
      </c>
      <c r="R1080" s="225">
        <f>Q1080*H1080</f>
        <v>1.6477999999999999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198</v>
      </c>
      <c r="AT1080" s="227" t="s">
        <v>193</v>
      </c>
      <c r="AU1080" s="227" t="s">
        <v>82</v>
      </c>
      <c r="AY1080" s="20" t="s">
        <v>191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80</v>
      </c>
      <c r="BK1080" s="228">
        <f>ROUND(I1080*H1080,2)</f>
        <v>0</v>
      </c>
      <c r="BL1080" s="20" t="s">
        <v>198</v>
      </c>
      <c r="BM1080" s="227" t="s">
        <v>915</v>
      </c>
    </row>
    <row r="1081" s="2" customFormat="1">
      <c r="A1081" s="41"/>
      <c r="B1081" s="42"/>
      <c r="C1081" s="43"/>
      <c r="D1081" s="229" t="s">
        <v>200</v>
      </c>
      <c r="E1081" s="43"/>
      <c r="F1081" s="230" t="s">
        <v>916</v>
      </c>
      <c r="G1081" s="43"/>
      <c r="H1081" s="43"/>
      <c r="I1081" s="231"/>
      <c r="J1081" s="43"/>
      <c r="K1081" s="43"/>
      <c r="L1081" s="47"/>
      <c r="M1081" s="232"/>
      <c r="N1081" s="233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200</v>
      </c>
      <c r="AU1081" s="20" t="s">
        <v>82</v>
      </c>
    </row>
    <row r="1082" s="13" customFormat="1">
      <c r="A1082" s="13"/>
      <c r="B1082" s="234"/>
      <c r="C1082" s="235"/>
      <c r="D1082" s="236" t="s">
        <v>202</v>
      </c>
      <c r="E1082" s="237" t="s">
        <v>19</v>
      </c>
      <c r="F1082" s="238" t="s">
        <v>917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202</v>
      </c>
      <c r="AU1082" s="244" t="s">
        <v>82</v>
      </c>
      <c r="AV1082" s="13" t="s">
        <v>80</v>
      </c>
      <c r="AW1082" s="13" t="s">
        <v>34</v>
      </c>
      <c r="AX1082" s="13" t="s">
        <v>72</v>
      </c>
      <c r="AY1082" s="244" t="s">
        <v>191</v>
      </c>
    </row>
    <row r="1083" s="13" customFormat="1">
      <c r="A1083" s="13"/>
      <c r="B1083" s="234"/>
      <c r="C1083" s="235"/>
      <c r="D1083" s="236" t="s">
        <v>202</v>
      </c>
      <c r="E1083" s="237" t="s">
        <v>19</v>
      </c>
      <c r="F1083" s="238" t="s">
        <v>918</v>
      </c>
      <c r="G1083" s="235"/>
      <c r="H1083" s="237" t="s">
        <v>19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202</v>
      </c>
      <c r="AU1083" s="244" t="s">
        <v>82</v>
      </c>
      <c r="AV1083" s="13" t="s">
        <v>80</v>
      </c>
      <c r="AW1083" s="13" t="s">
        <v>34</v>
      </c>
      <c r="AX1083" s="13" t="s">
        <v>72</v>
      </c>
      <c r="AY1083" s="244" t="s">
        <v>191</v>
      </c>
    </row>
    <row r="1084" s="14" customFormat="1">
      <c r="A1084" s="14"/>
      <c r="B1084" s="245"/>
      <c r="C1084" s="246"/>
      <c r="D1084" s="236" t="s">
        <v>202</v>
      </c>
      <c r="E1084" s="247" t="s">
        <v>19</v>
      </c>
      <c r="F1084" s="248" t="s">
        <v>270</v>
      </c>
      <c r="G1084" s="246"/>
      <c r="H1084" s="249">
        <v>10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202</v>
      </c>
      <c r="AU1084" s="255" t="s">
        <v>82</v>
      </c>
      <c r="AV1084" s="14" t="s">
        <v>82</v>
      </c>
      <c r="AW1084" s="14" t="s">
        <v>34</v>
      </c>
      <c r="AX1084" s="14" t="s">
        <v>72</v>
      </c>
      <c r="AY1084" s="255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80</v>
      </c>
      <c r="G1085" s="246"/>
      <c r="H1085" s="249">
        <v>1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6" customFormat="1">
      <c r="A1086" s="16"/>
      <c r="B1086" s="267"/>
      <c r="C1086" s="268"/>
      <c r="D1086" s="236" t="s">
        <v>202</v>
      </c>
      <c r="E1086" s="269" t="s">
        <v>19</v>
      </c>
      <c r="F1086" s="270" t="s">
        <v>212</v>
      </c>
      <c r="G1086" s="268"/>
      <c r="H1086" s="271">
        <v>11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7" t="s">
        <v>202</v>
      </c>
      <c r="AU1086" s="277" t="s">
        <v>82</v>
      </c>
      <c r="AV1086" s="16" t="s">
        <v>198</v>
      </c>
      <c r="AW1086" s="16" t="s">
        <v>34</v>
      </c>
      <c r="AX1086" s="16" t="s">
        <v>80</v>
      </c>
      <c r="AY1086" s="277" t="s">
        <v>191</v>
      </c>
    </row>
    <row r="1087" s="2" customFormat="1" ht="16.5" customHeight="1">
      <c r="A1087" s="41"/>
      <c r="B1087" s="42"/>
      <c r="C1087" s="278" t="s">
        <v>919</v>
      </c>
      <c r="D1087" s="278" t="s">
        <v>260</v>
      </c>
      <c r="E1087" s="279" t="s">
        <v>920</v>
      </c>
      <c r="F1087" s="280" t="s">
        <v>921</v>
      </c>
      <c r="G1087" s="281" t="s">
        <v>215</v>
      </c>
      <c r="H1087" s="282">
        <v>40</v>
      </c>
      <c r="I1087" s="283"/>
      <c r="J1087" s="284">
        <f>ROUND(I1087*H1087,2)</f>
        <v>0</v>
      </c>
      <c r="K1087" s="280" t="s">
        <v>197</v>
      </c>
      <c r="L1087" s="285"/>
      <c r="M1087" s="286" t="s">
        <v>19</v>
      </c>
      <c r="N1087" s="287" t="s">
        <v>43</v>
      </c>
      <c r="O1087" s="87"/>
      <c r="P1087" s="225">
        <f>O1087*H1087</f>
        <v>0</v>
      </c>
      <c r="Q1087" s="225">
        <v>0.29499999999999998</v>
      </c>
      <c r="R1087" s="225">
        <f>Q1087*H1087</f>
        <v>11.799999999999999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259</v>
      </c>
      <c r="AT1087" s="227" t="s">
        <v>260</v>
      </c>
      <c r="AU1087" s="227" t="s">
        <v>82</v>
      </c>
      <c r="AY1087" s="20" t="s">
        <v>191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80</v>
      </c>
      <c r="BK1087" s="228">
        <f>ROUND(I1087*H1087,2)</f>
        <v>0</v>
      </c>
      <c r="BL1087" s="20" t="s">
        <v>198</v>
      </c>
      <c r="BM1087" s="227" t="s">
        <v>922</v>
      </c>
    </row>
    <row r="1088" s="13" customFormat="1">
      <c r="A1088" s="13"/>
      <c r="B1088" s="234"/>
      <c r="C1088" s="235"/>
      <c r="D1088" s="236" t="s">
        <v>202</v>
      </c>
      <c r="E1088" s="237" t="s">
        <v>19</v>
      </c>
      <c r="F1088" s="238" t="s">
        <v>917</v>
      </c>
      <c r="G1088" s="235"/>
      <c r="H1088" s="237" t="s">
        <v>19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202</v>
      </c>
      <c r="AU1088" s="244" t="s">
        <v>82</v>
      </c>
      <c r="AV1088" s="13" t="s">
        <v>80</v>
      </c>
      <c r="AW1088" s="13" t="s">
        <v>34</v>
      </c>
      <c r="AX1088" s="13" t="s">
        <v>72</v>
      </c>
      <c r="AY1088" s="244" t="s">
        <v>191</v>
      </c>
    </row>
    <row r="1089" s="13" customFormat="1">
      <c r="A1089" s="13"/>
      <c r="B1089" s="234"/>
      <c r="C1089" s="235"/>
      <c r="D1089" s="236" t="s">
        <v>202</v>
      </c>
      <c r="E1089" s="237" t="s">
        <v>19</v>
      </c>
      <c r="F1089" s="238" t="s">
        <v>918</v>
      </c>
      <c r="G1089" s="235"/>
      <c r="H1089" s="237" t="s">
        <v>19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202</v>
      </c>
      <c r="AU1089" s="244" t="s">
        <v>82</v>
      </c>
      <c r="AV1089" s="13" t="s">
        <v>80</v>
      </c>
      <c r="AW1089" s="13" t="s">
        <v>34</v>
      </c>
      <c r="AX1089" s="13" t="s">
        <v>72</v>
      </c>
      <c r="AY1089" s="244" t="s">
        <v>191</v>
      </c>
    </row>
    <row r="1090" s="14" customFormat="1">
      <c r="A1090" s="14"/>
      <c r="B1090" s="245"/>
      <c r="C1090" s="246"/>
      <c r="D1090" s="236" t="s">
        <v>202</v>
      </c>
      <c r="E1090" s="247" t="s">
        <v>19</v>
      </c>
      <c r="F1090" s="248" t="s">
        <v>923</v>
      </c>
      <c r="G1090" s="246"/>
      <c r="H1090" s="249">
        <v>40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202</v>
      </c>
      <c r="AU1090" s="255" t="s">
        <v>82</v>
      </c>
      <c r="AV1090" s="14" t="s">
        <v>82</v>
      </c>
      <c r="AW1090" s="14" t="s">
        <v>34</v>
      </c>
      <c r="AX1090" s="14" t="s">
        <v>72</v>
      </c>
      <c r="AY1090" s="255" t="s">
        <v>191</v>
      </c>
    </row>
    <row r="1091" s="16" customFormat="1">
      <c r="A1091" s="16"/>
      <c r="B1091" s="267"/>
      <c r="C1091" s="268"/>
      <c r="D1091" s="236" t="s">
        <v>202</v>
      </c>
      <c r="E1091" s="269" t="s">
        <v>19</v>
      </c>
      <c r="F1091" s="270" t="s">
        <v>212</v>
      </c>
      <c r="G1091" s="268"/>
      <c r="H1091" s="271">
        <v>40</v>
      </c>
      <c r="I1091" s="272"/>
      <c r="J1091" s="268"/>
      <c r="K1091" s="268"/>
      <c r="L1091" s="273"/>
      <c r="M1091" s="274"/>
      <c r="N1091" s="275"/>
      <c r="O1091" s="275"/>
      <c r="P1091" s="275"/>
      <c r="Q1091" s="275"/>
      <c r="R1091" s="275"/>
      <c r="S1091" s="275"/>
      <c r="T1091" s="27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77" t="s">
        <v>202</v>
      </c>
      <c r="AU1091" s="277" t="s">
        <v>82</v>
      </c>
      <c r="AV1091" s="16" t="s">
        <v>198</v>
      </c>
      <c r="AW1091" s="16" t="s">
        <v>34</v>
      </c>
      <c r="AX1091" s="16" t="s">
        <v>80</v>
      </c>
      <c r="AY1091" s="277" t="s">
        <v>191</v>
      </c>
    </row>
    <row r="1092" s="2" customFormat="1" ht="16.5" customHeight="1">
      <c r="A1092" s="41"/>
      <c r="B1092" s="42"/>
      <c r="C1092" s="278" t="s">
        <v>924</v>
      </c>
      <c r="D1092" s="278" t="s">
        <v>260</v>
      </c>
      <c r="E1092" s="279" t="s">
        <v>925</v>
      </c>
      <c r="F1092" s="280" t="s">
        <v>926</v>
      </c>
      <c r="G1092" s="281" t="s">
        <v>215</v>
      </c>
      <c r="H1092" s="282">
        <v>4</v>
      </c>
      <c r="I1092" s="283"/>
      <c r="J1092" s="284">
        <f>ROUND(I1092*H1092,2)</f>
        <v>0</v>
      </c>
      <c r="K1092" s="280" t="s">
        <v>927</v>
      </c>
      <c r="L1092" s="285"/>
      <c r="M1092" s="286" t="s">
        <v>19</v>
      </c>
      <c r="N1092" s="287" t="s">
        <v>43</v>
      </c>
      <c r="O1092" s="87"/>
      <c r="P1092" s="225">
        <f>O1092*H1092</f>
        <v>0</v>
      </c>
      <c r="Q1092" s="225">
        <v>0.29499999999999998</v>
      </c>
      <c r="R1092" s="225">
        <f>Q1092*H1092</f>
        <v>1.1799999999999999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259</v>
      </c>
      <c r="AT1092" s="227" t="s">
        <v>260</v>
      </c>
      <c r="AU1092" s="227" t="s">
        <v>82</v>
      </c>
      <c r="AY1092" s="20" t="s">
        <v>191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80</v>
      </c>
      <c r="BK1092" s="228">
        <f>ROUND(I1092*H1092,2)</f>
        <v>0</v>
      </c>
      <c r="BL1092" s="20" t="s">
        <v>198</v>
      </c>
      <c r="BM1092" s="227" t="s">
        <v>928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917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3" customFormat="1">
      <c r="A1094" s="13"/>
      <c r="B1094" s="234"/>
      <c r="C1094" s="235"/>
      <c r="D1094" s="236" t="s">
        <v>202</v>
      </c>
      <c r="E1094" s="237" t="s">
        <v>19</v>
      </c>
      <c r="F1094" s="238" t="s">
        <v>918</v>
      </c>
      <c r="G1094" s="235"/>
      <c r="H1094" s="237" t="s">
        <v>19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202</v>
      </c>
      <c r="AU1094" s="244" t="s">
        <v>82</v>
      </c>
      <c r="AV1094" s="13" t="s">
        <v>80</v>
      </c>
      <c r="AW1094" s="13" t="s">
        <v>34</v>
      </c>
      <c r="AX1094" s="13" t="s">
        <v>72</v>
      </c>
      <c r="AY1094" s="244" t="s">
        <v>191</v>
      </c>
    </row>
    <row r="1095" s="14" customFormat="1">
      <c r="A1095" s="14"/>
      <c r="B1095" s="245"/>
      <c r="C1095" s="246"/>
      <c r="D1095" s="236" t="s">
        <v>202</v>
      </c>
      <c r="E1095" s="247" t="s">
        <v>19</v>
      </c>
      <c r="F1095" s="248" t="s">
        <v>929</v>
      </c>
      <c r="G1095" s="246"/>
      <c r="H1095" s="249">
        <v>4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202</v>
      </c>
      <c r="AU1095" s="255" t="s">
        <v>82</v>
      </c>
      <c r="AV1095" s="14" t="s">
        <v>82</v>
      </c>
      <c r="AW1095" s="14" t="s">
        <v>34</v>
      </c>
      <c r="AX1095" s="14" t="s">
        <v>72</v>
      </c>
      <c r="AY1095" s="255" t="s">
        <v>191</v>
      </c>
    </row>
    <row r="1096" s="16" customFormat="1">
      <c r="A1096" s="16"/>
      <c r="B1096" s="267"/>
      <c r="C1096" s="268"/>
      <c r="D1096" s="236" t="s">
        <v>202</v>
      </c>
      <c r="E1096" s="269" t="s">
        <v>19</v>
      </c>
      <c r="F1096" s="270" t="s">
        <v>212</v>
      </c>
      <c r="G1096" s="268"/>
      <c r="H1096" s="271">
        <v>4</v>
      </c>
      <c r="I1096" s="272"/>
      <c r="J1096" s="268"/>
      <c r="K1096" s="268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7" t="s">
        <v>202</v>
      </c>
      <c r="AU1096" s="277" t="s">
        <v>82</v>
      </c>
      <c r="AV1096" s="16" t="s">
        <v>198</v>
      </c>
      <c r="AW1096" s="16" t="s">
        <v>34</v>
      </c>
      <c r="AX1096" s="16" t="s">
        <v>80</v>
      </c>
      <c r="AY1096" s="277" t="s">
        <v>191</v>
      </c>
    </row>
    <row r="1097" s="2" customFormat="1" ht="21.75" customHeight="1">
      <c r="A1097" s="41"/>
      <c r="B1097" s="42"/>
      <c r="C1097" s="216" t="s">
        <v>930</v>
      </c>
      <c r="D1097" s="216" t="s">
        <v>193</v>
      </c>
      <c r="E1097" s="217" t="s">
        <v>931</v>
      </c>
      <c r="F1097" s="218" t="s">
        <v>932</v>
      </c>
      <c r="G1097" s="219" t="s">
        <v>250</v>
      </c>
      <c r="H1097" s="220">
        <v>25</v>
      </c>
      <c r="I1097" s="221"/>
      <c r="J1097" s="222">
        <f>ROUND(I1097*H1097,2)</f>
        <v>0</v>
      </c>
      <c r="K1097" s="218" t="s">
        <v>927</v>
      </c>
      <c r="L1097" s="47"/>
      <c r="M1097" s="223" t="s">
        <v>19</v>
      </c>
      <c r="N1097" s="224" t="s">
        <v>43</v>
      </c>
      <c r="O1097" s="87"/>
      <c r="P1097" s="225">
        <f>O1097*H1097</f>
        <v>0</v>
      </c>
      <c r="Q1097" s="225">
        <v>0.17021</v>
      </c>
      <c r="R1097" s="225">
        <f>Q1097*H1097</f>
        <v>4.2552500000000002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198</v>
      </c>
      <c r="AT1097" s="227" t="s">
        <v>193</v>
      </c>
      <c r="AU1097" s="227" t="s">
        <v>82</v>
      </c>
      <c r="AY1097" s="20" t="s">
        <v>191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80</v>
      </c>
      <c r="BK1097" s="228">
        <f>ROUND(I1097*H1097,2)</f>
        <v>0</v>
      </c>
      <c r="BL1097" s="20" t="s">
        <v>198</v>
      </c>
      <c r="BM1097" s="227" t="s">
        <v>933</v>
      </c>
    </row>
    <row r="1098" s="13" customFormat="1">
      <c r="A1098" s="13"/>
      <c r="B1098" s="234"/>
      <c r="C1098" s="235"/>
      <c r="D1098" s="236" t="s">
        <v>202</v>
      </c>
      <c r="E1098" s="237" t="s">
        <v>19</v>
      </c>
      <c r="F1098" s="238" t="s">
        <v>917</v>
      </c>
      <c r="G1098" s="235"/>
      <c r="H1098" s="237" t="s">
        <v>19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202</v>
      </c>
      <c r="AU1098" s="244" t="s">
        <v>82</v>
      </c>
      <c r="AV1098" s="13" t="s">
        <v>80</v>
      </c>
      <c r="AW1098" s="13" t="s">
        <v>34</v>
      </c>
      <c r="AX1098" s="13" t="s">
        <v>72</v>
      </c>
      <c r="AY1098" s="244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918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307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4" customFormat="1">
      <c r="A1101" s="14"/>
      <c r="B1101" s="245"/>
      <c r="C1101" s="246"/>
      <c r="D1101" s="236" t="s">
        <v>202</v>
      </c>
      <c r="E1101" s="247" t="s">
        <v>19</v>
      </c>
      <c r="F1101" s="248" t="s">
        <v>80</v>
      </c>
      <c r="G1101" s="246"/>
      <c r="H1101" s="249">
        <v>1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202</v>
      </c>
      <c r="AU1101" s="255" t="s">
        <v>82</v>
      </c>
      <c r="AV1101" s="14" t="s">
        <v>82</v>
      </c>
      <c r="AW1101" s="14" t="s">
        <v>34</v>
      </c>
      <c r="AX1101" s="14" t="s">
        <v>72</v>
      </c>
      <c r="AY1101" s="255" t="s">
        <v>191</v>
      </c>
    </row>
    <row r="1102" s="16" customFormat="1">
      <c r="A1102" s="16"/>
      <c r="B1102" s="267"/>
      <c r="C1102" s="268"/>
      <c r="D1102" s="236" t="s">
        <v>202</v>
      </c>
      <c r="E1102" s="269" t="s">
        <v>19</v>
      </c>
      <c r="F1102" s="270" t="s">
        <v>212</v>
      </c>
      <c r="G1102" s="268"/>
      <c r="H1102" s="271">
        <v>25</v>
      </c>
      <c r="I1102" s="272"/>
      <c r="J1102" s="268"/>
      <c r="K1102" s="268"/>
      <c r="L1102" s="273"/>
      <c r="M1102" s="274"/>
      <c r="N1102" s="275"/>
      <c r="O1102" s="275"/>
      <c r="P1102" s="275"/>
      <c r="Q1102" s="275"/>
      <c r="R1102" s="275"/>
      <c r="S1102" s="275"/>
      <c r="T1102" s="27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7" t="s">
        <v>202</v>
      </c>
      <c r="AU1102" s="277" t="s">
        <v>82</v>
      </c>
      <c r="AV1102" s="16" t="s">
        <v>198</v>
      </c>
      <c r="AW1102" s="16" t="s">
        <v>34</v>
      </c>
      <c r="AX1102" s="16" t="s">
        <v>80</v>
      </c>
      <c r="AY1102" s="277" t="s">
        <v>191</v>
      </c>
    </row>
    <row r="1103" s="2" customFormat="1" ht="16.5" customHeight="1">
      <c r="A1103" s="41"/>
      <c r="B1103" s="42"/>
      <c r="C1103" s="278" t="s">
        <v>934</v>
      </c>
      <c r="D1103" s="278" t="s">
        <v>260</v>
      </c>
      <c r="E1103" s="279" t="s">
        <v>935</v>
      </c>
      <c r="F1103" s="280" t="s">
        <v>936</v>
      </c>
      <c r="G1103" s="281" t="s">
        <v>215</v>
      </c>
      <c r="H1103" s="282">
        <v>240</v>
      </c>
      <c r="I1103" s="283"/>
      <c r="J1103" s="284">
        <f>ROUND(I1103*H1103,2)</f>
        <v>0</v>
      </c>
      <c r="K1103" s="280" t="s">
        <v>197</v>
      </c>
      <c r="L1103" s="285"/>
      <c r="M1103" s="286" t="s">
        <v>19</v>
      </c>
      <c r="N1103" s="287" t="s">
        <v>43</v>
      </c>
      <c r="O1103" s="87"/>
      <c r="P1103" s="225">
        <f>O1103*H1103</f>
        <v>0</v>
      </c>
      <c r="Q1103" s="225">
        <v>0.46000000000000002</v>
      </c>
      <c r="R1103" s="225">
        <f>Q1103*H1103</f>
        <v>110.40000000000001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259</v>
      </c>
      <c r="AT1103" s="227" t="s">
        <v>260</v>
      </c>
      <c r="AU1103" s="227" t="s">
        <v>82</v>
      </c>
      <c r="AY1103" s="20" t="s">
        <v>191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80</v>
      </c>
      <c r="BK1103" s="228">
        <f>ROUND(I1103*H1103,2)</f>
        <v>0</v>
      </c>
      <c r="BL1103" s="20" t="s">
        <v>198</v>
      </c>
      <c r="BM1103" s="227" t="s">
        <v>937</v>
      </c>
    </row>
    <row r="1104" s="13" customFormat="1">
      <c r="A1104" s="13"/>
      <c r="B1104" s="234"/>
      <c r="C1104" s="235"/>
      <c r="D1104" s="236" t="s">
        <v>202</v>
      </c>
      <c r="E1104" s="237" t="s">
        <v>19</v>
      </c>
      <c r="F1104" s="238" t="s">
        <v>917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202</v>
      </c>
      <c r="AU1104" s="244" t="s">
        <v>82</v>
      </c>
      <c r="AV1104" s="13" t="s">
        <v>80</v>
      </c>
      <c r="AW1104" s="13" t="s">
        <v>34</v>
      </c>
      <c r="AX1104" s="13" t="s">
        <v>72</v>
      </c>
      <c r="AY1104" s="244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918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4" customFormat="1">
      <c r="A1106" s="14"/>
      <c r="B1106" s="245"/>
      <c r="C1106" s="246"/>
      <c r="D1106" s="236" t="s">
        <v>202</v>
      </c>
      <c r="E1106" s="247" t="s">
        <v>19</v>
      </c>
      <c r="F1106" s="248" t="s">
        <v>938</v>
      </c>
      <c r="G1106" s="246"/>
      <c r="H1106" s="249">
        <v>240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202</v>
      </c>
      <c r="AU1106" s="255" t="s">
        <v>82</v>
      </c>
      <c r="AV1106" s="14" t="s">
        <v>82</v>
      </c>
      <c r="AW1106" s="14" t="s">
        <v>34</v>
      </c>
      <c r="AX1106" s="14" t="s">
        <v>72</v>
      </c>
      <c r="AY1106" s="255" t="s">
        <v>191</v>
      </c>
    </row>
    <row r="1107" s="16" customFormat="1">
      <c r="A1107" s="16"/>
      <c r="B1107" s="267"/>
      <c r="C1107" s="268"/>
      <c r="D1107" s="236" t="s">
        <v>202</v>
      </c>
      <c r="E1107" s="269" t="s">
        <v>19</v>
      </c>
      <c r="F1107" s="270" t="s">
        <v>212</v>
      </c>
      <c r="G1107" s="268"/>
      <c r="H1107" s="271">
        <v>240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7" t="s">
        <v>202</v>
      </c>
      <c r="AU1107" s="277" t="s">
        <v>82</v>
      </c>
      <c r="AV1107" s="16" t="s">
        <v>198</v>
      </c>
      <c r="AW1107" s="16" t="s">
        <v>34</v>
      </c>
      <c r="AX1107" s="16" t="s">
        <v>80</v>
      </c>
      <c r="AY1107" s="277" t="s">
        <v>191</v>
      </c>
    </row>
    <row r="1108" s="2" customFormat="1" ht="16.5" customHeight="1">
      <c r="A1108" s="41"/>
      <c r="B1108" s="42"/>
      <c r="C1108" s="278" t="s">
        <v>939</v>
      </c>
      <c r="D1108" s="278" t="s">
        <v>260</v>
      </c>
      <c r="E1108" s="279" t="s">
        <v>940</v>
      </c>
      <c r="F1108" s="280" t="s">
        <v>941</v>
      </c>
      <c r="G1108" s="281" t="s">
        <v>215</v>
      </c>
      <c r="H1108" s="282">
        <v>10</v>
      </c>
      <c r="I1108" s="283"/>
      <c r="J1108" s="284">
        <f>ROUND(I1108*H1108,2)</f>
        <v>0</v>
      </c>
      <c r="K1108" s="280" t="s">
        <v>927</v>
      </c>
      <c r="L1108" s="285"/>
      <c r="M1108" s="286" t="s">
        <v>19</v>
      </c>
      <c r="N1108" s="287" t="s">
        <v>43</v>
      </c>
      <c r="O1108" s="87"/>
      <c r="P1108" s="225">
        <f>O1108*H1108</f>
        <v>0</v>
      </c>
      <c r="Q1108" s="225">
        <v>0.46000000000000002</v>
      </c>
      <c r="R1108" s="225">
        <f>Q1108*H1108</f>
        <v>4.6000000000000005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259</v>
      </c>
      <c r="AT1108" s="227" t="s">
        <v>260</v>
      </c>
      <c r="AU1108" s="227" t="s">
        <v>82</v>
      </c>
      <c r="AY1108" s="20" t="s">
        <v>191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80</v>
      </c>
      <c r="BK1108" s="228">
        <f>ROUND(I1108*H1108,2)</f>
        <v>0</v>
      </c>
      <c r="BL1108" s="20" t="s">
        <v>198</v>
      </c>
      <c r="BM1108" s="227" t="s">
        <v>942</v>
      </c>
    </row>
    <row r="1109" s="13" customFormat="1">
      <c r="A1109" s="13"/>
      <c r="B1109" s="234"/>
      <c r="C1109" s="235"/>
      <c r="D1109" s="236" t="s">
        <v>202</v>
      </c>
      <c r="E1109" s="237" t="s">
        <v>19</v>
      </c>
      <c r="F1109" s="238" t="s">
        <v>917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202</v>
      </c>
      <c r="AU1109" s="244" t="s">
        <v>82</v>
      </c>
      <c r="AV1109" s="13" t="s">
        <v>80</v>
      </c>
      <c r="AW1109" s="13" t="s">
        <v>34</v>
      </c>
      <c r="AX1109" s="13" t="s">
        <v>72</v>
      </c>
      <c r="AY1109" s="244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918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943</v>
      </c>
      <c r="G1111" s="246"/>
      <c r="H1111" s="249">
        <v>10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6" customFormat="1">
      <c r="A1112" s="16"/>
      <c r="B1112" s="267"/>
      <c r="C1112" s="268"/>
      <c r="D1112" s="236" t="s">
        <v>202</v>
      </c>
      <c r="E1112" s="269" t="s">
        <v>19</v>
      </c>
      <c r="F1112" s="270" t="s">
        <v>212</v>
      </c>
      <c r="G1112" s="268"/>
      <c r="H1112" s="271">
        <v>10</v>
      </c>
      <c r="I1112" s="272"/>
      <c r="J1112" s="268"/>
      <c r="K1112" s="268"/>
      <c r="L1112" s="273"/>
      <c r="M1112" s="274"/>
      <c r="N1112" s="275"/>
      <c r="O1112" s="275"/>
      <c r="P1112" s="275"/>
      <c r="Q1112" s="275"/>
      <c r="R1112" s="275"/>
      <c r="S1112" s="275"/>
      <c r="T1112" s="27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7" t="s">
        <v>202</v>
      </c>
      <c r="AU1112" s="277" t="s">
        <v>82</v>
      </c>
      <c r="AV1112" s="16" t="s">
        <v>198</v>
      </c>
      <c r="AW1112" s="16" t="s">
        <v>34</v>
      </c>
      <c r="AX1112" s="16" t="s">
        <v>80</v>
      </c>
      <c r="AY1112" s="277" t="s">
        <v>191</v>
      </c>
    </row>
    <row r="1113" s="2" customFormat="1" ht="24.15" customHeight="1">
      <c r="A1113" s="41"/>
      <c r="B1113" s="42"/>
      <c r="C1113" s="216" t="s">
        <v>944</v>
      </c>
      <c r="D1113" s="216" t="s">
        <v>193</v>
      </c>
      <c r="E1113" s="217" t="s">
        <v>945</v>
      </c>
      <c r="F1113" s="218" t="s">
        <v>946</v>
      </c>
      <c r="G1113" s="219" t="s">
        <v>233</v>
      </c>
      <c r="H1113" s="220">
        <v>155.24600000000001</v>
      </c>
      <c r="I1113" s="221"/>
      <c r="J1113" s="222">
        <f>ROUND(I1113*H1113,2)</f>
        <v>0</v>
      </c>
      <c r="K1113" s="218" t="s">
        <v>197</v>
      </c>
      <c r="L1113" s="47"/>
      <c r="M1113" s="223" t="s">
        <v>19</v>
      </c>
      <c r="N1113" s="224" t="s">
        <v>43</v>
      </c>
      <c r="O1113" s="87"/>
      <c r="P1113" s="225">
        <f>O1113*H1113</f>
        <v>0</v>
      </c>
      <c r="Q1113" s="225">
        <v>2.5020099999999998</v>
      </c>
      <c r="R1113" s="225">
        <f>Q1113*H1113</f>
        <v>388.42704445999999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198</v>
      </c>
      <c r="AT1113" s="227" t="s">
        <v>193</v>
      </c>
      <c r="AU1113" s="227" t="s">
        <v>82</v>
      </c>
      <c r="AY1113" s="20" t="s">
        <v>191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80</v>
      </c>
      <c r="BK1113" s="228">
        <f>ROUND(I1113*H1113,2)</f>
        <v>0</v>
      </c>
      <c r="BL1113" s="20" t="s">
        <v>198</v>
      </c>
      <c r="BM1113" s="227" t="s">
        <v>947</v>
      </c>
    </row>
    <row r="1114" s="2" customFormat="1">
      <c r="A1114" s="41"/>
      <c r="B1114" s="42"/>
      <c r="C1114" s="43"/>
      <c r="D1114" s="229" t="s">
        <v>200</v>
      </c>
      <c r="E1114" s="43"/>
      <c r="F1114" s="230" t="s">
        <v>948</v>
      </c>
      <c r="G1114" s="43"/>
      <c r="H1114" s="43"/>
      <c r="I1114" s="231"/>
      <c r="J1114" s="43"/>
      <c r="K1114" s="43"/>
      <c r="L1114" s="47"/>
      <c r="M1114" s="232"/>
      <c r="N1114" s="233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200</v>
      </c>
      <c r="AU1114" s="20" t="s">
        <v>82</v>
      </c>
    </row>
    <row r="1115" s="13" customFormat="1">
      <c r="A1115" s="13"/>
      <c r="B1115" s="234"/>
      <c r="C1115" s="235"/>
      <c r="D1115" s="236" t="s">
        <v>202</v>
      </c>
      <c r="E1115" s="237" t="s">
        <v>19</v>
      </c>
      <c r="F1115" s="238" t="s">
        <v>917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202</v>
      </c>
      <c r="AU1115" s="244" t="s">
        <v>82</v>
      </c>
      <c r="AV1115" s="13" t="s">
        <v>80</v>
      </c>
      <c r="AW1115" s="13" t="s">
        <v>34</v>
      </c>
      <c r="AX1115" s="13" t="s">
        <v>72</v>
      </c>
      <c r="AY1115" s="244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949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950</v>
      </c>
      <c r="G1117" s="246"/>
      <c r="H1117" s="249">
        <v>1.9730000000000001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4" customFormat="1">
      <c r="A1118" s="14"/>
      <c r="B1118" s="245"/>
      <c r="C1118" s="246"/>
      <c r="D1118" s="236" t="s">
        <v>202</v>
      </c>
      <c r="E1118" s="247" t="s">
        <v>19</v>
      </c>
      <c r="F1118" s="248" t="s">
        <v>951</v>
      </c>
      <c r="G1118" s="246"/>
      <c r="H1118" s="249">
        <v>153.273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202</v>
      </c>
      <c r="AU1118" s="255" t="s">
        <v>82</v>
      </c>
      <c r="AV1118" s="14" t="s">
        <v>82</v>
      </c>
      <c r="AW1118" s="14" t="s">
        <v>34</v>
      </c>
      <c r="AX1118" s="14" t="s">
        <v>72</v>
      </c>
      <c r="AY1118" s="255" t="s">
        <v>191</v>
      </c>
    </row>
    <row r="1119" s="16" customFormat="1">
      <c r="A1119" s="16"/>
      <c r="B1119" s="267"/>
      <c r="C1119" s="268"/>
      <c r="D1119" s="236" t="s">
        <v>202</v>
      </c>
      <c r="E1119" s="269" t="s">
        <v>19</v>
      </c>
      <c r="F1119" s="270" t="s">
        <v>212</v>
      </c>
      <c r="G1119" s="268"/>
      <c r="H1119" s="271">
        <v>155.24600000000001</v>
      </c>
      <c r="I1119" s="272"/>
      <c r="J1119" s="268"/>
      <c r="K1119" s="268"/>
      <c r="L1119" s="273"/>
      <c r="M1119" s="274"/>
      <c r="N1119" s="275"/>
      <c r="O1119" s="275"/>
      <c r="P1119" s="275"/>
      <c r="Q1119" s="275"/>
      <c r="R1119" s="275"/>
      <c r="S1119" s="275"/>
      <c r="T1119" s="27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7" t="s">
        <v>202</v>
      </c>
      <c r="AU1119" s="277" t="s">
        <v>82</v>
      </c>
      <c r="AV1119" s="16" t="s">
        <v>198</v>
      </c>
      <c r="AW1119" s="16" t="s">
        <v>34</v>
      </c>
      <c r="AX1119" s="16" t="s">
        <v>80</v>
      </c>
      <c r="AY1119" s="277" t="s">
        <v>191</v>
      </c>
    </row>
    <row r="1120" s="2" customFormat="1" ht="24.15" customHeight="1">
      <c r="A1120" s="41"/>
      <c r="B1120" s="42"/>
      <c r="C1120" s="216" t="s">
        <v>952</v>
      </c>
      <c r="D1120" s="216" t="s">
        <v>193</v>
      </c>
      <c r="E1120" s="217" t="s">
        <v>953</v>
      </c>
      <c r="F1120" s="218" t="s">
        <v>954</v>
      </c>
      <c r="G1120" s="219" t="s">
        <v>233</v>
      </c>
      <c r="H1120" s="220">
        <v>340.23399999999998</v>
      </c>
      <c r="I1120" s="221"/>
      <c r="J1120" s="222">
        <f>ROUND(I1120*H1120,2)</f>
        <v>0</v>
      </c>
      <c r="K1120" s="218" t="s">
        <v>197</v>
      </c>
      <c r="L1120" s="47"/>
      <c r="M1120" s="223" t="s">
        <v>19</v>
      </c>
      <c r="N1120" s="224" t="s">
        <v>43</v>
      </c>
      <c r="O1120" s="87"/>
      <c r="P1120" s="225">
        <f>O1120*H1120</f>
        <v>0</v>
      </c>
      <c r="Q1120" s="225">
        <v>2.5020099999999998</v>
      </c>
      <c r="R1120" s="225">
        <f>Q1120*H1120</f>
        <v>851.26887033999992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198</v>
      </c>
      <c r="AT1120" s="227" t="s">
        <v>193</v>
      </c>
      <c r="AU1120" s="227" t="s">
        <v>82</v>
      </c>
      <c r="AY1120" s="20" t="s">
        <v>191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80</v>
      </c>
      <c r="BK1120" s="228">
        <f>ROUND(I1120*H1120,2)</f>
        <v>0</v>
      </c>
      <c r="BL1120" s="20" t="s">
        <v>198</v>
      </c>
      <c r="BM1120" s="227" t="s">
        <v>955</v>
      </c>
    </row>
    <row r="1121" s="2" customFormat="1">
      <c r="A1121" s="41"/>
      <c r="B1121" s="42"/>
      <c r="C1121" s="43"/>
      <c r="D1121" s="229" t="s">
        <v>200</v>
      </c>
      <c r="E1121" s="43"/>
      <c r="F1121" s="230" t="s">
        <v>956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200</v>
      </c>
      <c r="AU1121" s="20" t="s">
        <v>82</v>
      </c>
    </row>
    <row r="1122" s="13" customFormat="1">
      <c r="A1122" s="13"/>
      <c r="B1122" s="234"/>
      <c r="C1122" s="235"/>
      <c r="D1122" s="236" t="s">
        <v>202</v>
      </c>
      <c r="E1122" s="237" t="s">
        <v>19</v>
      </c>
      <c r="F1122" s="238" t="s">
        <v>957</v>
      </c>
      <c r="G1122" s="235"/>
      <c r="H1122" s="237" t="s">
        <v>19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202</v>
      </c>
      <c r="AU1122" s="244" t="s">
        <v>82</v>
      </c>
      <c r="AV1122" s="13" t="s">
        <v>80</v>
      </c>
      <c r="AW1122" s="13" t="s">
        <v>34</v>
      </c>
      <c r="AX1122" s="13" t="s">
        <v>72</v>
      </c>
      <c r="AY1122" s="244" t="s">
        <v>191</v>
      </c>
    </row>
    <row r="1123" s="13" customFormat="1">
      <c r="A1123" s="13"/>
      <c r="B1123" s="234"/>
      <c r="C1123" s="235"/>
      <c r="D1123" s="236" t="s">
        <v>202</v>
      </c>
      <c r="E1123" s="237" t="s">
        <v>19</v>
      </c>
      <c r="F1123" s="238" t="s">
        <v>558</v>
      </c>
      <c r="G1123" s="235"/>
      <c r="H1123" s="237" t="s">
        <v>19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202</v>
      </c>
      <c r="AU1123" s="244" t="s">
        <v>82</v>
      </c>
      <c r="AV1123" s="13" t="s">
        <v>80</v>
      </c>
      <c r="AW1123" s="13" t="s">
        <v>34</v>
      </c>
      <c r="AX1123" s="13" t="s">
        <v>72</v>
      </c>
      <c r="AY1123" s="244" t="s">
        <v>191</v>
      </c>
    </row>
    <row r="1124" s="14" customFormat="1">
      <c r="A1124" s="14"/>
      <c r="B1124" s="245"/>
      <c r="C1124" s="246"/>
      <c r="D1124" s="236" t="s">
        <v>202</v>
      </c>
      <c r="E1124" s="247" t="s">
        <v>19</v>
      </c>
      <c r="F1124" s="248" t="s">
        <v>958</v>
      </c>
      <c r="G1124" s="246"/>
      <c r="H1124" s="249">
        <v>340.23399999999998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202</v>
      </c>
      <c r="AU1124" s="255" t="s">
        <v>82</v>
      </c>
      <c r="AV1124" s="14" t="s">
        <v>82</v>
      </c>
      <c r="AW1124" s="14" t="s">
        <v>34</v>
      </c>
      <c r="AX1124" s="14" t="s">
        <v>72</v>
      </c>
      <c r="AY1124" s="255" t="s">
        <v>191</v>
      </c>
    </row>
    <row r="1125" s="16" customFormat="1">
      <c r="A1125" s="16"/>
      <c r="B1125" s="267"/>
      <c r="C1125" s="268"/>
      <c r="D1125" s="236" t="s">
        <v>202</v>
      </c>
      <c r="E1125" s="269" t="s">
        <v>19</v>
      </c>
      <c r="F1125" s="270" t="s">
        <v>212</v>
      </c>
      <c r="G1125" s="268"/>
      <c r="H1125" s="271">
        <v>340.23399999999998</v>
      </c>
      <c r="I1125" s="272"/>
      <c r="J1125" s="268"/>
      <c r="K1125" s="268"/>
      <c r="L1125" s="273"/>
      <c r="M1125" s="274"/>
      <c r="N1125" s="275"/>
      <c r="O1125" s="275"/>
      <c r="P1125" s="275"/>
      <c r="Q1125" s="275"/>
      <c r="R1125" s="275"/>
      <c r="S1125" s="275"/>
      <c r="T1125" s="27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77" t="s">
        <v>202</v>
      </c>
      <c r="AU1125" s="277" t="s">
        <v>82</v>
      </c>
      <c r="AV1125" s="16" t="s">
        <v>198</v>
      </c>
      <c r="AW1125" s="16" t="s">
        <v>34</v>
      </c>
      <c r="AX1125" s="16" t="s">
        <v>80</v>
      </c>
      <c r="AY1125" s="277" t="s">
        <v>191</v>
      </c>
    </row>
    <row r="1126" s="2" customFormat="1" ht="21.75" customHeight="1">
      <c r="A1126" s="41"/>
      <c r="B1126" s="42"/>
      <c r="C1126" s="216" t="s">
        <v>449</v>
      </c>
      <c r="D1126" s="216" t="s">
        <v>193</v>
      </c>
      <c r="E1126" s="217" t="s">
        <v>959</v>
      </c>
      <c r="F1126" s="218" t="s">
        <v>960</v>
      </c>
      <c r="G1126" s="219" t="s">
        <v>196</v>
      </c>
      <c r="H1126" s="220">
        <v>611.41499999999996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0.0053299999999999997</v>
      </c>
      <c r="R1126" s="225">
        <f>Q1126*H1126</f>
        <v>3.2588419499999994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961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962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917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949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963</v>
      </c>
      <c r="G1130" s="246"/>
      <c r="H1130" s="249">
        <v>32.185000000000002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4" customFormat="1">
      <c r="A1131" s="14"/>
      <c r="B1131" s="245"/>
      <c r="C1131" s="246"/>
      <c r="D1131" s="236" t="s">
        <v>202</v>
      </c>
      <c r="E1131" s="247" t="s">
        <v>19</v>
      </c>
      <c r="F1131" s="248" t="s">
        <v>964</v>
      </c>
      <c r="G1131" s="246"/>
      <c r="H1131" s="249">
        <v>15.154999999999999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202</v>
      </c>
      <c r="AU1131" s="255" t="s">
        <v>82</v>
      </c>
      <c r="AV1131" s="14" t="s">
        <v>82</v>
      </c>
      <c r="AW1131" s="14" t="s">
        <v>34</v>
      </c>
      <c r="AX1131" s="14" t="s">
        <v>72</v>
      </c>
      <c r="AY1131" s="255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965</v>
      </c>
      <c r="G1132" s="246"/>
      <c r="H1132" s="249">
        <v>42.384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4" customFormat="1">
      <c r="A1133" s="14"/>
      <c r="B1133" s="245"/>
      <c r="C1133" s="246"/>
      <c r="D1133" s="236" t="s">
        <v>202</v>
      </c>
      <c r="E1133" s="247" t="s">
        <v>19</v>
      </c>
      <c r="F1133" s="248" t="s">
        <v>966</v>
      </c>
      <c r="G1133" s="246"/>
      <c r="H1133" s="249">
        <v>18.077999999999999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202</v>
      </c>
      <c r="AU1133" s="255" t="s">
        <v>82</v>
      </c>
      <c r="AV1133" s="14" t="s">
        <v>82</v>
      </c>
      <c r="AW1133" s="14" t="s">
        <v>34</v>
      </c>
      <c r="AX1133" s="14" t="s">
        <v>72</v>
      </c>
      <c r="AY1133" s="255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967</v>
      </c>
      <c r="G1134" s="246"/>
      <c r="H1134" s="249">
        <v>56.984000000000002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4" customFormat="1">
      <c r="A1135" s="14"/>
      <c r="B1135" s="245"/>
      <c r="C1135" s="246"/>
      <c r="D1135" s="236" t="s">
        <v>202</v>
      </c>
      <c r="E1135" s="247" t="s">
        <v>19</v>
      </c>
      <c r="F1135" s="248" t="s">
        <v>968</v>
      </c>
      <c r="G1135" s="246"/>
      <c r="H1135" s="249">
        <v>82.055000000000007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202</v>
      </c>
      <c r="AU1135" s="255" t="s">
        <v>82</v>
      </c>
      <c r="AV1135" s="14" t="s">
        <v>82</v>
      </c>
      <c r="AW1135" s="14" t="s">
        <v>34</v>
      </c>
      <c r="AX1135" s="14" t="s">
        <v>72</v>
      </c>
      <c r="AY1135" s="255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969</v>
      </c>
      <c r="G1136" s="246"/>
      <c r="H1136" s="249">
        <v>93.784000000000006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4" customFormat="1">
      <c r="A1137" s="14"/>
      <c r="B1137" s="245"/>
      <c r="C1137" s="246"/>
      <c r="D1137" s="236" t="s">
        <v>202</v>
      </c>
      <c r="E1137" s="247" t="s">
        <v>19</v>
      </c>
      <c r="F1137" s="248" t="s">
        <v>970</v>
      </c>
      <c r="G1137" s="246"/>
      <c r="H1137" s="249">
        <v>72.909999999999997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202</v>
      </c>
      <c r="AU1137" s="255" t="s">
        <v>82</v>
      </c>
      <c r="AV1137" s="14" t="s">
        <v>82</v>
      </c>
      <c r="AW1137" s="14" t="s">
        <v>34</v>
      </c>
      <c r="AX1137" s="14" t="s">
        <v>72</v>
      </c>
      <c r="AY1137" s="255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971</v>
      </c>
      <c r="G1138" s="246"/>
      <c r="H1138" s="249">
        <v>50.978000000000002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4" customFormat="1">
      <c r="A1139" s="14"/>
      <c r="B1139" s="245"/>
      <c r="C1139" s="246"/>
      <c r="D1139" s="236" t="s">
        <v>202</v>
      </c>
      <c r="E1139" s="247" t="s">
        <v>19</v>
      </c>
      <c r="F1139" s="248" t="s">
        <v>972</v>
      </c>
      <c r="G1139" s="246"/>
      <c r="H1139" s="249">
        <v>87.569999999999993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202</v>
      </c>
      <c r="AU1139" s="255" t="s">
        <v>82</v>
      </c>
      <c r="AV1139" s="14" t="s">
        <v>82</v>
      </c>
      <c r="AW1139" s="14" t="s">
        <v>34</v>
      </c>
      <c r="AX1139" s="14" t="s">
        <v>72</v>
      </c>
      <c r="AY1139" s="255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973</v>
      </c>
      <c r="G1140" s="246"/>
      <c r="H1140" s="249">
        <v>34.055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5" customFormat="1">
      <c r="A1141" s="15"/>
      <c r="B1141" s="256"/>
      <c r="C1141" s="257"/>
      <c r="D1141" s="236" t="s">
        <v>202</v>
      </c>
      <c r="E1141" s="258" t="s">
        <v>19</v>
      </c>
      <c r="F1141" s="259" t="s">
        <v>208</v>
      </c>
      <c r="G1141" s="257"/>
      <c r="H1141" s="260">
        <v>586.13799999999992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202</v>
      </c>
      <c r="AU1141" s="266" t="s">
        <v>82</v>
      </c>
      <c r="AV1141" s="15" t="s">
        <v>93</v>
      </c>
      <c r="AW1141" s="15" t="s">
        <v>34</v>
      </c>
      <c r="AX1141" s="15" t="s">
        <v>72</v>
      </c>
      <c r="AY1141" s="266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974</v>
      </c>
      <c r="G1142" s="246"/>
      <c r="H1142" s="249">
        <v>25.277000000000001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5" customFormat="1">
      <c r="A1143" s="15"/>
      <c r="B1143" s="256"/>
      <c r="C1143" s="257"/>
      <c r="D1143" s="236" t="s">
        <v>202</v>
      </c>
      <c r="E1143" s="258" t="s">
        <v>19</v>
      </c>
      <c r="F1143" s="259" t="s">
        <v>208</v>
      </c>
      <c r="G1143" s="257"/>
      <c r="H1143" s="260">
        <v>25.277000000000001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202</v>
      </c>
      <c r="AU1143" s="266" t="s">
        <v>82</v>
      </c>
      <c r="AV1143" s="15" t="s">
        <v>93</v>
      </c>
      <c r="AW1143" s="15" t="s">
        <v>34</v>
      </c>
      <c r="AX1143" s="15" t="s">
        <v>72</v>
      </c>
      <c r="AY1143" s="266" t="s">
        <v>191</v>
      </c>
    </row>
    <row r="1144" s="16" customFormat="1">
      <c r="A1144" s="16"/>
      <c r="B1144" s="267"/>
      <c r="C1144" s="268"/>
      <c r="D1144" s="236" t="s">
        <v>202</v>
      </c>
      <c r="E1144" s="269" t="s">
        <v>19</v>
      </c>
      <c r="F1144" s="270" t="s">
        <v>212</v>
      </c>
      <c r="G1144" s="268"/>
      <c r="H1144" s="271">
        <v>611.41499999999996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7" t="s">
        <v>202</v>
      </c>
      <c r="AU1144" s="277" t="s">
        <v>82</v>
      </c>
      <c r="AV1144" s="16" t="s">
        <v>198</v>
      </c>
      <c r="AW1144" s="16" t="s">
        <v>34</v>
      </c>
      <c r="AX1144" s="16" t="s">
        <v>80</v>
      </c>
      <c r="AY1144" s="277" t="s">
        <v>191</v>
      </c>
    </row>
    <row r="1145" s="2" customFormat="1" ht="24.15" customHeight="1">
      <c r="A1145" s="41"/>
      <c r="B1145" s="42"/>
      <c r="C1145" s="216" t="s">
        <v>975</v>
      </c>
      <c r="D1145" s="216" t="s">
        <v>193</v>
      </c>
      <c r="E1145" s="217" t="s">
        <v>976</v>
      </c>
      <c r="F1145" s="218" t="s">
        <v>977</v>
      </c>
      <c r="G1145" s="219" t="s">
        <v>196</v>
      </c>
      <c r="H1145" s="220">
        <v>611.41499999999996</v>
      </c>
      <c r="I1145" s="221"/>
      <c r="J1145" s="222">
        <f>ROUND(I1145*H1145,2)</f>
        <v>0</v>
      </c>
      <c r="K1145" s="218" t="s">
        <v>197</v>
      </c>
      <c r="L1145" s="47"/>
      <c r="M1145" s="223" t="s">
        <v>19</v>
      </c>
      <c r="N1145" s="224" t="s">
        <v>43</v>
      </c>
      <c r="O1145" s="87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7" t="s">
        <v>198</v>
      </c>
      <c r="AT1145" s="227" t="s">
        <v>193</v>
      </c>
      <c r="AU1145" s="227" t="s">
        <v>82</v>
      </c>
      <c r="AY1145" s="20" t="s">
        <v>191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20" t="s">
        <v>80</v>
      </c>
      <c r="BK1145" s="228">
        <f>ROUND(I1145*H1145,2)</f>
        <v>0</v>
      </c>
      <c r="BL1145" s="20" t="s">
        <v>198</v>
      </c>
      <c r="BM1145" s="227" t="s">
        <v>978</v>
      </c>
    </row>
    <row r="1146" s="2" customFormat="1">
      <c r="A1146" s="41"/>
      <c r="B1146" s="42"/>
      <c r="C1146" s="43"/>
      <c r="D1146" s="229" t="s">
        <v>200</v>
      </c>
      <c r="E1146" s="43"/>
      <c r="F1146" s="230" t="s">
        <v>979</v>
      </c>
      <c r="G1146" s="43"/>
      <c r="H1146" s="43"/>
      <c r="I1146" s="231"/>
      <c r="J1146" s="43"/>
      <c r="K1146" s="43"/>
      <c r="L1146" s="47"/>
      <c r="M1146" s="232"/>
      <c r="N1146" s="233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200</v>
      </c>
      <c r="AU1146" s="20" t="s">
        <v>82</v>
      </c>
    </row>
    <row r="1147" s="13" customFormat="1">
      <c r="A1147" s="13"/>
      <c r="B1147" s="234"/>
      <c r="C1147" s="235"/>
      <c r="D1147" s="236" t="s">
        <v>202</v>
      </c>
      <c r="E1147" s="237" t="s">
        <v>19</v>
      </c>
      <c r="F1147" s="238" t="s">
        <v>917</v>
      </c>
      <c r="G1147" s="235"/>
      <c r="H1147" s="237" t="s">
        <v>19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202</v>
      </c>
      <c r="AU1147" s="244" t="s">
        <v>82</v>
      </c>
      <c r="AV1147" s="13" t="s">
        <v>80</v>
      </c>
      <c r="AW1147" s="13" t="s">
        <v>34</v>
      </c>
      <c r="AX1147" s="13" t="s">
        <v>72</v>
      </c>
      <c r="AY1147" s="244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949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963</v>
      </c>
      <c r="G1149" s="246"/>
      <c r="H1149" s="249">
        <v>32.185000000000002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4" customFormat="1">
      <c r="A1150" s="14"/>
      <c r="B1150" s="245"/>
      <c r="C1150" s="246"/>
      <c r="D1150" s="236" t="s">
        <v>202</v>
      </c>
      <c r="E1150" s="247" t="s">
        <v>19</v>
      </c>
      <c r="F1150" s="248" t="s">
        <v>964</v>
      </c>
      <c r="G1150" s="246"/>
      <c r="H1150" s="249">
        <v>15.154999999999999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202</v>
      </c>
      <c r="AU1150" s="255" t="s">
        <v>82</v>
      </c>
      <c r="AV1150" s="14" t="s">
        <v>82</v>
      </c>
      <c r="AW1150" s="14" t="s">
        <v>34</v>
      </c>
      <c r="AX1150" s="14" t="s">
        <v>72</v>
      </c>
      <c r="AY1150" s="255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965</v>
      </c>
      <c r="G1151" s="246"/>
      <c r="H1151" s="249">
        <v>42.384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4" customFormat="1">
      <c r="A1152" s="14"/>
      <c r="B1152" s="245"/>
      <c r="C1152" s="246"/>
      <c r="D1152" s="236" t="s">
        <v>202</v>
      </c>
      <c r="E1152" s="247" t="s">
        <v>19</v>
      </c>
      <c r="F1152" s="248" t="s">
        <v>966</v>
      </c>
      <c r="G1152" s="246"/>
      <c r="H1152" s="249">
        <v>18.077999999999999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202</v>
      </c>
      <c r="AU1152" s="255" t="s">
        <v>82</v>
      </c>
      <c r="AV1152" s="14" t="s">
        <v>82</v>
      </c>
      <c r="AW1152" s="14" t="s">
        <v>34</v>
      </c>
      <c r="AX1152" s="14" t="s">
        <v>72</v>
      </c>
      <c r="AY1152" s="255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967</v>
      </c>
      <c r="G1153" s="246"/>
      <c r="H1153" s="249">
        <v>56.984000000000002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4" customFormat="1">
      <c r="A1154" s="14"/>
      <c r="B1154" s="245"/>
      <c r="C1154" s="246"/>
      <c r="D1154" s="236" t="s">
        <v>202</v>
      </c>
      <c r="E1154" s="247" t="s">
        <v>19</v>
      </c>
      <c r="F1154" s="248" t="s">
        <v>968</v>
      </c>
      <c r="G1154" s="246"/>
      <c r="H1154" s="249">
        <v>82.055000000000007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202</v>
      </c>
      <c r="AU1154" s="255" t="s">
        <v>82</v>
      </c>
      <c r="AV1154" s="14" t="s">
        <v>82</v>
      </c>
      <c r="AW1154" s="14" t="s">
        <v>34</v>
      </c>
      <c r="AX1154" s="14" t="s">
        <v>72</v>
      </c>
      <c r="AY1154" s="255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969</v>
      </c>
      <c r="G1155" s="246"/>
      <c r="H1155" s="249">
        <v>93.784000000000006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4" customFormat="1">
      <c r="A1156" s="14"/>
      <c r="B1156" s="245"/>
      <c r="C1156" s="246"/>
      <c r="D1156" s="236" t="s">
        <v>202</v>
      </c>
      <c r="E1156" s="247" t="s">
        <v>19</v>
      </c>
      <c r="F1156" s="248" t="s">
        <v>970</v>
      </c>
      <c r="G1156" s="246"/>
      <c r="H1156" s="249">
        <v>72.909999999999997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202</v>
      </c>
      <c r="AU1156" s="255" t="s">
        <v>82</v>
      </c>
      <c r="AV1156" s="14" t="s">
        <v>82</v>
      </c>
      <c r="AW1156" s="14" t="s">
        <v>34</v>
      </c>
      <c r="AX1156" s="14" t="s">
        <v>72</v>
      </c>
      <c r="AY1156" s="255" t="s">
        <v>191</v>
      </c>
    </row>
    <row r="1157" s="14" customFormat="1">
      <c r="A1157" s="14"/>
      <c r="B1157" s="245"/>
      <c r="C1157" s="246"/>
      <c r="D1157" s="236" t="s">
        <v>202</v>
      </c>
      <c r="E1157" s="247" t="s">
        <v>19</v>
      </c>
      <c r="F1157" s="248" t="s">
        <v>971</v>
      </c>
      <c r="G1157" s="246"/>
      <c r="H1157" s="249">
        <v>50.978000000000002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202</v>
      </c>
      <c r="AU1157" s="255" t="s">
        <v>82</v>
      </c>
      <c r="AV1157" s="14" t="s">
        <v>82</v>
      </c>
      <c r="AW1157" s="14" t="s">
        <v>34</v>
      </c>
      <c r="AX1157" s="14" t="s">
        <v>72</v>
      </c>
      <c r="AY1157" s="255" t="s">
        <v>191</v>
      </c>
    </row>
    <row r="1158" s="14" customFormat="1">
      <c r="A1158" s="14"/>
      <c r="B1158" s="245"/>
      <c r="C1158" s="246"/>
      <c r="D1158" s="236" t="s">
        <v>202</v>
      </c>
      <c r="E1158" s="247" t="s">
        <v>19</v>
      </c>
      <c r="F1158" s="248" t="s">
        <v>972</v>
      </c>
      <c r="G1158" s="246"/>
      <c r="H1158" s="249">
        <v>87.569999999999993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202</v>
      </c>
      <c r="AU1158" s="255" t="s">
        <v>82</v>
      </c>
      <c r="AV1158" s="14" t="s">
        <v>82</v>
      </c>
      <c r="AW1158" s="14" t="s">
        <v>34</v>
      </c>
      <c r="AX1158" s="14" t="s">
        <v>72</v>
      </c>
      <c r="AY1158" s="255" t="s">
        <v>191</v>
      </c>
    </row>
    <row r="1159" s="14" customFormat="1">
      <c r="A1159" s="14"/>
      <c r="B1159" s="245"/>
      <c r="C1159" s="246"/>
      <c r="D1159" s="236" t="s">
        <v>202</v>
      </c>
      <c r="E1159" s="247" t="s">
        <v>19</v>
      </c>
      <c r="F1159" s="248" t="s">
        <v>973</v>
      </c>
      <c r="G1159" s="246"/>
      <c r="H1159" s="249">
        <v>34.055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202</v>
      </c>
      <c r="AU1159" s="255" t="s">
        <v>82</v>
      </c>
      <c r="AV1159" s="14" t="s">
        <v>82</v>
      </c>
      <c r="AW1159" s="14" t="s">
        <v>34</v>
      </c>
      <c r="AX1159" s="14" t="s">
        <v>72</v>
      </c>
      <c r="AY1159" s="255" t="s">
        <v>191</v>
      </c>
    </row>
    <row r="1160" s="15" customFormat="1">
      <c r="A1160" s="15"/>
      <c r="B1160" s="256"/>
      <c r="C1160" s="257"/>
      <c r="D1160" s="236" t="s">
        <v>202</v>
      </c>
      <c r="E1160" s="258" t="s">
        <v>19</v>
      </c>
      <c r="F1160" s="259" t="s">
        <v>208</v>
      </c>
      <c r="G1160" s="257"/>
      <c r="H1160" s="260">
        <v>586.13799999999992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202</v>
      </c>
      <c r="AU1160" s="266" t="s">
        <v>82</v>
      </c>
      <c r="AV1160" s="15" t="s">
        <v>93</v>
      </c>
      <c r="AW1160" s="15" t="s">
        <v>34</v>
      </c>
      <c r="AX1160" s="15" t="s">
        <v>72</v>
      </c>
      <c r="AY1160" s="266" t="s">
        <v>191</v>
      </c>
    </row>
    <row r="1161" s="14" customFormat="1">
      <c r="A1161" s="14"/>
      <c r="B1161" s="245"/>
      <c r="C1161" s="246"/>
      <c r="D1161" s="236" t="s">
        <v>202</v>
      </c>
      <c r="E1161" s="247" t="s">
        <v>19</v>
      </c>
      <c r="F1161" s="248" t="s">
        <v>974</v>
      </c>
      <c r="G1161" s="246"/>
      <c r="H1161" s="249">
        <v>25.277000000000001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202</v>
      </c>
      <c r="AU1161" s="255" t="s">
        <v>82</v>
      </c>
      <c r="AV1161" s="14" t="s">
        <v>82</v>
      </c>
      <c r="AW1161" s="14" t="s">
        <v>34</v>
      </c>
      <c r="AX1161" s="14" t="s">
        <v>72</v>
      </c>
      <c r="AY1161" s="255" t="s">
        <v>191</v>
      </c>
    </row>
    <row r="1162" s="15" customFormat="1">
      <c r="A1162" s="15"/>
      <c r="B1162" s="256"/>
      <c r="C1162" s="257"/>
      <c r="D1162" s="236" t="s">
        <v>202</v>
      </c>
      <c r="E1162" s="258" t="s">
        <v>19</v>
      </c>
      <c r="F1162" s="259" t="s">
        <v>208</v>
      </c>
      <c r="G1162" s="257"/>
      <c r="H1162" s="260">
        <v>25.277000000000001</v>
      </c>
      <c r="I1162" s="261"/>
      <c r="J1162" s="257"/>
      <c r="K1162" s="257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6" t="s">
        <v>202</v>
      </c>
      <c r="AU1162" s="266" t="s">
        <v>82</v>
      </c>
      <c r="AV1162" s="15" t="s">
        <v>93</v>
      </c>
      <c r="AW1162" s="15" t="s">
        <v>34</v>
      </c>
      <c r="AX1162" s="15" t="s">
        <v>72</v>
      </c>
      <c r="AY1162" s="266" t="s">
        <v>191</v>
      </c>
    </row>
    <row r="1163" s="16" customFormat="1">
      <c r="A1163" s="16"/>
      <c r="B1163" s="267"/>
      <c r="C1163" s="268"/>
      <c r="D1163" s="236" t="s">
        <v>202</v>
      </c>
      <c r="E1163" s="269" t="s">
        <v>19</v>
      </c>
      <c r="F1163" s="270" t="s">
        <v>212</v>
      </c>
      <c r="G1163" s="268"/>
      <c r="H1163" s="271">
        <v>611.41499999999996</v>
      </c>
      <c r="I1163" s="272"/>
      <c r="J1163" s="268"/>
      <c r="K1163" s="268"/>
      <c r="L1163" s="273"/>
      <c r="M1163" s="274"/>
      <c r="N1163" s="275"/>
      <c r="O1163" s="275"/>
      <c r="P1163" s="275"/>
      <c r="Q1163" s="275"/>
      <c r="R1163" s="275"/>
      <c r="S1163" s="275"/>
      <c r="T1163" s="27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7" t="s">
        <v>202</v>
      </c>
      <c r="AU1163" s="277" t="s">
        <v>82</v>
      </c>
      <c r="AV1163" s="16" t="s">
        <v>198</v>
      </c>
      <c r="AW1163" s="16" t="s">
        <v>34</v>
      </c>
      <c r="AX1163" s="16" t="s">
        <v>80</v>
      </c>
      <c r="AY1163" s="277" t="s">
        <v>191</v>
      </c>
    </row>
    <row r="1164" s="2" customFormat="1" ht="21.75" customHeight="1">
      <c r="A1164" s="41"/>
      <c r="B1164" s="42"/>
      <c r="C1164" s="216" t="s">
        <v>980</v>
      </c>
      <c r="D1164" s="216" t="s">
        <v>193</v>
      </c>
      <c r="E1164" s="217" t="s">
        <v>981</v>
      </c>
      <c r="F1164" s="218" t="s">
        <v>982</v>
      </c>
      <c r="G1164" s="219" t="s">
        <v>196</v>
      </c>
      <c r="H1164" s="220">
        <v>1169.336</v>
      </c>
      <c r="I1164" s="221"/>
      <c r="J1164" s="222">
        <f>ROUND(I1164*H1164,2)</f>
        <v>0</v>
      </c>
      <c r="K1164" s="218" t="s">
        <v>197</v>
      </c>
      <c r="L1164" s="47"/>
      <c r="M1164" s="223" t="s">
        <v>19</v>
      </c>
      <c r="N1164" s="224" t="s">
        <v>43</v>
      </c>
      <c r="O1164" s="87"/>
      <c r="P1164" s="225">
        <f>O1164*H1164</f>
        <v>0</v>
      </c>
      <c r="Q1164" s="225">
        <v>0.0055199999999999997</v>
      </c>
      <c r="R1164" s="225">
        <f>Q1164*H1164</f>
        <v>6.4547347199999994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198</v>
      </c>
      <c r="AT1164" s="227" t="s">
        <v>193</v>
      </c>
      <c r="AU1164" s="227" t="s">
        <v>82</v>
      </c>
      <c r="AY1164" s="20" t="s">
        <v>191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80</v>
      </c>
      <c r="BK1164" s="228">
        <f>ROUND(I1164*H1164,2)</f>
        <v>0</v>
      </c>
      <c r="BL1164" s="20" t="s">
        <v>198</v>
      </c>
      <c r="BM1164" s="227" t="s">
        <v>983</v>
      </c>
    </row>
    <row r="1165" s="2" customFormat="1">
      <c r="A1165" s="41"/>
      <c r="B1165" s="42"/>
      <c r="C1165" s="43"/>
      <c r="D1165" s="229" t="s">
        <v>200</v>
      </c>
      <c r="E1165" s="43"/>
      <c r="F1165" s="230" t="s">
        <v>984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200</v>
      </c>
      <c r="AU1165" s="20" t="s">
        <v>82</v>
      </c>
    </row>
    <row r="1166" s="13" customFormat="1">
      <c r="A1166" s="13"/>
      <c r="B1166" s="234"/>
      <c r="C1166" s="235"/>
      <c r="D1166" s="236" t="s">
        <v>202</v>
      </c>
      <c r="E1166" s="237" t="s">
        <v>19</v>
      </c>
      <c r="F1166" s="238" t="s">
        <v>957</v>
      </c>
      <c r="G1166" s="235"/>
      <c r="H1166" s="237" t="s">
        <v>19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202</v>
      </c>
      <c r="AU1166" s="244" t="s">
        <v>82</v>
      </c>
      <c r="AV1166" s="13" t="s">
        <v>80</v>
      </c>
      <c r="AW1166" s="13" t="s">
        <v>34</v>
      </c>
      <c r="AX1166" s="13" t="s">
        <v>72</v>
      </c>
      <c r="AY1166" s="244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558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985</v>
      </c>
      <c r="G1168" s="246"/>
      <c r="H1168" s="249">
        <v>1133.54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4" customFormat="1">
      <c r="A1169" s="14"/>
      <c r="B1169" s="245"/>
      <c r="C1169" s="246"/>
      <c r="D1169" s="236" t="s">
        <v>202</v>
      </c>
      <c r="E1169" s="247" t="s">
        <v>19</v>
      </c>
      <c r="F1169" s="248" t="s">
        <v>986</v>
      </c>
      <c r="G1169" s="246"/>
      <c r="H1169" s="249">
        <v>35.795999999999999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202</v>
      </c>
      <c r="AU1169" s="255" t="s">
        <v>82</v>
      </c>
      <c r="AV1169" s="14" t="s">
        <v>82</v>
      </c>
      <c r="AW1169" s="14" t="s">
        <v>34</v>
      </c>
      <c r="AX1169" s="14" t="s">
        <v>72</v>
      </c>
      <c r="AY1169" s="255" t="s">
        <v>191</v>
      </c>
    </row>
    <row r="1170" s="16" customFormat="1">
      <c r="A1170" s="16"/>
      <c r="B1170" s="267"/>
      <c r="C1170" s="268"/>
      <c r="D1170" s="236" t="s">
        <v>202</v>
      </c>
      <c r="E1170" s="269" t="s">
        <v>19</v>
      </c>
      <c r="F1170" s="270" t="s">
        <v>212</v>
      </c>
      <c r="G1170" s="268"/>
      <c r="H1170" s="271">
        <v>1169.336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7" t="s">
        <v>202</v>
      </c>
      <c r="AU1170" s="277" t="s">
        <v>82</v>
      </c>
      <c r="AV1170" s="16" t="s">
        <v>198</v>
      </c>
      <c r="AW1170" s="16" t="s">
        <v>34</v>
      </c>
      <c r="AX1170" s="16" t="s">
        <v>80</v>
      </c>
      <c r="AY1170" s="277" t="s">
        <v>191</v>
      </c>
    </row>
    <row r="1171" s="2" customFormat="1" ht="24.15" customHeight="1">
      <c r="A1171" s="41"/>
      <c r="B1171" s="42"/>
      <c r="C1171" s="216" t="s">
        <v>987</v>
      </c>
      <c r="D1171" s="216" t="s">
        <v>193</v>
      </c>
      <c r="E1171" s="217" t="s">
        <v>988</v>
      </c>
      <c r="F1171" s="218" t="s">
        <v>989</v>
      </c>
      <c r="G1171" s="219" t="s">
        <v>196</v>
      </c>
      <c r="H1171" s="220">
        <v>1169.336</v>
      </c>
      <c r="I1171" s="221"/>
      <c r="J1171" s="222">
        <f>ROUND(I1171*H1171,2)</f>
        <v>0</v>
      </c>
      <c r="K1171" s="218" t="s">
        <v>197</v>
      </c>
      <c r="L1171" s="47"/>
      <c r="M1171" s="223" t="s">
        <v>19</v>
      </c>
      <c r="N1171" s="224" t="s">
        <v>43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198</v>
      </c>
      <c r="AT1171" s="227" t="s">
        <v>193</v>
      </c>
      <c r="AU1171" s="227" t="s">
        <v>82</v>
      </c>
      <c r="AY1171" s="20" t="s">
        <v>191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80</v>
      </c>
      <c r="BK1171" s="228">
        <f>ROUND(I1171*H1171,2)</f>
        <v>0</v>
      </c>
      <c r="BL1171" s="20" t="s">
        <v>198</v>
      </c>
      <c r="BM1171" s="227" t="s">
        <v>990</v>
      </c>
    </row>
    <row r="1172" s="2" customFormat="1">
      <c r="A1172" s="41"/>
      <c r="B1172" s="42"/>
      <c r="C1172" s="43"/>
      <c r="D1172" s="229" t="s">
        <v>200</v>
      </c>
      <c r="E1172" s="43"/>
      <c r="F1172" s="230" t="s">
        <v>991</v>
      </c>
      <c r="G1172" s="43"/>
      <c r="H1172" s="43"/>
      <c r="I1172" s="231"/>
      <c r="J1172" s="43"/>
      <c r="K1172" s="43"/>
      <c r="L1172" s="47"/>
      <c r="M1172" s="232"/>
      <c r="N1172" s="233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200</v>
      </c>
      <c r="AU1172" s="20" t="s">
        <v>82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957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558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985</v>
      </c>
      <c r="G1175" s="246"/>
      <c r="H1175" s="249">
        <v>1133.54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4" customFormat="1">
      <c r="A1176" s="14"/>
      <c r="B1176" s="245"/>
      <c r="C1176" s="246"/>
      <c r="D1176" s="236" t="s">
        <v>202</v>
      </c>
      <c r="E1176" s="247" t="s">
        <v>19</v>
      </c>
      <c r="F1176" s="248" t="s">
        <v>986</v>
      </c>
      <c r="G1176" s="246"/>
      <c r="H1176" s="249">
        <v>35.795999999999999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202</v>
      </c>
      <c r="AU1176" s="255" t="s">
        <v>82</v>
      </c>
      <c r="AV1176" s="14" t="s">
        <v>82</v>
      </c>
      <c r="AW1176" s="14" t="s">
        <v>34</v>
      </c>
      <c r="AX1176" s="14" t="s">
        <v>72</v>
      </c>
      <c r="AY1176" s="255" t="s">
        <v>191</v>
      </c>
    </row>
    <row r="1177" s="16" customFormat="1">
      <c r="A1177" s="16"/>
      <c r="B1177" s="267"/>
      <c r="C1177" s="268"/>
      <c r="D1177" s="236" t="s">
        <v>202</v>
      </c>
      <c r="E1177" s="269" t="s">
        <v>19</v>
      </c>
      <c r="F1177" s="270" t="s">
        <v>212</v>
      </c>
      <c r="G1177" s="268"/>
      <c r="H1177" s="271">
        <v>1169.336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7" t="s">
        <v>202</v>
      </c>
      <c r="AU1177" s="277" t="s">
        <v>82</v>
      </c>
      <c r="AV1177" s="16" t="s">
        <v>198</v>
      </c>
      <c r="AW1177" s="16" t="s">
        <v>34</v>
      </c>
      <c r="AX1177" s="16" t="s">
        <v>80</v>
      </c>
      <c r="AY1177" s="277" t="s">
        <v>191</v>
      </c>
    </row>
    <row r="1178" s="2" customFormat="1" ht="24.15" customHeight="1">
      <c r="A1178" s="41"/>
      <c r="B1178" s="42"/>
      <c r="C1178" s="216" t="s">
        <v>992</v>
      </c>
      <c r="D1178" s="216" t="s">
        <v>193</v>
      </c>
      <c r="E1178" s="217" t="s">
        <v>993</v>
      </c>
      <c r="F1178" s="218" t="s">
        <v>994</v>
      </c>
      <c r="G1178" s="219" t="s">
        <v>196</v>
      </c>
      <c r="H1178" s="220">
        <v>586.13800000000003</v>
      </c>
      <c r="I1178" s="221"/>
      <c r="J1178" s="222">
        <f>ROUND(I1178*H1178,2)</f>
        <v>0</v>
      </c>
      <c r="K1178" s="218" t="s">
        <v>197</v>
      </c>
      <c r="L1178" s="47"/>
      <c r="M1178" s="223" t="s">
        <v>19</v>
      </c>
      <c r="N1178" s="224" t="s">
        <v>43</v>
      </c>
      <c r="O1178" s="87"/>
      <c r="P1178" s="225">
        <f>O1178*H1178</f>
        <v>0</v>
      </c>
      <c r="Q1178" s="225">
        <v>0.00088000000000000003</v>
      </c>
      <c r="R1178" s="225">
        <f>Q1178*H1178</f>
        <v>0.51580144000000006</v>
      </c>
      <c r="S1178" s="225">
        <v>0</v>
      </c>
      <c r="T1178" s="226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7" t="s">
        <v>198</v>
      </c>
      <c r="AT1178" s="227" t="s">
        <v>193</v>
      </c>
      <c r="AU1178" s="227" t="s">
        <v>82</v>
      </c>
      <c r="AY1178" s="20" t="s">
        <v>191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20" t="s">
        <v>80</v>
      </c>
      <c r="BK1178" s="228">
        <f>ROUND(I1178*H1178,2)</f>
        <v>0</v>
      </c>
      <c r="BL1178" s="20" t="s">
        <v>198</v>
      </c>
      <c r="BM1178" s="227" t="s">
        <v>995</v>
      </c>
    </row>
    <row r="1179" s="2" customFormat="1">
      <c r="A1179" s="41"/>
      <c r="B1179" s="42"/>
      <c r="C1179" s="43"/>
      <c r="D1179" s="229" t="s">
        <v>200</v>
      </c>
      <c r="E1179" s="43"/>
      <c r="F1179" s="230" t="s">
        <v>996</v>
      </c>
      <c r="G1179" s="43"/>
      <c r="H1179" s="43"/>
      <c r="I1179" s="231"/>
      <c r="J1179" s="43"/>
      <c r="K1179" s="43"/>
      <c r="L1179" s="47"/>
      <c r="M1179" s="232"/>
      <c r="N1179" s="233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200</v>
      </c>
      <c r="AU1179" s="20" t="s">
        <v>82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917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3" customFormat="1">
      <c r="A1181" s="13"/>
      <c r="B1181" s="234"/>
      <c r="C1181" s="235"/>
      <c r="D1181" s="236" t="s">
        <v>202</v>
      </c>
      <c r="E1181" s="237" t="s">
        <v>19</v>
      </c>
      <c r="F1181" s="238" t="s">
        <v>949</v>
      </c>
      <c r="G1181" s="235"/>
      <c r="H1181" s="237" t="s">
        <v>19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202</v>
      </c>
      <c r="AU1181" s="244" t="s">
        <v>82</v>
      </c>
      <c r="AV1181" s="13" t="s">
        <v>80</v>
      </c>
      <c r="AW1181" s="13" t="s">
        <v>34</v>
      </c>
      <c r="AX1181" s="13" t="s">
        <v>72</v>
      </c>
      <c r="AY1181" s="244" t="s">
        <v>191</v>
      </c>
    </row>
    <row r="1182" s="14" customFormat="1">
      <c r="A1182" s="14"/>
      <c r="B1182" s="245"/>
      <c r="C1182" s="246"/>
      <c r="D1182" s="236" t="s">
        <v>202</v>
      </c>
      <c r="E1182" s="247" t="s">
        <v>19</v>
      </c>
      <c r="F1182" s="248" t="s">
        <v>963</v>
      </c>
      <c r="G1182" s="246"/>
      <c r="H1182" s="249">
        <v>32.185000000000002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202</v>
      </c>
      <c r="AU1182" s="255" t="s">
        <v>82</v>
      </c>
      <c r="AV1182" s="14" t="s">
        <v>82</v>
      </c>
      <c r="AW1182" s="14" t="s">
        <v>34</v>
      </c>
      <c r="AX1182" s="14" t="s">
        <v>72</v>
      </c>
      <c r="AY1182" s="255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964</v>
      </c>
      <c r="G1183" s="246"/>
      <c r="H1183" s="249">
        <v>15.154999999999999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4" customFormat="1">
      <c r="A1184" s="14"/>
      <c r="B1184" s="245"/>
      <c r="C1184" s="246"/>
      <c r="D1184" s="236" t="s">
        <v>202</v>
      </c>
      <c r="E1184" s="247" t="s">
        <v>19</v>
      </c>
      <c r="F1184" s="248" t="s">
        <v>965</v>
      </c>
      <c r="G1184" s="246"/>
      <c r="H1184" s="249">
        <v>42.384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202</v>
      </c>
      <c r="AU1184" s="255" t="s">
        <v>82</v>
      </c>
      <c r="AV1184" s="14" t="s">
        <v>82</v>
      </c>
      <c r="AW1184" s="14" t="s">
        <v>34</v>
      </c>
      <c r="AX1184" s="14" t="s">
        <v>72</v>
      </c>
      <c r="AY1184" s="255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966</v>
      </c>
      <c r="G1185" s="246"/>
      <c r="H1185" s="249">
        <v>18.077999999999999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4" customFormat="1">
      <c r="A1186" s="14"/>
      <c r="B1186" s="245"/>
      <c r="C1186" s="246"/>
      <c r="D1186" s="236" t="s">
        <v>202</v>
      </c>
      <c r="E1186" s="247" t="s">
        <v>19</v>
      </c>
      <c r="F1186" s="248" t="s">
        <v>967</v>
      </c>
      <c r="G1186" s="246"/>
      <c r="H1186" s="249">
        <v>56.984000000000002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202</v>
      </c>
      <c r="AU1186" s="255" t="s">
        <v>82</v>
      </c>
      <c r="AV1186" s="14" t="s">
        <v>82</v>
      </c>
      <c r="AW1186" s="14" t="s">
        <v>34</v>
      </c>
      <c r="AX1186" s="14" t="s">
        <v>72</v>
      </c>
      <c r="AY1186" s="255" t="s">
        <v>191</v>
      </c>
    </row>
    <row r="1187" s="14" customFormat="1">
      <c r="A1187" s="14"/>
      <c r="B1187" s="245"/>
      <c r="C1187" s="246"/>
      <c r="D1187" s="236" t="s">
        <v>202</v>
      </c>
      <c r="E1187" s="247" t="s">
        <v>19</v>
      </c>
      <c r="F1187" s="248" t="s">
        <v>968</v>
      </c>
      <c r="G1187" s="246"/>
      <c r="H1187" s="249">
        <v>82.055000000000007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34</v>
      </c>
      <c r="AX1187" s="14" t="s">
        <v>72</v>
      </c>
      <c r="AY1187" s="255" t="s">
        <v>191</v>
      </c>
    </row>
    <row r="1188" s="14" customFormat="1">
      <c r="A1188" s="14"/>
      <c r="B1188" s="245"/>
      <c r="C1188" s="246"/>
      <c r="D1188" s="236" t="s">
        <v>202</v>
      </c>
      <c r="E1188" s="247" t="s">
        <v>19</v>
      </c>
      <c r="F1188" s="248" t="s">
        <v>969</v>
      </c>
      <c r="G1188" s="246"/>
      <c r="H1188" s="249">
        <v>93.784000000000006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202</v>
      </c>
      <c r="AU1188" s="255" t="s">
        <v>82</v>
      </c>
      <c r="AV1188" s="14" t="s">
        <v>82</v>
      </c>
      <c r="AW1188" s="14" t="s">
        <v>34</v>
      </c>
      <c r="AX1188" s="14" t="s">
        <v>72</v>
      </c>
      <c r="AY1188" s="255" t="s">
        <v>191</v>
      </c>
    </row>
    <row r="1189" s="14" customFormat="1">
      <c r="A1189" s="14"/>
      <c r="B1189" s="245"/>
      <c r="C1189" s="246"/>
      <c r="D1189" s="236" t="s">
        <v>202</v>
      </c>
      <c r="E1189" s="247" t="s">
        <v>19</v>
      </c>
      <c r="F1189" s="248" t="s">
        <v>970</v>
      </c>
      <c r="G1189" s="246"/>
      <c r="H1189" s="249">
        <v>72.909999999999997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202</v>
      </c>
      <c r="AU1189" s="255" t="s">
        <v>82</v>
      </c>
      <c r="AV1189" s="14" t="s">
        <v>82</v>
      </c>
      <c r="AW1189" s="14" t="s">
        <v>34</v>
      </c>
      <c r="AX1189" s="14" t="s">
        <v>72</v>
      </c>
      <c r="AY1189" s="255" t="s">
        <v>191</v>
      </c>
    </row>
    <row r="1190" s="14" customFormat="1">
      <c r="A1190" s="14"/>
      <c r="B1190" s="245"/>
      <c r="C1190" s="246"/>
      <c r="D1190" s="236" t="s">
        <v>202</v>
      </c>
      <c r="E1190" s="247" t="s">
        <v>19</v>
      </c>
      <c r="F1190" s="248" t="s">
        <v>971</v>
      </c>
      <c r="G1190" s="246"/>
      <c r="H1190" s="249">
        <v>50.978000000000002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202</v>
      </c>
      <c r="AU1190" s="255" t="s">
        <v>82</v>
      </c>
      <c r="AV1190" s="14" t="s">
        <v>82</v>
      </c>
      <c r="AW1190" s="14" t="s">
        <v>34</v>
      </c>
      <c r="AX1190" s="14" t="s">
        <v>72</v>
      </c>
      <c r="AY1190" s="255" t="s">
        <v>191</v>
      </c>
    </row>
    <row r="1191" s="14" customFormat="1">
      <c r="A1191" s="14"/>
      <c r="B1191" s="245"/>
      <c r="C1191" s="246"/>
      <c r="D1191" s="236" t="s">
        <v>202</v>
      </c>
      <c r="E1191" s="247" t="s">
        <v>19</v>
      </c>
      <c r="F1191" s="248" t="s">
        <v>972</v>
      </c>
      <c r="G1191" s="246"/>
      <c r="H1191" s="249">
        <v>87.569999999999993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202</v>
      </c>
      <c r="AU1191" s="255" t="s">
        <v>82</v>
      </c>
      <c r="AV1191" s="14" t="s">
        <v>82</v>
      </c>
      <c r="AW1191" s="14" t="s">
        <v>34</v>
      </c>
      <c r="AX1191" s="14" t="s">
        <v>72</v>
      </c>
      <c r="AY1191" s="255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973</v>
      </c>
      <c r="G1192" s="246"/>
      <c r="H1192" s="249">
        <v>34.055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6" customFormat="1">
      <c r="A1193" s="16"/>
      <c r="B1193" s="267"/>
      <c r="C1193" s="268"/>
      <c r="D1193" s="236" t="s">
        <v>202</v>
      </c>
      <c r="E1193" s="269" t="s">
        <v>19</v>
      </c>
      <c r="F1193" s="270" t="s">
        <v>212</v>
      </c>
      <c r="G1193" s="268"/>
      <c r="H1193" s="271">
        <v>586.13799999999992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202</v>
      </c>
      <c r="AU1193" s="277" t="s">
        <v>82</v>
      </c>
      <c r="AV1193" s="16" t="s">
        <v>198</v>
      </c>
      <c r="AW1193" s="16" t="s">
        <v>34</v>
      </c>
      <c r="AX1193" s="16" t="s">
        <v>80</v>
      </c>
      <c r="AY1193" s="277" t="s">
        <v>191</v>
      </c>
    </row>
    <row r="1194" s="2" customFormat="1" ht="24.15" customHeight="1">
      <c r="A1194" s="41"/>
      <c r="B1194" s="42"/>
      <c r="C1194" s="216" t="s">
        <v>997</v>
      </c>
      <c r="D1194" s="216" t="s">
        <v>193</v>
      </c>
      <c r="E1194" s="217" t="s">
        <v>998</v>
      </c>
      <c r="F1194" s="218" t="s">
        <v>999</v>
      </c>
      <c r="G1194" s="219" t="s">
        <v>196</v>
      </c>
      <c r="H1194" s="220">
        <v>586.13800000000003</v>
      </c>
      <c r="I1194" s="221"/>
      <c r="J1194" s="222">
        <f>ROUND(I1194*H1194,2)</f>
        <v>0</v>
      </c>
      <c r="K1194" s="218" t="s">
        <v>197</v>
      </c>
      <c r="L1194" s="47"/>
      <c r="M1194" s="223" t="s">
        <v>19</v>
      </c>
      <c r="N1194" s="224" t="s">
        <v>43</v>
      </c>
      <c r="O1194" s="87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7" t="s">
        <v>198</v>
      </c>
      <c r="AT1194" s="227" t="s">
        <v>193</v>
      </c>
      <c r="AU1194" s="227" t="s">
        <v>82</v>
      </c>
      <c r="AY1194" s="20" t="s">
        <v>191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20" t="s">
        <v>80</v>
      </c>
      <c r="BK1194" s="228">
        <f>ROUND(I1194*H1194,2)</f>
        <v>0</v>
      </c>
      <c r="BL1194" s="20" t="s">
        <v>198</v>
      </c>
      <c r="BM1194" s="227" t="s">
        <v>1000</v>
      </c>
    </row>
    <row r="1195" s="2" customFormat="1">
      <c r="A1195" s="41"/>
      <c r="B1195" s="42"/>
      <c r="C1195" s="43"/>
      <c r="D1195" s="229" t="s">
        <v>200</v>
      </c>
      <c r="E1195" s="43"/>
      <c r="F1195" s="230" t="s">
        <v>1001</v>
      </c>
      <c r="G1195" s="43"/>
      <c r="H1195" s="43"/>
      <c r="I1195" s="231"/>
      <c r="J1195" s="43"/>
      <c r="K1195" s="43"/>
      <c r="L1195" s="47"/>
      <c r="M1195" s="232"/>
      <c r="N1195" s="233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200</v>
      </c>
      <c r="AU1195" s="20" t="s">
        <v>82</v>
      </c>
    </row>
    <row r="1196" s="13" customFormat="1">
      <c r="A1196" s="13"/>
      <c r="B1196" s="234"/>
      <c r="C1196" s="235"/>
      <c r="D1196" s="236" t="s">
        <v>202</v>
      </c>
      <c r="E1196" s="237" t="s">
        <v>19</v>
      </c>
      <c r="F1196" s="238" t="s">
        <v>917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202</v>
      </c>
      <c r="AU1196" s="244" t="s">
        <v>82</v>
      </c>
      <c r="AV1196" s="13" t="s">
        <v>80</v>
      </c>
      <c r="AW1196" s="13" t="s">
        <v>34</v>
      </c>
      <c r="AX1196" s="13" t="s">
        <v>72</v>
      </c>
      <c r="AY1196" s="244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949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963</v>
      </c>
      <c r="G1198" s="246"/>
      <c r="H1198" s="249">
        <v>32.185000000000002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4" customFormat="1">
      <c r="A1199" s="14"/>
      <c r="B1199" s="245"/>
      <c r="C1199" s="246"/>
      <c r="D1199" s="236" t="s">
        <v>202</v>
      </c>
      <c r="E1199" s="247" t="s">
        <v>19</v>
      </c>
      <c r="F1199" s="248" t="s">
        <v>964</v>
      </c>
      <c r="G1199" s="246"/>
      <c r="H1199" s="249">
        <v>15.154999999999999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202</v>
      </c>
      <c r="AU1199" s="255" t="s">
        <v>82</v>
      </c>
      <c r="AV1199" s="14" t="s">
        <v>82</v>
      </c>
      <c r="AW1199" s="14" t="s">
        <v>34</v>
      </c>
      <c r="AX1199" s="14" t="s">
        <v>72</v>
      </c>
      <c r="AY1199" s="255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965</v>
      </c>
      <c r="G1200" s="246"/>
      <c r="H1200" s="249">
        <v>42.384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4" customFormat="1">
      <c r="A1201" s="14"/>
      <c r="B1201" s="245"/>
      <c r="C1201" s="246"/>
      <c r="D1201" s="236" t="s">
        <v>202</v>
      </c>
      <c r="E1201" s="247" t="s">
        <v>19</v>
      </c>
      <c r="F1201" s="248" t="s">
        <v>966</v>
      </c>
      <c r="G1201" s="246"/>
      <c r="H1201" s="249">
        <v>18.077999999999999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202</v>
      </c>
      <c r="AU1201" s="255" t="s">
        <v>82</v>
      </c>
      <c r="AV1201" s="14" t="s">
        <v>82</v>
      </c>
      <c r="AW1201" s="14" t="s">
        <v>34</v>
      </c>
      <c r="AX1201" s="14" t="s">
        <v>72</v>
      </c>
      <c r="AY1201" s="255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967</v>
      </c>
      <c r="G1202" s="246"/>
      <c r="H1202" s="249">
        <v>56.984000000000002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4" customFormat="1">
      <c r="A1203" s="14"/>
      <c r="B1203" s="245"/>
      <c r="C1203" s="246"/>
      <c r="D1203" s="236" t="s">
        <v>202</v>
      </c>
      <c r="E1203" s="247" t="s">
        <v>19</v>
      </c>
      <c r="F1203" s="248" t="s">
        <v>968</v>
      </c>
      <c r="G1203" s="246"/>
      <c r="H1203" s="249">
        <v>82.055000000000007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202</v>
      </c>
      <c r="AU1203" s="255" t="s">
        <v>82</v>
      </c>
      <c r="AV1203" s="14" t="s">
        <v>82</v>
      </c>
      <c r="AW1203" s="14" t="s">
        <v>34</v>
      </c>
      <c r="AX1203" s="14" t="s">
        <v>72</v>
      </c>
      <c r="AY1203" s="255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969</v>
      </c>
      <c r="G1204" s="246"/>
      <c r="H1204" s="249">
        <v>93.784000000000006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4" customFormat="1">
      <c r="A1205" s="14"/>
      <c r="B1205" s="245"/>
      <c r="C1205" s="246"/>
      <c r="D1205" s="236" t="s">
        <v>202</v>
      </c>
      <c r="E1205" s="247" t="s">
        <v>19</v>
      </c>
      <c r="F1205" s="248" t="s">
        <v>970</v>
      </c>
      <c r="G1205" s="246"/>
      <c r="H1205" s="249">
        <v>72.909999999999997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202</v>
      </c>
      <c r="AU1205" s="255" t="s">
        <v>82</v>
      </c>
      <c r="AV1205" s="14" t="s">
        <v>82</v>
      </c>
      <c r="AW1205" s="14" t="s">
        <v>34</v>
      </c>
      <c r="AX1205" s="14" t="s">
        <v>72</v>
      </c>
      <c r="AY1205" s="255" t="s">
        <v>191</v>
      </c>
    </row>
    <row r="1206" s="14" customFormat="1">
      <c r="A1206" s="14"/>
      <c r="B1206" s="245"/>
      <c r="C1206" s="246"/>
      <c r="D1206" s="236" t="s">
        <v>202</v>
      </c>
      <c r="E1206" s="247" t="s">
        <v>19</v>
      </c>
      <c r="F1206" s="248" t="s">
        <v>971</v>
      </c>
      <c r="G1206" s="246"/>
      <c r="H1206" s="249">
        <v>50.978000000000002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202</v>
      </c>
      <c r="AU1206" s="255" t="s">
        <v>82</v>
      </c>
      <c r="AV1206" s="14" t="s">
        <v>82</v>
      </c>
      <c r="AW1206" s="14" t="s">
        <v>34</v>
      </c>
      <c r="AX1206" s="14" t="s">
        <v>72</v>
      </c>
      <c r="AY1206" s="255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972</v>
      </c>
      <c r="G1207" s="246"/>
      <c r="H1207" s="249">
        <v>87.569999999999993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4" customFormat="1">
      <c r="A1208" s="14"/>
      <c r="B1208" s="245"/>
      <c r="C1208" s="246"/>
      <c r="D1208" s="236" t="s">
        <v>202</v>
      </c>
      <c r="E1208" s="247" t="s">
        <v>19</v>
      </c>
      <c r="F1208" s="248" t="s">
        <v>973</v>
      </c>
      <c r="G1208" s="246"/>
      <c r="H1208" s="249">
        <v>34.055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202</v>
      </c>
      <c r="AU1208" s="255" t="s">
        <v>82</v>
      </c>
      <c r="AV1208" s="14" t="s">
        <v>82</v>
      </c>
      <c r="AW1208" s="14" t="s">
        <v>34</v>
      </c>
      <c r="AX1208" s="14" t="s">
        <v>72</v>
      </c>
      <c r="AY1208" s="255" t="s">
        <v>191</v>
      </c>
    </row>
    <row r="1209" s="16" customFormat="1">
      <c r="A1209" s="16"/>
      <c r="B1209" s="267"/>
      <c r="C1209" s="268"/>
      <c r="D1209" s="236" t="s">
        <v>202</v>
      </c>
      <c r="E1209" s="269" t="s">
        <v>19</v>
      </c>
      <c r="F1209" s="270" t="s">
        <v>212</v>
      </c>
      <c r="G1209" s="268"/>
      <c r="H1209" s="271">
        <v>586.13799999999992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7" t="s">
        <v>202</v>
      </c>
      <c r="AU1209" s="277" t="s">
        <v>82</v>
      </c>
      <c r="AV1209" s="16" t="s">
        <v>198</v>
      </c>
      <c r="AW1209" s="16" t="s">
        <v>34</v>
      </c>
      <c r="AX1209" s="16" t="s">
        <v>80</v>
      </c>
      <c r="AY1209" s="277" t="s">
        <v>191</v>
      </c>
    </row>
    <row r="1210" s="2" customFormat="1" ht="24.15" customHeight="1">
      <c r="A1210" s="41"/>
      <c r="B1210" s="42"/>
      <c r="C1210" s="216" t="s">
        <v>1002</v>
      </c>
      <c r="D1210" s="216" t="s">
        <v>193</v>
      </c>
      <c r="E1210" s="217" t="s">
        <v>1003</v>
      </c>
      <c r="F1210" s="218" t="s">
        <v>1004</v>
      </c>
      <c r="G1210" s="219" t="s">
        <v>196</v>
      </c>
      <c r="H1210" s="220">
        <v>1133.54</v>
      </c>
      <c r="I1210" s="221"/>
      <c r="J1210" s="222">
        <f>ROUND(I1210*H1210,2)</f>
        <v>0</v>
      </c>
      <c r="K1210" s="218" t="s">
        <v>197</v>
      </c>
      <c r="L1210" s="47"/>
      <c r="M1210" s="223" t="s">
        <v>19</v>
      </c>
      <c r="N1210" s="224" t="s">
        <v>43</v>
      </c>
      <c r="O1210" s="87"/>
      <c r="P1210" s="225">
        <f>O1210*H1210</f>
        <v>0</v>
      </c>
      <c r="Q1210" s="225">
        <v>0.0010399999999999999</v>
      </c>
      <c r="R1210" s="225">
        <f>Q1210*H1210</f>
        <v>1.1788815999999998</v>
      </c>
      <c r="S1210" s="225">
        <v>0</v>
      </c>
      <c r="T1210" s="226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7" t="s">
        <v>198</v>
      </c>
      <c r="AT1210" s="227" t="s">
        <v>193</v>
      </c>
      <c r="AU1210" s="227" t="s">
        <v>82</v>
      </c>
      <c r="AY1210" s="20" t="s">
        <v>191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20" t="s">
        <v>80</v>
      </c>
      <c r="BK1210" s="228">
        <f>ROUND(I1210*H1210,2)</f>
        <v>0</v>
      </c>
      <c r="BL1210" s="20" t="s">
        <v>198</v>
      </c>
      <c r="BM1210" s="227" t="s">
        <v>1005</v>
      </c>
    </row>
    <row r="1211" s="2" customFormat="1">
      <c r="A1211" s="41"/>
      <c r="B1211" s="42"/>
      <c r="C1211" s="43"/>
      <c r="D1211" s="229" t="s">
        <v>200</v>
      </c>
      <c r="E1211" s="43"/>
      <c r="F1211" s="230" t="s">
        <v>1006</v>
      </c>
      <c r="G1211" s="43"/>
      <c r="H1211" s="43"/>
      <c r="I1211" s="231"/>
      <c r="J1211" s="43"/>
      <c r="K1211" s="43"/>
      <c r="L1211" s="47"/>
      <c r="M1211" s="232"/>
      <c r="N1211" s="233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200</v>
      </c>
      <c r="AU1211" s="20" t="s">
        <v>82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957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3" customFormat="1">
      <c r="A1213" s="13"/>
      <c r="B1213" s="234"/>
      <c r="C1213" s="235"/>
      <c r="D1213" s="236" t="s">
        <v>202</v>
      </c>
      <c r="E1213" s="237" t="s">
        <v>19</v>
      </c>
      <c r="F1213" s="238" t="s">
        <v>558</v>
      </c>
      <c r="G1213" s="235"/>
      <c r="H1213" s="237" t="s">
        <v>19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202</v>
      </c>
      <c r="AU1213" s="244" t="s">
        <v>82</v>
      </c>
      <c r="AV1213" s="13" t="s">
        <v>80</v>
      </c>
      <c r="AW1213" s="13" t="s">
        <v>34</v>
      </c>
      <c r="AX1213" s="13" t="s">
        <v>72</v>
      </c>
      <c r="AY1213" s="244" t="s">
        <v>191</v>
      </c>
    </row>
    <row r="1214" s="14" customFormat="1">
      <c r="A1214" s="14"/>
      <c r="B1214" s="245"/>
      <c r="C1214" s="246"/>
      <c r="D1214" s="236" t="s">
        <v>202</v>
      </c>
      <c r="E1214" s="247" t="s">
        <v>19</v>
      </c>
      <c r="F1214" s="248" t="s">
        <v>985</v>
      </c>
      <c r="G1214" s="246"/>
      <c r="H1214" s="249">
        <v>1133.54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202</v>
      </c>
      <c r="AU1214" s="255" t="s">
        <v>82</v>
      </c>
      <c r="AV1214" s="14" t="s">
        <v>82</v>
      </c>
      <c r="AW1214" s="14" t="s">
        <v>34</v>
      </c>
      <c r="AX1214" s="14" t="s">
        <v>72</v>
      </c>
      <c r="AY1214" s="255" t="s">
        <v>191</v>
      </c>
    </row>
    <row r="1215" s="16" customFormat="1">
      <c r="A1215" s="16"/>
      <c r="B1215" s="267"/>
      <c r="C1215" s="268"/>
      <c r="D1215" s="236" t="s">
        <v>202</v>
      </c>
      <c r="E1215" s="269" t="s">
        <v>19</v>
      </c>
      <c r="F1215" s="270" t="s">
        <v>212</v>
      </c>
      <c r="G1215" s="268"/>
      <c r="H1215" s="271">
        <v>1133.54</v>
      </c>
      <c r="I1215" s="272"/>
      <c r="J1215" s="268"/>
      <c r="K1215" s="268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7" t="s">
        <v>202</v>
      </c>
      <c r="AU1215" s="277" t="s">
        <v>82</v>
      </c>
      <c r="AV1215" s="16" t="s">
        <v>198</v>
      </c>
      <c r="AW1215" s="16" t="s">
        <v>34</v>
      </c>
      <c r="AX1215" s="16" t="s">
        <v>80</v>
      </c>
      <c r="AY1215" s="277" t="s">
        <v>191</v>
      </c>
    </row>
    <row r="1216" s="2" customFormat="1" ht="24.15" customHeight="1">
      <c r="A1216" s="41"/>
      <c r="B1216" s="42"/>
      <c r="C1216" s="216" t="s">
        <v>1007</v>
      </c>
      <c r="D1216" s="216" t="s">
        <v>193</v>
      </c>
      <c r="E1216" s="217" t="s">
        <v>1008</v>
      </c>
      <c r="F1216" s="218" t="s">
        <v>1009</v>
      </c>
      <c r="G1216" s="219" t="s">
        <v>196</v>
      </c>
      <c r="H1216" s="220">
        <v>1133.54</v>
      </c>
      <c r="I1216" s="221"/>
      <c r="J1216" s="222">
        <f>ROUND(I1216*H1216,2)</f>
        <v>0</v>
      </c>
      <c r="K1216" s="218" t="s">
        <v>197</v>
      </c>
      <c r="L1216" s="47"/>
      <c r="M1216" s="223" t="s">
        <v>19</v>
      </c>
      <c r="N1216" s="224" t="s">
        <v>43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198</v>
      </c>
      <c r="AT1216" s="227" t="s">
        <v>193</v>
      </c>
      <c r="AU1216" s="227" t="s">
        <v>82</v>
      </c>
      <c r="AY1216" s="20" t="s">
        <v>191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80</v>
      </c>
      <c r="BK1216" s="228">
        <f>ROUND(I1216*H1216,2)</f>
        <v>0</v>
      </c>
      <c r="BL1216" s="20" t="s">
        <v>198</v>
      </c>
      <c r="BM1216" s="227" t="s">
        <v>1010</v>
      </c>
    </row>
    <row r="1217" s="2" customFormat="1">
      <c r="A1217" s="41"/>
      <c r="B1217" s="42"/>
      <c r="C1217" s="43"/>
      <c r="D1217" s="229" t="s">
        <v>200</v>
      </c>
      <c r="E1217" s="43"/>
      <c r="F1217" s="230" t="s">
        <v>1011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200</v>
      </c>
      <c r="AU1217" s="20" t="s">
        <v>82</v>
      </c>
    </row>
    <row r="1218" s="13" customFormat="1">
      <c r="A1218" s="13"/>
      <c r="B1218" s="234"/>
      <c r="C1218" s="235"/>
      <c r="D1218" s="236" t="s">
        <v>202</v>
      </c>
      <c r="E1218" s="237" t="s">
        <v>19</v>
      </c>
      <c r="F1218" s="238" t="s">
        <v>957</v>
      </c>
      <c r="G1218" s="235"/>
      <c r="H1218" s="237" t="s">
        <v>19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202</v>
      </c>
      <c r="AU1218" s="244" t="s">
        <v>82</v>
      </c>
      <c r="AV1218" s="13" t="s">
        <v>80</v>
      </c>
      <c r="AW1218" s="13" t="s">
        <v>34</v>
      </c>
      <c r="AX1218" s="13" t="s">
        <v>72</v>
      </c>
      <c r="AY1218" s="244" t="s">
        <v>191</v>
      </c>
    </row>
    <row r="1219" s="13" customFormat="1">
      <c r="A1219" s="13"/>
      <c r="B1219" s="234"/>
      <c r="C1219" s="235"/>
      <c r="D1219" s="236" t="s">
        <v>202</v>
      </c>
      <c r="E1219" s="237" t="s">
        <v>19</v>
      </c>
      <c r="F1219" s="238" t="s">
        <v>558</v>
      </c>
      <c r="G1219" s="235"/>
      <c r="H1219" s="237" t="s">
        <v>19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202</v>
      </c>
      <c r="AU1219" s="244" t="s">
        <v>82</v>
      </c>
      <c r="AV1219" s="13" t="s">
        <v>80</v>
      </c>
      <c r="AW1219" s="13" t="s">
        <v>34</v>
      </c>
      <c r="AX1219" s="13" t="s">
        <v>72</v>
      </c>
      <c r="AY1219" s="244" t="s">
        <v>191</v>
      </c>
    </row>
    <row r="1220" s="14" customFormat="1">
      <c r="A1220" s="14"/>
      <c r="B1220" s="245"/>
      <c r="C1220" s="246"/>
      <c r="D1220" s="236" t="s">
        <v>202</v>
      </c>
      <c r="E1220" s="247" t="s">
        <v>19</v>
      </c>
      <c r="F1220" s="248" t="s">
        <v>985</v>
      </c>
      <c r="G1220" s="246"/>
      <c r="H1220" s="249">
        <v>1133.54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202</v>
      </c>
      <c r="AU1220" s="255" t="s">
        <v>82</v>
      </c>
      <c r="AV1220" s="14" t="s">
        <v>82</v>
      </c>
      <c r="AW1220" s="14" t="s">
        <v>34</v>
      </c>
      <c r="AX1220" s="14" t="s">
        <v>72</v>
      </c>
      <c r="AY1220" s="255" t="s">
        <v>191</v>
      </c>
    </row>
    <row r="1221" s="16" customFormat="1">
      <c r="A1221" s="16"/>
      <c r="B1221" s="267"/>
      <c r="C1221" s="268"/>
      <c r="D1221" s="236" t="s">
        <v>202</v>
      </c>
      <c r="E1221" s="269" t="s">
        <v>19</v>
      </c>
      <c r="F1221" s="270" t="s">
        <v>212</v>
      </c>
      <c r="G1221" s="268"/>
      <c r="H1221" s="271">
        <v>1133.54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77" t="s">
        <v>202</v>
      </c>
      <c r="AU1221" s="277" t="s">
        <v>82</v>
      </c>
      <c r="AV1221" s="16" t="s">
        <v>198</v>
      </c>
      <c r="AW1221" s="16" t="s">
        <v>34</v>
      </c>
      <c r="AX1221" s="16" t="s">
        <v>80</v>
      </c>
      <c r="AY1221" s="277" t="s">
        <v>191</v>
      </c>
    </row>
    <row r="1222" s="2" customFormat="1" ht="16.5" customHeight="1">
      <c r="A1222" s="41"/>
      <c r="B1222" s="42"/>
      <c r="C1222" s="216" t="s">
        <v>1012</v>
      </c>
      <c r="D1222" s="216" t="s">
        <v>193</v>
      </c>
      <c r="E1222" s="217" t="s">
        <v>1013</v>
      </c>
      <c r="F1222" s="218" t="s">
        <v>1014</v>
      </c>
      <c r="G1222" s="219" t="s">
        <v>196</v>
      </c>
      <c r="H1222" s="220">
        <v>1414.8489999999999</v>
      </c>
      <c r="I1222" s="221"/>
      <c r="J1222" s="222">
        <f>ROUND(I1222*H1222,2)</f>
        <v>0</v>
      </c>
      <c r="K1222" s="218" t="s">
        <v>197</v>
      </c>
      <c r="L1222" s="47"/>
      <c r="M1222" s="223" t="s">
        <v>19</v>
      </c>
      <c r="N1222" s="224" t="s">
        <v>43</v>
      </c>
      <c r="O1222" s="87"/>
      <c r="P1222" s="225">
        <f>O1222*H1222</f>
        <v>0</v>
      </c>
      <c r="Q1222" s="225">
        <v>0.0032000000000000002</v>
      </c>
      <c r="R1222" s="225">
        <f>Q1222*H1222</f>
        <v>4.5275167999999999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198</v>
      </c>
      <c r="AT1222" s="227" t="s">
        <v>193</v>
      </c>
      <c r="AU1222" s="227" t="s">
        <v>82</v>
      </c>
      <c r="AY1222" s="20" t="s">
        <v>191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80</v>
      </c>
      <c r="BK1222" s="228">
        <f>ROUND(I1222*H1222,2)</f>
        <v>0</v>
      </c>
      <c r="BL1222" s="20" t="s">
        <v>198</v>
      </c>
      <c r="BM1222" s="227" t="s">
        <v>1015</v>
      </c>
    </row>
    <row r="1223" s="2" customFormat="1">
      <c r="A1223" s="41"/>
      <c r="B1223" s="42"/>
      <c r="C1223" s="43"/>
      <c r="D1223" s="229" t="s">
        <v>200</v>
      </c>
      <c r="E1223" s="43"/>
      <c r="F1223" s="230" t="s">
        <v>1016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200</v>
      </c>
      <c r="AU1223" s="20" t="s">
        <v>82</v>
      </c>
    </row>
    <row r="1224" s="13" customFormat="1">
      <c r="A1224" s="13"/>
      <c r="B1224" s="234"/>
      <c r="C1224" s="235"/>
      <c r="D1224" s="236" t="s">
        <v>202</v>
      </c>
      <c r="E1224" s="237" t="s">
        <v>19</v>
      </c>
      <c r="F1224" s="238" t="s">
        <v>957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202</v>
      </c>
      <c r="AU1224" s="244" t="s">
        <v>82</v>
      </c>
      <c r="AV1224" s="13" t="s">
        <v>80</v>
      </c>
      <c r="AW1224" s="13" t="s">
        <v>34</v>
      </c>
      <c r="AX1224" s="13" t="s">
        <v>72</v>
      </c>
      <c r="AY1224" s="244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558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985</v>
      </c>
      <c r="G1226" s="246"/>
      <c r="H1226" s="249">
        <v>1133.54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4" customFormat="1">
      <c r="A1227" s="14"/>
      <c r="B1227" s="245"/>
      <c r="C1227" s="246"/>
      <c r="D1227" s="236" t="s">
        <v>202</v>
      </c>
      <c r="E1227" s="247" t="s">
        <v>19</v>
      </c>
      <c r="F1227" s="248" t="s">
        <v>986</v>
      </c>
      <c r="G1227" s="246"/>
      <c r="H1227" s="249">
        <v>35.795999999999999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202</v>
      </c>
      <c r="AU1227" s="255" t="s">
        <v>82</v>
      </c>
      <c r="AV1227" s="14" t="s">
        <v>82</v>
      </c>
      <c r="AW1227" s="14" t="s">
        <v>34</v>
      </c>
      <c r="AX1227" s="14" t="s">
        <v>72</v>
      </c>
      <c r="AY1227" s="255" t="s">
        <v>191</v>
      </c>
    </row>
    <row r="1228" s="15" customFormat="1">
      <c r="A1228" s="15"/>
      <c r="B1228" s="256"/>
      <c r="C1228" s="257"/>
      <c r="D1228" s="236" t="s">
        <v>202</v>
      </c>
      <c r="E1228" s="258" t="s">
        <v>19</v>
      </c>
      <c r="F1228" s="259" t="s">
        <v>208</v>
      </c>
      <c r="G1228" s="257"/>
      <c r="H1228" s="260">
        <v>1169.336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202</v>
      </c>
      <c r="AU1228" s="266" t="s">
        <v>82</v>
      </c>
      <c r="AV1228" s="15" t="s">
        <v>93</v>
      </c>
      <c r="AW1228" s="15" t="s">
        <v>34</v>
      </c>
      <c r="AX1228" s="15" t="s">
        <v>72</v>
      </c>
      <c r="AY1228" s="266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917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3" customFormat="1">
      <c r="A1230" s="13"/>
      <c r="B1230" s="234"/>
      <c r="C1230" s="235"/>
      <c r="D1230" s="236" t="s">
        <v>202</v>
      </c>
      <c r="E1230" s="237" t="s">
        <v>19</v>
      </c>
      <c r="F1230" s="238" t="s">
        <v>949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202</v>
      </c>
      <c r="AU1230" s="244" t="s">
        <v>82</v>
      </c>
      <c r="AV1230" s="13" t="s">
        <v>80</v>
      </c>
      <c r="AW1230" s="13" t="s">
        <v>34</v>
      </c>
      <c r="AX1230" s="13" t="s">
        <v>72</v>
      </c>
      <c r="AY1230" s="244" t="s">
        <v>191</v>
      </c>
    </row>
    <row r="1231" s="14" customFormat="1">
      <c r="A1231" s="14"/>
      <c r="B1231" s="245"/>
      <c r="C1231" s="246"/>
      <c r="D1231" s="236" t="s">
        <v>202</v>
      </c>
      <c r="E1231" s="247" t="s">
        <v>19</v>
      </c>
      <c r="F1231" s="248" t="s">
        <v>970</v>
      </c>
      <c r="G1231" s="246"/>
      <c r="H1231" s="249">
        <v>72.909999999999997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202</v>
      </c>
      <c r="AU1231" s="255" t="s">
        <v>82</v>
      </c>
      <c r="AV1231" s="14" t="s">
        <v>82</v>
      </c>
      <c r="AW1231" s="14" t="s">
        <v>34</v>
      </c>
      <c r="AX1231" s="14" t="s">
        <v>72</v>
      </c>
      <c r="AY1231" s="255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971</v>
      </c>
      <c r="G1232" s="246"/>
      <c r="H1232" s="249">
        <v>50.978000000000002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4" customFormat="1">
      <c r="A1233" s="14"/>
      <c r="B1233" s="245"/>
      <c r="C1233" s="246"/>
      <c r="D1233" s="236" t="s">
        <v>202</v>
      </c>
      <c r="E1233" s="247" t="s">
        <v>19</v>
      </c>
      <c r="F1233" s="248" t="s">
        <v>972</v>
      </c>
      <c r="G1233" s="246"/>
      <c r="H1233" s="249">
        <v>87.569999999999993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202</v>
      </c>
      <c r="AU1233" s="255" t="s">
        <v>82</v>
      </c>
      <c r="AV1233" s="14" t="s">
        <v>82</v>
      </c>
      <c r="AW1233" s="14" t="s">
        <v>34</v>
      </c>
      <c r="AX1233" s="14" t="s">
        <v>72</v>
      </c>
      <c r="AY1233" s="255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973</v>
      </c>
      <c r="G1234" s="246"/>
      <c r="H1234" s="249">
        <v>34.055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5" customFormat="1">
      <c r="A1235" s="15"/>
      <c r="B1235" s="256"/>
      <c r="C1235" s="257"/>
      <c r="D1235" s="236" t="s">
        <v>202</v>
      </c>
      <c r="E1235" s="258" t="s">
        <v>19</v>
      </c>
      <c r="F1235" s="259" t="s">
        <v>208</v>
      </c>
      <c r="G1235" s="257"/>
      <c r="H1235" s="260">
        <v>245.51300000000001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6" t="s">
        <v>202</v>
      </c>
      <c r="AU1235" s="266" t="s">
        <v>82</v>
      </c>
      <c r="AV1235" s="15" t="s">
        <v>93</v>
      </c>
      <c r="AW1235" s="15" t="s">
        <v>34</v>
      </c>
      <c r="AX1235" s="15" t="s">
        <v>72</v>
      </c>
      <c r="AY1235" s="266" t="s">
        <v>191</v>
      </c>
    </row>
    <row r="1236" s="16" customFormat="1">
      <c r="A1236" s="16"/>
      <c r="B1236" s="267"/>
      <c r="C1236" s="268"/>
      <c r="D1236" s="236" t="s">
        <v>202</v>
      </c>
      <c r="E1236" s="269" t="s">
        <v>19</v>
      </c>
      <c r="F1236" s="270" t="s">
        <v>212</v>
      </c>
      <c r="G1236" s="268"/>
      <c r="H1236" s="271">
        <v>1414.8490000000002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7" t="s">
        <v>202</v>
      </c>
      <c r="AU1236" s="277" t="s">
        <v>82</v>
      </c>
      <c r="AV1236" s="16" t="s">
        <v>198</v>
      </c>
      <c r="AW1236" s="16" t="s">
        <v>34</v>
      </c>
      <c r="AX1236" s="16" t="s">
        <v>80</v>
      </c>
      <c r="AY1236" s="277" t="s">
        <v>191</v>
      </c>
    </row>
    <row r="1237" s="2" customFormat="1" ht="44.25" customHeight="1">
      <c r="A1237" s="41"/>
      <c r="B1237" s="42"/>
      <c r="C1237" s="216" t="s">
        <v>1017</v>
      </c>
      <c r="D1237" s="216" t="s">
        <v>193</v>
      </c>
      <c r="E1237" s="217" t="s">
        <v>1018</v>
      </c>
      <c r="F1237" s="218" t="s">
        <v>1019</v>
      </c>
      <c r="G1237" s="219" t="s">
        <v>310</v>
      </c>
      <c r="H1237" s="220">
        <v>61.935000000000002</v>
      </c>
      <c r="I1237" s="221"/>
      <c r="J1237" s="222">
        <f>ROUND(I1237*H1237,2)</f>
        <v>0</v>
      </c>
      <c r="K1237" s="218" t="s">
        <v>197</v>
      </c>
      <c r="L1237" s="47"/>
      <c r="M1237" s="223" t="s">
        <v>19</v>
      </c>
      <c r="N1237" s="224" t="s">
        <v>43</v>
      </c>
      <c r="O1237" s="87"/>
      <c r="P1237" s="225">
        <f>O1237*H1237</f>
        <v>0</v>
      </c>
      <c r="Q1237" s="225">
        <v>1.05555</v>
      </c>
      <c r="R1237" s="225">
        <f>Q1237*H1237</f>
        <v>65.375489250000001</v>
      </c>
      <c r="S1237" s="225">
        <v>0</v>
      </c>
      <c r="T1237" s="226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7" t="s">
        <v>198</v>
      </c>
      <c r="AT1237" s="227" t="s">
        <v>193</v>
      </c>
      <c r="AU1237" s="227" t="s">
        <v>82</v>
      </c>
      <c r="AY1237" s="20" t="s">
        <v>191</v>
      </c>
      <c r="BE1237" s="228">
        <f>IF(N1237="základní",J1237,0)</f>
        <v>0</v>
      </c>
      <c r="BF1237" s="228">
        <f>IF(N1237="snížená",J1237,0)</f>
        <v>0</v>
      </c>
      <c r="BG1237" s="228">
        <f>IF(N1237="zákl. přenesená",J1237,0)</f>
        <v>0</v>
      </c>
      <c r="BH1237" s="228">
        <f>IF(N1237="sníž. přenesená",J1237,0)</f>
        <v>0</v>
      </c>
      <c r="BI1237" s="228">
        <f>IF(N1237="nulová",J1237,0)</f>
        <v>0</v>
      </c>
      <c r="BJ1237" s="20" t="s">
        <v>80</v>
      </c>
      <c r="BK1237" s="228">
        <f>ROUND(I1237*H1237,2)</f>
        <v>0</v>
      </c>
      <c r="BL1237" s="20" t="s">
        <v>198</v>
      </c>
      <c r="BM1237" s="227" t="s">
        <v>1020</v>
      </c>
    </row>
    <row r="1238" s="2" customFormat="1">
      <c r="A1238" s="41"/>
      <c r="B1238" s="42"/>
      <c r="C1238" s="43"/>
      <c r="D1238" s="229" t="s">
        <v>200</v>
      </c>
      <c r="E1238" s="43"/>
      <c r="F1238" s="230" t="s">
        <v>1021</v>
      </c>
      <c r="G1238" s="43"/>
      <c r="H1238" s="43"/>
      <c r="I1238" s="231"/>
      <c r="J1238" s="43"/>
      <c r="K1238" s="43"/>
      <c r="L1238" s="47"/>
      <c r="M1238" s="232"/>
      <c r="N1238" s="233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200</v>
      </c>
      <c r="AU1238" s="20" t="s">
        <v>82</v>
      </c>
    </row>
    <row r="1239" s="13" customFormat="1">
      <c r="A1239" s="13"/>
      <c r="B1239" s="234"/>
      <c r="C1239" s="235"/>
      <c r="D1239" s="236" t="s">
        <v>202</v>
      </c>
      <c r="E1239" s="237" t="s">
        <v>19</v>
      </c>
      <c r="F1239" s="238" t="s">
        <v>917</v>
      </c>
      <c r="G1239" s="235"/>
      <c r="H1239" s="237" t="s">
        <v>19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202</v>
      </c>
      <c r="AU1239" s="244" t="s">
        <v>82</v>
      </c>
      <c r="AV1239" s="13" t="s">
        <v>80</v>
      </c>
      <c r="AW1239" s="13" t="s">
        <v>34</v>
      </c>
      <c r="AX1239" s="13" t="s">
        <v>72</v>
      </c>
      <c r="AY1239" s="244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949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1022</v>
      </c>
      <c r="G1241" s="246"/>
      <c r="H1241" s="249">
        <v>0.247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4" customFormat="1">
      <c r="A1242" s="14"/>
      <c r="B1242" s="245"/>
      <c r="C1242" s="246"/>
      <c r="D1242" s="236" t="s">
        <v>202</v>
      </c>
      <c r="E1242" s="247" t="s">
        <v>19</v>
      </c>
      <c r="F1242" s="248" t="s">
        <v>1023</v>
      </c>
      <c r="G1242" s="246"/>
      <c r="H1242" s="249">
        <v>19.158999999999999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202</v>
      </c>
      <c r="AU1242" s="255" t="s">
        <v>82</v>
      </c>
      <c r="AV1242" s="14" t="s">
        <v>82</v>
      </c>
      <c r="AW1242" s="14" t="s">
        <v>34</v>
      </c>
      <c r="AX1242" s="14" t="s">
        <v>72</v>
      </c>
      <c r="AY1242" s="255" t="s">
        <v>191</v>
      </c>
    </row>
    <row r="1243" s="15" customFormat="1">
      <c r="A1243" s="15"/>
      <c r="B1243" s="256"/>
      <c r="C1243" s="257"/>
      <c r="D1243" s="236" t="s">
        <v>202</v>
      </c>
      <c r="E1243" s="258" t="s">
        <v>19</v>
      </c>
      <c r="F1243" s="259" t="s">
        <v>208</v>
      </c>
      <c r="G1243" s="257"/>
      <c r="H1243" s="260">
        <v>19.405999999999999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6" t="s">
        <v>202</v>
      </c>
      <c r="AU1243" s="266" t="s">
        <v>82</v>
      </c>
      <c r="AV1243" s="15" t="s">
        <v>93</v>
      </c>
      <c r="AW1243" s="15" t="s">
        <v>34</v>
      </c>
      <c r="AX1243" s="15" t="s">
        <v>72</v>
      </c>
      <c r="AY1243" s="266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957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3" customFormat="1">
      <c r="A1245" s="13"/>
      <c r="B1245" s="234"/>
      <c r="C1245" s="235"/>
      <c r="D1245" s="236" t="s">
        <v>202</v>
      </c>
      <c r="E1245" s="237" t="s">
        <v>19</v>
      </c>
      <c r="F1245" s="238" t="s">
        <v>558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202</v>
      </c>
      <c r="AU1245" s="244" t="s">
        <v>82</v>
      </c>
      <c r="AV1245" s="13" t="s">
        <v>80</v>
      </c>
      <c r="AW1245" s="13" t="s">
        <v>34</v>
      </c>
      <c r="AX1245" s="13" t="s">
        <v>72</v>
      </c>
      <c r="AY1245" s="244" t="s">
        <v>191</v>
      </c>
    </row>
    <row r="1246" s="14" customFormat="1">
      <c r="A1246" s="14"/>
      <c r="B1246" s="245"/>
      <c r="C1246" s="246"/>
      <c r="D1246" s="236" t="s">
        <v>202</v>
      </c>
      <c r="E1246" s="247" t="s">
        <v>19</v>
      </c>
      <c r="F1246" s="248" t="s">
        <v>1024</v>
      </c>
      <c r="G1246" s="246"/>
      <c r="H1246" s="249">
        <v>42.529000000000003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202</v>
      </c>
      <c r="AU1246" s="255" t="s">
        <v>82</v>
      </c>
      <c r="AV1246" s="14" t="s">
        <v>82</v>
      </c>
      <c r="AW1246" s="14" t="s">
        <v>34</v>
      </c>
      <c r="AX1246" s="14" t="s">
        <v>72</v>
      </c>
      <c r="AY1246" s="255" t="s">
        <v>191</v>
      </c>
    </row>
    <row r="1247" s="15" customFormat="1">
      <c r="A1247" s="15"/>
      <c r="B1247" s="256"/>
      <c r="C1247" s="257"/>
      <c r="D1247" s="236" t="s">
        <v>202</v>
      </c>
      <c r="E1247" s="258" t="s">
        <v>19</v>
      </c>
      <c r="F1247" s="259" t="s">
        <v>208</v>
      </c>
      <c r="G1247" s="257"/>
      <c r="H1247" s="260">
        <v>42.529000000000003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202</v>
      </c>
      <c r="AU1247" s="266" t="s">
        <v>82</v>
      </c>
      <c r="AV1247" s="15" t="s">
        <v>93</v>
      </c>
      <c r="AW1247" s="15" t="s">
        <v>34</v>
      </c>
      <c r="AX1247" s="15" t="s">
        <v>72</v>
      </c>
      <c r="AY1247" s="266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61.935000000000002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2" customFormat="1" ht="44.25" customHeight="1">
      <c r="A1249" s="41"/>
      <c r="B1249" s="42"/>
      <c r="C1249" s="216" t="s">
        <v>1025</v>
      </c>
      <c r="D1249" s="216" t="s">
        <v>193</v>
      </c>
      <c r="E1249" s="217" t="s">
        <v>1026</v>
      </c>
      <c r="F1249" s="218" t="s">
        <v>1027</v>
      </c>
      <c r="G1249" s="219" t="s">
        <v>310</v>
      </c>
      <c r="H1249" s="220">
        <v>7.7919999999999998</v>
      </c>
      <c r="I1249" s="221"/>
      <c r="J1249" s="222">
        <f>ROUND(I1249*H1249,2)</f>
        <v>0</v>
      </c>
      <c r="K1249" s="218" t="s">
        <v>197</v>
      </c>
      <c r="L1249" s="47"/>
      <c r="M1249" s="223" t="s">
        <v>19</v>
      </c>
      <c r="N1249" s="224" t="s">
        <v>43</v>
      </c>
      <c r="O1249" s="87"/>
      <c r="P1249" s="225">
        <f>O1249*H1249</f>
        <v>0</v>
      </c>
      <c r="Q1249" s="225">
        <v>1.06277</v>
      </c>
      <c r="R1249" s="225">
        <f>Q1249*H1249</f>
        <v>8.2811038400000001</v>
      </c>
      <c r="S1249" s="225">
        <v>0</v>
      </c>
      <c r="T1249" s="226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7" t="s">
        <v>198</v>
      </c>
      <c r="AT1249" s="227" t="s">
        <v>193</v>
      </c>
      <c r="AU1249" s="227" t="s">
        <v>82</v>
      </c>
      <c r="AY1249" s="20" t="s">
        <v>191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20" t="s">
        <v>80</v>
      </c>
      <c r="BK1249" s="228">
        <f>ROUND(I1249*H1249,2)</f>
        <v>0</v>
      </c>
      <c r="BL1249" s="20" t="s">
        <v>198</v>
      </c>
      <c r="BM1249" s="227" t="s">
        <v>1028</v>
      </c>
    </row>
    <row r="1250" s="2" customFormat="1">
      <c r="A1250" s="41"/>
      <c r="B1250" s="42"/>
      <c r="C1250" s="43"/>
      <c r="D1250" s="229" t="s">
        <v>200</v>
      </c>
      <c r="E1250" s="43"/>
      <c r="F1250" s="230" t="s">
        <v>1029</v>
      </c>
      <c r="G1250" s="43"/>
      <c r="H1250" s="43"/>
      <c r="I1250" s="231"/>
      <c r="J1250" s="43"/>
      <c r="K1250" s="43"/>
      <c r="L1250" s="47"/>
      <c r="M1250" s="232"/>
      <c r="N1250" s="233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200</v>
      </c>
      <c r="AU1250" s="20" t="s">
        <v>82</v>
      </c>
    </row>
    <row r="1251" s="13" customFormat="1">
      <c r="A1251" s="13"/>
      <c r="B1251" s="234"/>
      <c r="C1251" s="235"/>
      <c r="D1251" s="236" t="s">
        <v>202</v>
      </c>
      <c r="E1251" s="237" t="s">
        <v>19</v>
      </c>
      <c r="F1251" s="238" t="s">
        <v>917</v>
      </c>
      <c r="G1251" s="235"/>
      <c r="H1251" s="237" t="s">
        <v>19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202</v>
      </c>
      <c r="AU1251" s="244" t="s">
        <v>82</v>
      </c>
      <c r="AV1251" s="13" t="s">
        <v>80</v>
      </c>
      <c r="AW1251" s="13" t="s">
        <v>34</v>
      </c>
      <c r="AX1251" s="13" t="s">
        <v>72</v>
      </c>
      <c r="AY1251" s="244" t="s">
        <v>191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949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4" customFormat="1">
      <c r="A1253" s="14"/>
      <c r="B1253" s="245"/>
      <c r="C1253" s="246"/>
      <c r="D1253" s="236" t="s">
        <v>202</v>
      </c>
      <c r="E1253" s="247" t="s">
        <v>19</v>
      </c>
      <c r="F1253" s="248" t="s">
        <v>1030</v>
      </c>
      <c r="G1253" s="246"/>
      <c r="H1253" s="249">
        <v>0.035000000000000003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202</v>
      </c>
      <c r="AU1253" s="255" t="s">
        <v>82</v>
      </c>
      <c r="AV1253" s="14" t="s">
        <v>82</v>
      </c>
      <c r="AW1253" s="14" t="s">
        <v>34</v>
      </c>
      <c r="AX1253" s="14" t="s">
        <v>72</v>
      </c>
      <c r="AY1253" s="255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1031</v>
      </c>
      <c r="G1254" s="246"/>
      <c r="H1254" s="249">
        <v>2.722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5" customFormat="1">
      <c r="A1255" s="15"/>
      <c r="B1255" s="256"/>
      <c r="C1255" s="257"/>
      <c r="D1255" s="236" t="s">
        <v>202</v>
      </c>
      <c r="E1255" s="258" t="s">
        <v>19</v>
      </c>
      <c r="F1255" s="259" t="s">
        <v>208</v>
      </c>
      <c r="G1255" s="257"/>
      <c r="H1255" s="260">
        <v>2.7570000000000001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6" t="s">
        <v>202</v>
      </c>
      <c r="AU1255" s="266" t="s">
        <v>82</v>
      </c>
      <c r="AV1255" s="15" t="s">
        <v>93</v>
      </c>
      <c r="AW1255" s="15" t="s">
        <v>34</v>
      </c>
      <c r="AX1255" s="15" t="s">
        <v>72</v>
      </c>
      <c r="AY1255" s="266" t="s">
        <v>191</v>
      </c>
    </row>
    <row r="1256" s="13" customFormat="1">
      <c r="A1256" s="13"/>
      <c r="B1256" s="234"/>
      <c r="C1256" s="235"/>
      <c r="D1256" s="236" t="s">
        <v>202</v>
      </c>
      <c r="E1256" s="237" t="s">
        <v>19</v>
      </c>
      <c r="F1256" s="238" t="s">
        <v>957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202</v>
      </c>
      <c r="AU1256" s="244" t="s">
        <v>82</v>
      </c>
      <c r="AV1256" s="13" t="s">
        <v>80</v>
      </c>
      <c r="AW1256" s="13" t="s">
        <v>34</v>
      </c>
      <c r="AX1256" s="13" t="s">
        <v>72</v>
      </c>
      <c r="AY1256" s="244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558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1032</v>
      </c>
      <c r="G1258" s="246"/>
      <c r="H1258" s="249">
        <v>5.0350000000000001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5" customFormat="1">
      <c r="A1259" s="15"/>
      <c r="B1259" s="256"/>
      <c r="C1259" s="257"/>
      <c r="D1259" s="236" t="s">
        <v>202</v>
      </c>
      <c r="E1259" s="258" t="s">
        <v>19</v>
      </c>
      <c r="F1259" s="259" t="s">
        <v>208</v>
      </c>
      <c r="G1259" s="257"/>
      <c r="H1259" s="260">
        <v>5.0350000000000001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202</v>
      </c>
      <c r="AU1259" s="266" t="s">
        <v>82</v>
      </c>
      <c r="AV1259" s="15" t="s">
        <v>93</v>
      </c>
      <c r="AW1259" s="15" t="s">
        <v>34</v>
      </c>
      <c r="AX1259" s="15" t="s">
        <v>72</v>
      </c>
      <c r="AY1259" s="266" t="s">
        <v>191</v>
      </c>
    </row>
    <row r="1260" s="16" customFormat="1">
      <c r="A1260" s="16"/>
      <c r="B1260" s="267"/>
      <c r="C1260" s="268"/>
      <c r="D1260" s="236" t="s">
        <v>202</v>
      </c>
      <c r="E1260" s="269" t="s">
        <v>19</v>
      </c>
      <c r="F1260" s="270" t="s">
        <v>212</v>
      </c>
      <c r="G1260" s="268"/>
      <c r="H1260" s="271">
        <v>7.7919999999999998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202</v>
      </c>
      <c r="AU1260" s="277" t="s">
        <v>82</v>
      </c>
      <c r="AV1260" s="16" t="s">
        <v>198</v>
      </c>
      <c r="AW1260" s="16" t="s">
        <v>34</v>
      </c>
      <c r="AX1260" s="16" t="s">
        <v>80</v>
      </c>
      <c r="AY1260" s="277" t="s">
        <v>191</v>
      </c>
    </row>
    <row r="1261" s="2" customFormat="1" ht="16.5" customHeight="1">
      <c r="A1261" s="41"/>
      <c r="B1261" s="42"/>
      <c r="C1261" s="216" t="s">
        <v>1033</v>
      </c>
      <c r="D1261" s="216" t="s">
        <v>193</v>
      </c>
      <c r="E1261" s="217" t="s">
        <v>1034</v>
      </c>
      <c r="F1261" s="218" t="s">
        <v>1035</v>
      </c>
      <c r="G1261" s="219" t="s">
        <v>233</v>
      </c>
      <c r="H1261" s="220">
        <v>27.538</v>
      </c>
      <c r="I1261" s="221"/>
      <c r="J1261" s="222">
        <f>ROUND(I1261*H1261,2)</f>
        <v>0</v>
      </c>
      <c r="K1261" s="218" t="s">
        <v>197</v>
      </c>
      <c r="L1261" s="47"/>
      <c r="M1261" s="223" t="s">
        <v>19</v>
      </c>
      <c r="N1261" s="224" t="s">
        <v>43</v>
      </c>
      <c r="O1261" s="87"/>
      <c r="P1261" s="225">
        <f>O1261*H1261</f>
        <v>0</v>
      </c>
      <c r="Q1261" s="225">
        <v>2.5019800000000001</v>
      </c>
      <c r="R1261" s="225">
        <f>Q1261*H1261</f>
        <v>68.899525240000003</v>
      </c>
      <c r="S1261" s="225">
        <v>0</v>
      </c>
      <c r="T1261" s="226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7" t="s">
        <v>198</v>
      </c>
      <c r="AT1261" s="227" t="s">
        <v>193</v>
      </c>
      <c r="AU1261" s="227" t="s">
        <v>82</v>
      </c>
      <c r="AY1261" s="20" t="s">
        <v>191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20" t="s">
        <v>80</v>
      </c>
      <c r="BK1261" s="228">
        <f>ROUND(I1261*H1261,2)</f>
        <v>0</v>
      </c>
      <c r="BL1261" s="20" t="s">
        <v>198</v>
      </c>
      <c r="BM1261" s="227" t="s">
        <v>1036</v>
      </c>
    </row>
    <row r="1262" s="2" customFormat="1">
      <c r="A1262" s="41"/>
      <c r="B1262" s="42"/>
      <c r="C1262" s="43"/>
      <c r="D1262" s="229" t="s">
        <v>200</v>
      </c>
      <c r="E1262" s="43"/>
      <c r="F1262" s="230" t="s">
        <v>1037</v>
      </c>
      <c r="G1262" s="43"/>
      <c r="H1262" s="43"/>
      <c r="I1262" s="231"/>
      <c r="J1262" s="43"/>
      <c r="K1262" s="43"/>
      <c r="L1262" s="47"/>
      <c r="M1262" s="232"/>
      <c r="N1262" s="233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200</v>
      </c>
      <c r="AU1262" s="20" t="s">
        <v>82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701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3" customFormat="1">
      <c r="A1264" s="13"/>
      <c r="B1264" s="234"/>
      <c r="C1264" s="235"/>
      <c r="D1264" s="236" t="s">
        <v>202</v>
      </c>
      <c r="E1264" s="237" t="s">
        <v>19</v>
      </c>
      <c r="F1264" s="238" t="s">
        <v>454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202</v>
      </c>
      <c r="AU1264" s="244" t="s">
        <v>82</v>
      </c>
      <c r="AV1264" s="13" t="s">
        <v>80</v>
      </c>
      <c r="AW1264" s="13" t="s">
        <v>34</v>
      </c>
      <c r="AX1264" s="13" t="s">
        <v>72</v>
      </c>
      <c r="AY1264" s="244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1038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1039</v>
      </c>
      <c r="G1266" s="246"/>
      <c r="H1266" s="249">
        <v>6.8079999999999998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4" customFormat="1">
      <c r="A1267" s="14"/>
      <c r="B1267" s="245"/>
      <c r="C1267" s="246"/>
      <c r="D1267" s="236" t="s">
        <v>202</v>
      </c>
      <c r="E1267" s="247" t="s">
        <v>19</v>
      </c>
      <c r="F1267" s="248" t="s">
        <v>1040</v>
      </c>
      <c r="G1267" s="246"/>
      <c r="H1267" s="249">
        <v>1.3620000000000001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202</v>
      </c>
      <c r="AU1267" s="255" t="s">
        <v>82</v>
      </c>
      <c r="AV1267" s="14" t="s">
        <v>82</v>
      </c>
      <c r="AW1267" s="14" t="s">
        <v>34</v>
      </c>
      <c r="AX1267" s="14" t="s">
        <v>72</v>
      </c>
      <c r="AY1267" s="255" t="s">
        <v>191</v>
      </c>
    </row>
    <row r="1268" s="14" customFormat="1">
      <c r="A1268" s="14"/>
      <c r="B1268" s="245"/>
      <c r="C1268" s="246"/>
      <c r="D1268" s="236" t="s">
        <v>202</v>
      </c>
      <c r="E1268" s="247" t="s">
        <v>19</v>
      </c>
      <c r="F1268" s="248" t="s">
        <v>1041</v>
      </c>
      <c r="G1268" s="246"/>
      <c r="H1268" s="249">
        <v>1.4750000000000001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202</v>
      </c>
      <c r="AU1268" s="255" t="s">
        <v>82</v>
      </c>
      <c r="AV1268" s="14" t="s">
        <v>82</v>
      </c>
      <c r="AW1268" s="14" t="s">
        <v>34</v>
      </c>
      <c r="AX1268" s="14" t="s">
        <v>72</v>
      </c>
      <c r="AY1268" s="255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1041</v>
      </c>
      <c r="G1269" s="246"/>
      <c r="H1269" s="249">
        <v>1.4750000000000001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5" customFormat="1">
      <c r="A1270" s="15"/>
      <c r="B1270" s="256"/>
      <c r="C1270" s="257"/>
      <c r="D1270" s="236" t="s">
        <v>202</v>
      </c>
      <c r="E1270" s="258" t="s">
        <v>19</v>
      </c>
      <c r="F1270" s="259" t="s">
        <v>208</v>
      </c>
      <c r="G1270" s="257"/>
      <c r="H1270" s="260">
        <v>11.119999999999999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6" t="s">
        <v>202</v>
      </c>
      <c r="AU1270" s="266" t="s">
        <v>82</v>
      </c>
      <c r="AV1270" s="15" t="s">
        <v>93</v>
      </c>
      <c r="AW1270" s="15" t="s">
        <v>34</v>
      </c>
      <c r="AX1270" s="15" t="s">
        <v>72</v>
      </c>
      <c r="AY1270" s="266" t="s">
        <v>191</v>
      </c>
    </row>
    <row r="1271" s="13" customFormat="1">
      <c r="A1271" s="13"/>
      <c r="B1271" s="234"/>
      <c r="C1271" s="235"/>
      <c r="D1271" s="236" t="s">
        <v>202</v>
      </c>
      <c r="E1271" s="237" t="s">
        <v>19</v>
      </c>
      <c r="F1271" s="238" t="s">
        <v>1042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202</v>
      </c>
      <c r="AU1271" s="244" t="s">
        <v>82</v>
      </c>
      <c r="AV1271" s="13" t="s">
        <v>80</v>
      </c>
      <c r="AW1271" s="13" t="s">
        <v>34</v>
      </c>
      <c r="AX1271" s="13" t="s">
        <v>72</v>
      </c>
      <c r="AY1271" s="244" t="s">
        <v>191</v>
      </c>
    </row>
    <row r="1272" s="14" customFormat="1">
      <c r="A1272" s="14"/>
      <c r="B1272" s="245"/>
      <c r="C1272" s="246"/>
      <c r="D1272" s="236" t="s">
        <v>202</v>
      </c>
      <c r="E1272" s="247" t="s">
        <v>19</v>
      </c>
      <c r="F1272" s="248" t="s">
        <v>1043</v>
      </c>
      <c r="G1272" s="246"/>
      <c r="H1272" s="249">
        <v>7.3600000000000003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202</v>
      </c>
      <c r="AU1272" s="255" t="s">
        <v>82</v>
      </c>
      <c r="AV1272" s="14" t="s">
        <v>82</v>
      </c>
      <c r="AW1272" s="14" t="s">
        <v>34</v>
      </c>
      <c r="AX1272" s="14" t="s">
        <v>72</v>
      </c>
      <c r="AY1272" s="255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1044</v>
      </c>
      <c r="G1273" s="246"/>
      <c r="H1273" s="249">
        <v>1.472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1045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1046</v>
      </c>
      <c r="G1275" s="246"/>
      <c r="H1275" s="249">
        <v>1.248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5" customFormat="1">
      <c r="A1276" s="15"/>
      <c r="B1276" s="256"/>
      <c r="C1276" s="257"/>
      <c r="D1276" s="236" t="s">
        <v>202</v>
      </c>
      <c r="E1276" s="258" t="s">
        <v>19</v>
      </c>
      <c r="F1276" s="259" t="s">
        <v>208</v>
      </c>
      <c r="G1276" s="257"/>
      <c r="H1276" s="260">
        <v>10.08</v>
      </c>
      <c r="I1276" s="261"/>
      <c r="J1276" s="257"/>
      <c r="K1276" s="257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6" t="s">
        <v>202</v>
      </c>
      <c r="AU1276" s="266" t="s">
        <v>82</v>
      </c>
      <c r="AV1276" s="15" t="s">
        <v>93</v>
      </c>
      <c r="AW1276" s="15" t="s">
        <v>34</v>
      </c>
      <c r="AX1276" s="15" t="s">
        <v>72</v>
      </c>
      <c r="AY1276" s="266" t="s">
        <v>191</v>
      </c>
    </row>
    <row r="1277" s="13" customFormat="1">
      <c r="A1277" s="13"/>
      <c r="B1277" s="234"/>
      <c r="C1277" s="235"/>
      <c r="D1277" s="236" t="s">
        <v>202</v>
      </c>
      <c r="E1277" s="237" t="s">
        <v>19</v>
      </c>
      <c r="F1277" s="238" t="s">
        <v>1047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202</v>
      </c>
      <c r="AU1277" s="244" t="s">
        <v>82</v>
      </c>
      <c r="AV1277" s="13" t="s">
        <v>80</v>
      </c>
      <c r="AW1277" s="13" t="s">
        <v>34</v>
      </c>
      <c r="AX1277" s="13" t="s">
        <v>72</v>
      </c>
      <c r="AY1277" s="244" t="s">
        <v>191</v>
      </c>
    </row>
    <row r="1278" s="14" customFormat="1">
      <c r="A1278" s="14"/>
      <c r="B1278" s="245"/>
      <c r="C1278" s="246"/>
      <c r="D1278" s="236" t="s">
        <v>202</v>
      </c>
      <c r="E1278" s="247" t="s">
        <v>19</v>
      </c>
      <c r="F1278" s="248" t="s">
        <v>1048</v>
      </c>
      <c r="G1278" s="246"/>
      <c r="H1278" s="249">
        <v>3.3119999999999998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202</v>
      </c>
      <c r="AU1278" s="255" t="s">
        <v>82</v>
      </c>
      <c r="AV1278" s="14" t="s">
        <v>82</v>
      </c>
      <c r="AW1278" s="14" t="s">
        <v>34</v>
      </c>
      <c r="AX1278" s="14" t="s">
        <v>72</v>
      </c>
      <c r="AY1278" s="255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1049</v>
      </c>
      <c r="G1279" s="246"/>
      <c r="H1279" s="249">
        <v>0.13600000000000001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4" customFormat="1">
      <c r="A1280" s="14"/>
      <c r="B1280" s="245"/>
      <c r="C1280" s="246"/>
      <c r="D1280" s="236" t="s">
        <v>202</v>
      </c>
      <c r="E1280" s="247" t="s">
        <v>19</v>
      </c>
      <c r="F1280" s="248" t="s">
        <v>1050</v>
      </c>
      <c r="G1280" s="246"/>
      <c r="H1280" s="249">
        <v>0.40600000000000003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202</v>
      </c>
      <c r="AU1280" s="255" t="s">
        <v>82</v>
      </c>
      <c r="AV1280" s="14" t="s">
        <v>82</v>
      </c>
      <c r="AW1280" s="14" t="s">
        <v>34</v>
      </c>
      <c r="AX1280" s="14" t="s">
        <v>72</v>
      </c>
      <c r="AY1280" s="255" t="s">
        <v>191</v>
      </c>
    </row>
    <row r="1281" s="14" customFormat="1">
      <c r="A1281" s="14"/>
      <c r="B1281" s="245"/>
      <c r="C1281" s="246"/>
      <c r="D1281" s="236" t="s">
        <v>202</v>
      </c>
      <c r="E1281" s="247" t="s">
        <v>19</v>
      </c>
      <c r="F1281" s="248" t="s">
        <v>1051</v>
      </c>
      <c r="G1281" s="246"/>
      <c r="H1281" s="249">
        <v>1.242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202</v>
      </c>
      <c r="AU1281" s="255" t="s">
        <v>82</v>
      </c>
      <c r="AV1281" s="14" t="s">
        <v>82</v>
      </c>
      <c r="AW1281" s="14" t="s">
        <v>34</v>
      </c>
      <c r="AX1281" s="14" t="s">
        <v>72</v>
      </c>
      <c r="AY1281" s="255" t="s">
        <v>191</v>
      </c>
    </row>
    <row r="1282" s="14" customFormat="1">
      <c r="A1282" s="14"/>
      <c r="B1282" s="245"/>
      <c r="C1282" s="246"/>
      <c r="D1282" s="236" t="s">
        <v>202</v>
      </c>
      <c r="E1282" s="247" t="s">
        <v>19</v>
      </c>
      <c r="F1282" s="248" t="s">
        <v>1051</v>
      </c>
      <c r="G1282" s="246"/>
      <c r="H1282" s="249">
        <v>1.242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202</v>
      </c>
      <c r="AU1282" s="255" t="s">
        <v>82</v>
      </c>
      <c r="AV1282" s="14" t="s">
        <v>82</v>
      </c>
      <c r="AW1282" s="14" t="s">
        <v>34</v>
      </c>
      <c r="AX1282" s="14" t="s">
        <v>72</v>
      </c>
      <c r="AY1282" s="255" t="s">
        <v>191</v>
      </c>
    </row>
    <row r="1283" s="15" customFormat="1">
      <c r="A1283" s="15"/>
      <c r="B1283" s="256"/>
      <c r="C1283" s="257"/>
      <c r="D1283" s="236" t="s">
        <v>202</v>
      </c>
      <c r="E1283" s="258" t="s">
        <v>19</v>
      </c>
      <c r="F1283" s="259" t="s">
        <v>208</v>
      </c>
      <c r="G1283" s="257"/>
      <c r="H1283" s="260">
        <v>6.3380000000000001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6" t="s">
        <v>202</v>
      </c>
      <c r="AU1283" s="266" t="s">
        <v>82</v>
      </c>
      <c r="AV1283" s="15" t="s">
        <v>93</v>
      </c>
      <c r="AW1283" s="15" t="s">
        <v>34</v>
      </c>
      <c r="AX1283" s="15" t="s">
        <v>72</v>
      </c>
      <c r="AY1283" s="266" t="s">
        <v>191</v>
      </c>
    </row>
    <row r="1284" s="16" customFormat="1">
      <c r="A1284" s="16"/>
      <c r="B1284" s="267"/>
      <c r="C1284" s="268"/>
      <c r="D1284" s="236" t="s">
        <v>202</v>
      </c>
      <c r="E1284" s="269" t="s">
        <v>19</v>
      </c>
      <c r="F1284" s="270" t="s">
        <v>212</v>
      </c>
      <c r="G1284" s="268"/>
      <c r="H1284" s="271">
        <v>27.538000000000004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7" t="s">
        <v>202</v>
      </c>
      <c r="AU1284" s="277" t="s">
        <v>82</v>
      </c>
      <c r="AV1284" s="16" t="s">
        <v>198</v>
      </c>
      <c r="AW1284" s="16" t="s">
        <v>34</v>
      </c>
      <c r="AX1284" s="16" t="s">
        <v>80</v>
      </c>
      <c r="AY1284" s="277" t="s">
        <v>191</v>
      </c>
    </row>
    <row r="1285" s="2" customFormat="1" ht="16.5" customHeight="1">
      <c r="A1285" s="41"/>
      <c r="B1285" s="42"/>
      <c r="C1285" s="216" t="s">
        <v>1052</v>
      </c>
      <c r="D1285" s="216" t="s">
        <v>193</v>
      </c>
      <c r="E1285" s="217" t="s">
        <v>1053</v>
      </c>
      <c r="F1285" s="218" t="s">
        <v>1054</v>
      </c>
      <c r="G1285" s="219" t="s">
        <v>196</v>
      </c>
      <c r="H1285" s="220">
        <v>145.56</v>
      </c>
      <c r="I1285" s="221"/>
      <c r="J1285" s="222">
        <f>ROUND(I1285*H1285,2)</f>
        <v>0</v>
      </c>
      <c r="K1285" s="218" t="s">
        <v>197</v>
      </c>
      <c r="L1285" s="47"/>
      <c r="M1285" s="223" t="s">
        <v>19</v>
      </c>
      <c r="N1285" s="224" t="s">
        <v>43</v>
      </c>
      <c r="O1285" s="87"/>
      <c r="P1285" s="225">
        <f>O1285*H1285</f>
        <v>0</v>
      </c>
      <c r="Q1285" s="225">
        <v>0.011169999999999999</v>
      </c>
      <c r="R1285" s="225">
        <f>Q1285*H1285</f>
        <v>1.6259051999999998</v>
      </c>
      <c r="S1285" s="225">
        <v>0</v>
      </c>
      <c r="T1285" s="226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7" t="s">
        <v>198</v>
      </c>
      <c r="AT1285" s="227" t="s">
        <v>193</v>
      </c>
      <c r="AU1285" s="227" t="s">
        <v>82</v>
      </c>
      <c r="AY1285" s="20" t="s">
        <v>191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80</v>
      </c>
      <c r="BK1285" s="228">
        <f>ROUND(I1285*H1285,2)</f>
        <v>0</v>
      </c>
      <c r="BL1285" s="20" t="s">
        <v>198</v>
      </c>
      <c r="BM1285" s="227" t="s">
        <v>1055</v>
      </c>
    </row>
    <row r="1286" s="2" customFormat="1">
      <c r="A1286" s="41"/>
      <c r="B1286" s="42"/>
      <c r="C1286" s="43"/>
      <c r="D1286" s="229" t="s">
        <v>200</v>
      </c>
      <c r="E1286" s="43"/>
      <c r="F1286" s="230" t="s">
        <v>1056</v>
      </c>
      <c r="G1286" s="43"/>
      <c r="H1286" s="43"/>
      <c r="I1286" s="231"/>
      <c r="J1286" s="43"/>
      <c r="K1286" s="43"/>
      <c r="L1286" s="47"/>
      <c r="M1286" s="232"/>
      <c r="N1286" s="233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200</v>
      </c>
      <c r="AU1286" s="20" t="s">
        <v>82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701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3" customFormat="1">
      <c r="A1288" s="13"/>
      <c r="B1288" s="234"/>
      <c r="C1288" s="235"/>
      <c r="D1288" s="236" t="s">
        <v>202</v>
      </c>
      <c r="E1288" s="237" t="s">
        <v>19</v>
      </c>
      <c r="F1288" s="238" t="s">
        <v>454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202</v>
      </c>
      <c r="AU1288" s="244" t="s">
        <v>82</v>
      </c>
      <c r="AV1288" s="13" t="s">
        <v>80</v>
      </c>
      <c r="AW1288" s="13" t="s">
        <v>34</v>
      </c>
      <c r="AX1288" s="13" t="s">
        <v>72</v>
      </c>
      <c r="AY1288" s="244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1038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1057</v>
      </c>
      <c r="G1290" s="246"/>
      <c r="H1290" s="249">
        <v>31.463999999999999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4" customFormat="1">
      <c r="A1291" s="14"/>
      <c r="B1291" s="245"/>
      <c r="C1291" s="246"/>
      <c r="D1291" s="236" t="s">
        <v>202</v>
      </c>
      <c r="E1291" s="247" t="s">
        <v>19</v>
      </c>
      <c r="F1291" s="248" t="s">
        <v>1058</v>
      </c>
      <c r="G1291" s="246"/>
      <c r="H1291" s="249">
        <v>1.6970000000000001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202</v>
      </c>
      <c r="AU1291" s="255" t="s">
        <v>82</v>
      </c>
      <c r="AV1291" s="14" t="s">
        <v>82</v>
      </c>
      <c r="AW1291" s="14" t="s">
        <v>34</v>
      </c>
      <c r="AX1291" s="14" t="s">
        <v>72</v>
      </c>
      <c r="AY1291" s="255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1059</v>
      </c>
      <c r="G1292" s="246"/>
      <c r="H1292" s="249">
        <v>3.1349999999999998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4" customFormat="1">
      <c r="A1293" s="14"/>
      <c r="B1293" s="245"/>
      <c r="C1293" s="246"/>
      <c r="D1293" s="236" t="s">
        <v>202</v>
      </c>
      <c r="E1293" s="247" t="s">
        <v>19</v>
      </c>
      <c r="F1293" s="248" t="s">
        <v>1060</v>
      </c>
      <c r="G1293" s="246"/>
      <c r="H1293" s="249">
        <v>4.3239999999999998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202</v>
      </c>
      <c r="AU1293" s="255" t="s">
        <v>82</v>
      </c>
      <c r="AV1293" s="14" t="s">
        <v>82</v>
      </c>
      <c r="AW1293" s="14" t="s">
        <v>34</v>
      </c>
      <c r="AX1293" s="14" t="s">
        <v>72</v>
      </c>
      <c r="AY1293" s="255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1061</v>
      </c>
      <c r="G1294" s="246"/>
      <c r="H1294" s="249">
        <v>13.616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4" customFormat="1">
      <c r="A1295" s="14"/>
      <c r="B1295" s="245"/>
      <c r="C1295" s="246"/>
      <c r="D1295" s="236" t="s">
        <v>202</v>
      </c>
      <c r="E1295" s="247" t="s">
        <v>19</v>
      </c>
      <c r="F1295" s="248" t="s">
        <v>1062</v>
      </c>
      <c r="G1295" s="246"/>
      <c r="H1295" s="249">
        <v>11.257999999999999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202</v>
      </c>
      <c r="AU1295" s="255" t="s">
        <v>82</v>
      </c>
      <c r="AV1295" s="14" t="s">
        <v>82</v>
      </c>
      <c r="AW1295" s="14" t="s">
        <v>34</v>
      </c>
      <c r="AX1295" s="14" t="s">
        <v>72</v>
      </c>
      <c r="AY1295" s="255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1062</v>
      </c>
      <c r="G1296" s="246"/>
      <c r="H1296" s="249">
        <v>11.257999999999999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5" customFormat="1">
      <c r="A1297" s="15"/>
      <c r="B1297" s="256"/>
      <c r="C1297" s="257"/>
      <c r="D1297" s="236" t="s">
        <v>202</v>
      </c>
      <c r="E1297" s="258" t="s">
        <v>19</v>
      </c>
      <c r="F1297" s="259" t="s">
        <v>208</v>
      </c>
      <c r="G1297" s="257"/>
      <c r="H1297" s="260">
        <v>76.751999999999995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202</v>
      </c>
      <c r="AU1297" s="266" t="s">
        <v>82</v>
      </c>
      <c r="AV1297" s="15" t="s">
        <v>93</v>
      </c>
      <c r="AW1297" s="15" t="s">
        <v>34</v>
      </c>
      <c r="AX1297" s="15" t="s">
        <v>72</v>
      </c>
      <c r="AY1297" s="266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1042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1063</v>
      </c>
      <c r="G1299" s="246"/>
      <c r="H1299" s="249">
        <v>44.159999999999997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1064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1065</v>
      </c>
      <c r="G1301" s="246"/>
      <c r="H1301" s="249">
        <v>3.1200000000000001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5" customFormat="1">
      <c r="A1302" s="15"/>
      <c r="B1302" s="256"/>
      <c r="C1302" s="257"/>
      <c r="D1302" s="236" t="s">
        <v>202</v>
      </c>
      <c r="E1302" s="258" t="s">
        <v>19</v>
      </c>
      <c r="F1302" s="259" t="s">
        <v>208</v>
      </c>
      <c r="G1302" s="257"/>
      <c r="H1302" s="260">
        <v>47.279999999999994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202</v>
      </c>
      <c r="AU1302" s="266" t="s">
        <v>82</v>
      </c>
      <c r="AV1302" s="15" t="s">
        <v>93</v>
      </c>
      <c r="AW1302" s="15" t="s">
        <v>34</v>
      </c>
      <c r="AX1302" s="15" t="s">
        <v>72</v>
      </c>
      <c r="AY1302" s="266" t="s">
        <v>191</v>
      </c>
    </row>
    <row r="1303" s="13" customFormat="1">
      <c r="A1303" s="13"/>
      <c r="B1303" s="234"/>
      <c r="C1303" s="235"/>
      <c r="D1303" s="236" t="s">
        <v>202</v>
      </c>
      <c r="E1303" s="237" t="s">
        <v>19</v>
      </c>
      <c r="F1303" s="238" t="s">
        <v>1047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202</v>
      </c>
      <c r="AU1303" s="244" t="s">
        <v>82</v>
      </c>
      <c r="AV1303" s="13" t="s">
        <v>80</v>
      </c>
      <c r="AW1303" s="13" t="s">
        <v>34</v>
      </c>
      <c r="AX1303" s="13" t="s">
        <v>72</v>
      </c>
      <c r="AY1303" s="244" t="s">
        <v>191</v>
      </c>
    </row>
    <row r="1304" s="14" customFormat="1">
      <c r="A1304" s="14"/>
      <c r="B1304" s="245"/>
      <c r="C1304" s="246"/>
      <c r="D1304" s="236" t="s">
        <v>202</v>
      </c>
      <c r="E1304" s="247" t="s">
        <v>19</v>
      </c>
      <c r="F1304" s="248" t="s">
        <v>1066</v>
      </c>
      <c r="G1304" s="246"/>
      <c r="H1304" s="249">
        <v>13.247999999999999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202</v>
      </c>
      <c r="AU1304" s="255" t="s">
        <v>82</v>
      </c>
      <c r="AV1304" s="14" t="s">
        <v>82</v>
      </c>
      <c r="AW1304" s="14" t="s">
        <v>34</v>
      </c>
      <c r="AX1304" s="14" t="s">
        <v>72</v>
      </c>
      <c r="AY1304" s="255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1067</v>
      </c>
      <c r="G1305" s="246"/>
      <c r="H1305" s="249">
        <v>1.524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4" customFormat="1">
      <c r="A1306" s="14"/>
      <c r="B1306" s="245"/>
      <c r="C1306" s="246"/>
      <c r="D1306" s="236" t="s">
        <v>202</v>
      </c>
      <c r="E1306" s="247" t="s">
        <v>19</v>
      </c>
      <c r="F1306" s="248" t="s">
        <v>1068</v>
      </c>
      <c r="G1306" s="246"/>
      <c r="H1306" s="249">
        <v>0.54400000000000004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202</v>
      </c>
      <c r="AU1306" s="255" t="s">
        <v>82</v>
      </c>
      <c r="AV1306" s="14" t="s">
        <v>82</v>
      </c>
      <c r="AW1306" s="14" t="s">
        <v>34</v>
      </c>
      <c r="AX1306" s="14" t="s">
        <v>72</v>
      </c>
      <c r="AY1306" s="255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1069</v>
      </c>
      <c r="G1307" s="246"/>
      <c r="H1307" s="249">
        <v>3.1059999999999999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4" customFormat="1">
      <c r="A1308" s="14"/>
      <c r="B1308" s="245"/>
      <c r="C1308" s="246"/>
      <c r="D1308" s="236" t="s">
        <v>202</v>
      </c>
      <c r="E1308" s="247" t="s">
        <v>19</v>
      </c>
      <c r="F1308" s="248" t="s">
        <v>1069</v>
      </c>
      <c r="G1308" s="246"/>
      <c r="H1308" s="249">
        <v>3.1059999999999999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202</v>
      </c>
      <c r="AU1308" s="255" t="s">
        <v>82</v>
      </c>
      <c r="AV1308" s="14" t="s">
        <v>82</v>
      </c>
      <c r="AW1308" s="14" t="s">
        <v>34</v>
      </c>
      <c r="AX1308" s="14" t="s">
        <v>72</v>
      </c>
      <c r="AY1308" s="255" t="s">
        <v>191</v>
      </c>
    </row>
    <row r="1309" s="15" customFormat="1">
      <c r="A1309" s="15"/>
      <c r="B1309" s="256"/>
      <c r="C1309" s="257"/>
      <c r="D1309" s="236" t="s">
        <v>202</v>
      </c>
      <c r="E1309" s="258" t="s">
        <v>19</v>
      </c>
      <c r="F1309" s="259" t="s">
        <v>208</v>
      </c>
      <c r="G1309" s="257"/>
      <c r="H1309" s="260">
        <v>21.527999999999999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202</v>
      </c>
      <c r="AU1309" s="266" t="s">
        <v>82</v>
      </c>
      <c r="AV1309" s="15" t="s">
        <v>93</v>
      </c>
      <c r="AW1309" s="15" t="s">
        <v>34</v>
      </c>
      <c r="AX1309" s="15" t="s">
        <v>72</v>
      </c>
      <c r="AY1309" s="266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145.56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2" customFormat="1" ht="16.5" customHeight="1">
      <c r="A1311" s="41"/>
      <c r="B1311" s="42"/>
      <c r="C1311" s="216" t="s">
        <v>1070</v>
      </c>
      <c r="D1311" s="216" t="s">
        <v>193</v>
      </c>
      <c r="E1311" s="217" t="s">
        <v>1071</v>
      </c>
      <c r="F1311" s="218" t="s">
        <v>1072</v>
      </c>
      <c r="G1311" s="219" t="s">
        <v>196</v>
      </c>
      <c r="H1311" s="220">
        <v>145.56</v>
      </c>
      <c r="I1311" s="221"/>
      <c r="J1311" s="222">
        <f>ROUND(I1311*H1311,2)</f>
        <v>0</v>
      </c>
      <c r="K1311" s="218" t="s">
        <v>197</v>
      </c>
      <c r="L1311" s="47"/>
      <c r="M1311" s="223" t="s">
        <v>19</v>
      </c>
      <c r="N1311" s="224" t="s">
        <v>43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198</v>
      </c>
      <c r="AT1311" s="227" t="s">
        <v>193</v>
      </c>
      <c r="AU1311" s="227" t="s">
        <v>82</v>
      </c>
      <c r="AY1311" s="20" t="s">
        <v>191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80</v>
      </c>
      <c r="BK1311" s="228">
        <f>ROUND(I1311*H1311,2)</f>
        <v>0</v>
      </c>
      <c r="BL1311" s="20" t="s">
        <v>198</v>
      </c>
      <c r="BM1311" s="227" t="s">
        <v>1073</v>
      </c>
    </row>
    <row r="1312" s="2" customFormat="1">
      <c r="A1312" s="41"/>
      <c r="B1312" s="42"/>
      <c r="C1312" s="43"/>
      <c r="D1312" s="229" t="s">
        <v>200</v>
      </c>
      <c r="E1312" s="43"/>
      <c r="F1312" s="230" t="s">
        <v>1074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200</v>
      </c>
      <c r="AU1312" s="20" t="s">
        <v>82</v>
      </c>
    </row>
    <row r="1313" s="13" customFormat="1">
      <c r="A1313" s="13"/>
      <c r="B1313" s="234"/>
      <c r="C1313" s="235"/>
      <c r="D1313" s="236" t="s">
        <v>202</v>
      </c>
      <c r="E1313" s="237" t="s">
        <v>19</v>
      </c>
      <c r="F1313" s="238" t="s">
        <v>701</v>
      </c>
      <c r="G1313" s="235"/>
      <c r="H1313" s="237" t="s">
        <v>19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202</v>
      </c>
      <c r="AU1313" s="244" t="s">
        <v>82</v>
      </c>
      <c r="AV1313" s="13" t="s">
        <v>80</v>
      </c>
      <c r="AW1313" s="13" t="s">
        <v>34</v>
      </c>
      <c r="AX1313" s="13" t="s">
        <v>72</v>
      </c>
      <c r="AY1313" s="244" t="s">
        <v>191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454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1038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1057</v>
      </c>
      <c r="G1316" s="246"/>
      <c r="H1316" s="249">
        <v>31.463999999999999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4" customFormat="1">
      <c r="A1317" s="14"/>
      <c r="B1317" s="245"/>
      <c r="C1317" s="246"/>
      <c r="D1317" s="236" t="s">
        <v>202</v>
      </c>
      <c r="E1317" s="247" t="s">
        <v>19</v>
      </c>
      <c r="F1317" s="248" t="s">
        <v>1058</v>
      </c>
      <c r="G1317" s="246"/>
      <c r="H1317" s="249">
        <v>1.6970000000000001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202</v>
      </c>
      <c r="AU1317" s="255" t="s">
        <v>82</v>
      </c>
      <c r="AV1317" s="14" t="s">
        <v>82</v>
      </c>
      <c r="AW1317" s="14" t="s">
        <v>34</v>
      </c>
      <c r="AX1317" s="14" t="s">
        <v>72</v>
      </c>
      <c r="AY1317" s="255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1059</v>
      </c>
      <c r="G1318" s="246"/>
      <c r="H1318" s="249">
        <v>3.1349999999999998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4" customFormat="1">
      <c r="A1319" s="14"/>
      <c r="B1319" s="245"/>
      <c r="C1319" s="246"/>
      <c r="D1319" s="236" t="s">
        <v>202</v>
      </c>
      <c r="E1319" s="247" t="s">
        <v>19</v>
      </c>
      <c r="F1319" s="248" t="s">
        <v>1060</v>
      </c>
      <c r="G1319" s="246"/>
      <c r="H1319" s="249">
        <v>4.3239999999999998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202</v>
      </c>
      <c r="AU1319" s="255" t="s">
        <v>82</v>
      </c>
      <c r="AV1319" s="14" t="s">
        <v>82</v>
      </c>
      <c r="AW1319" s="14" t="s">
        <v>34</v>
      </c>
      <c r="AX1319" s="14" t="s">
        <v>72</v>
      </c>
      <c r="AY1319" s="255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1061</v>
      </c>
      <c r="G1320" s="246"/>
      <c r="H1320" s="249">
        <v>13.616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4" customFormat="1">
      <c r="A1321" s="14"/>
      <c r="B1321" s="245"/>
      <c r="C1321" s="246"/>
      <c r="D1321" s="236" t="s">
        <v>202</v>
      </c>
      <c r="E1321" s="247" t="s">
        <v>19</v>
      </c>
      <c r="F1321" s="248" t="s">
        <v>1062</v>
      </c>
      <c r="G1321" s="246"/>
      <c r="H1321" s="249">
        <v>11.257999999999999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202</v>
      </c>
      <c r="AU1321" s="255" t="s">
        <v>82</v>
      </c>
      <c r="AV1321" s="14" t="s">
        <v>82</v>
      </c>
      <c r="AW1321" s="14" t="s">
        <v>34</v>
      </c>
      <c r="AX1321" s="14" t="s">
        <v>72</v>
      </c>
      <c r="AY1321" s="255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1062</v>
      </c>
      <c r="G1322" s="246"/>
      <c r="H1322" s="249">
        <v>11.257999999999999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5" customFormat="1">
      <c r="A1323" s="15"/>
      <c r="B1323" s="256"/>
      <c r="C1323" s="257"/>
      <c r="D1323" s="236" t="s">
        <v>202</v>
      </c>
      <c r="E1323" s="258" t="s">
        <v>19</v>
      </c>
      <c r="F1323" s="259" t="s">
        <v>208</v>
      </c>
      <c r="G1323" s="257"/>
      <c r="H1323" s="260">
        <v>76.751999999999995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202</v>
      </c>
      <c r="AU1323" s="266" t="s">
        <v>82</v>
      </c>
      <c r="AV1323" s="15" t="s">
        <v>93</v>
      </c>
      <c r="AW1323" s="15" t="s">
        <v>34</v>
      </c>
      <c r="AX1323" s="15" t="s">
        <v>72</v>
      </c>
      <c r="AY1323" s="266" t="s">
        <v>191</v>
      </c>
    </row>
    <row r="1324" s="13" customFormat="1">
      <c r="A1324" s="13"/>
      <c r="B1324" s="234"/>
      <c r="C1324" s="235"/>
      <c r="D1324" s="236" t="s">
        <v>202</v>
      </c>
      <c r="E1324" s="237" t="s">
        <v>19</v>
      </c>
      <c r="F1324" s="238" t="s">
        <v>1042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202</v>
      </c>
      <c r="AU1324" s="244" t="s">
        <v>82</v>
      </c>
      <c r="AV1324" s="13" t="s">
        <v>80</v>
      </c>
      <c r="AW1324" s="13" t="s">
        <v>34</v>
      </c>
      <c r="AX1324" s="13" t="s">
        <v>72</v>
      </c>
      <c r="AY1324" s="244" t="s">
        <v>191</v>
      </c>
    </row>
    <row r="1325" s="14" customFormat="1">
      <c r="A1325" s="14"/>
      <c r="B1325" s="245"/>
      <c r="C1325" s="246"/>
      <c r="D1325" s="236" t="s">
        <v>202</v>
      </c>
      <c r="E1325" s="247" t="s">
        <v>19</v>
      </c>
      <c r="F1325" s="248" t="s">
        <v>1063</v>
      </c>
      <c r="G1325" s="246"/>
      <c r="H1325" s="249">
        <v>44.159999999999997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202</v>
      </c>
      <c r="AU1325" s="255" t="s">
        <v>82</v>
      </c>
      <c r="AV1325" s="14" t="s">
        <v>82</v>
      </c>
      <c r="AW1325" s="14" t="s">
        <v>34</v>
      </c>
      <c r="AX1325" s="14" t="s">
        <v>72</v>
      </c>
      <c r="AY1325" s="255" t="s">
        <v>191</v>
      </c>
    </row>
    <row r="1326" s="13" customFormat="1">
      <c r="A1326" s="13"/>
      <c r="B1326" s="234"/>
      <c r="C1326" s="235"/>
      <c r="D1326" s="236" t="s">
        <v>202</v>
      </c>
      <c r="E1326" s="237" t="s">
        <v>19</v>
      </c>
      <c r="F1326" s="238" t="s">
        <v>1064</v>
      </c>
      <c r="G1326" s="235"/>
      <c r="H1326" s="237" t="s">
        <v>19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202</v>
      </c>
      <c r="AU1326" s="244" t="s">
        <v>82</v>
      </c>
      <c r="AV1326" s="13" t="s">
        <v>80</v>
      </c>
      <c r="AW1326" s="13" t="s">
        <v>34</v>
      </c>
      <c r="AX1326" s="13" t="s">
        <v>72</v>
      </c>
      <c r="AY1326" s="244" t="s">
        <v>191</v>
      </c>
    </row>
    <row r="1327" s="14" customFormat="1">
      <c r="A1327" s="14"/>
      <c r="B1327" s="245"/>
      <c r="C1327" s="246"/>
      <c r="D1327" s="236" t="s">
        <v>202</v>
      </c>
      <c r="E1327" s="247" t="s">
        <v>19</v>
      </c>
      <c r="F1327" s="248" t="s">
        <v>1065</v>
      </c>
      <c r="G1327" s="246"/>
      <c r="H1327" s="249">
        <v>3.1200000000000001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202</v>
      </c>
      <c r="AU1327" s="255" t="s">
        <v>82</v>
      </c>
      <c r="AV1327" s="14" t="s">
        <v>82</v>
      </c>
      <c r="AW1327" s="14" t="s">
        <v>34</v>
      </c>
      <c r="AX1327" s="14" t="s">
        <v>72</v>
      </c>
      <c r="AY1327" s="255" t="s">
        <v>191</v>
      </c>
    </row>
    <row r="1328" s="15" customFormat="1">
      <c r="A1328" s="15"/>
      <c r="B1328" s="256"/>
      <c r="C1328" s="257"/>
      <c r="D1328" s="236" t="s">
        <v>202</v>
      </c>
      <c r="E1328" s="258" t="s">
        <v>19</v>
      </c>
      <c r="F1328" s="259" t="s">
        <v>208</v>
      </c>
      <c r="G1328" s="257"/>
      <c r="H1328" s="260">
        <v>47.279999999999994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6" t="s">
        <v>202</v>
      </c>
      <c r="AU1328" s="266" t="s">
        <v>82</v>
      </c>
      <c r="AV1328" s="15" t="s">
        <v>93</v>
      </c>
      <c r="AW1328" s="15" t="s">
        <v>34</v>
      </c>
      <c r="AX1328" s="15" t="s">
        <v>72</v>
      </c>
      <c r="AY1328" s="266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1047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4" customFormat="1">
      <c r="A1330" s="14"/>
      <c r="B1330" s="245"/>
      <c r="C1330" s="246"/>
      <c r="D1330" s="236" t="s">
        <v>202</v>
      </c>
      <c r="E1330" s="247" t="s">
        <v>19</v>
      </c>
      <c r="F1330" s="248" t="s">
        <v>1066</v>
      </c>
      <c r="G1330" s="246"/>
      <c r="H1330" s="249">
        <v>13.247999999999999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202</v>
      </c>
      <c r="AU1330" s="255" t="s">
        <v>82</v>
      </c>
      <c r="AV1330" s="14" t="s">
        <v>82</v>
      </c>
      <c r="AW1330" s="14" t="s">
        <v>34</v>
      </c>
      <c r="AX1330" s="14" t="s">
        <v>72</v>
      </c>
      <c r="AY1330" s="255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1067</v>
      </c>
      <c r="G1331" s="246"/>
      <c r="H1331" s="249">
        <v>1.524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4" customFormat="1">
      <c r="A1332" s="14"/>
      <c r="B1332" s="245"/>
      <c r="C1332" s="246"/>
      <c r="D1332" s="236" t="s">
        <v>202</v>
      </c>
      <c r="E1332" s="247" t="s">
        <v>19</v>
      </c>
      <c r="F1332" s="248" t="s">
        <v>1068</v>
      </c>
      <c r="G1332" s="246"/>
      <c r="H1332" s="249">
        <v>0.54400000000000004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202</v>
      </c>
      <c r="AU1332" s="255" t="s">
        <v>82</v>
      </c>
      <c r="AV1332" s="14" t="s">
        <v>82</v>
      </c>
      <c r="AW1332" s="14" t="s">
        <v>34</v>
      </c>
      <c r="AX1332" s="14" t="s">
        <v>72</v>
      </c>
      <c r="AY1332" s="255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1069</v>
      </c>
      <c r="G1333" s="246"/>
      <c r="H1333" s="249">
        <v>3.1059999999999999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4" customFormat="1">
      <c r="A1334" s="14"/>
      <c r="B1334" s="245"/>
      <c r="C1334" s="246"/>
      <c r="D1334" s="236" t="s">
        <v>202</v>
      </c>
      <c r="E1334" s="247" t="s">
        <v>19</v>
      </c>
      <c r="F1334" s="248" t="s">
        <v>1069</v>
      </c>
      <c r="G1334" s="246"/>
      <c r="H1334" s="249">
        <v>3.1059999999999999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202</v>
      </c>
      <c r="AU1334" s="255" t="s">
        <v>82</v>
      </c>
      <c r="AV1334" s="14" t="s">
        <v>82</v>
      </c>
      <c r="AW1334" s="14" t="s">
        <v>34</v>
      </c>
      <c r="AX1334" s="14" t="s">
        <v>72</v>
      </c>
      <c r="AY1334" s="255" t="s">
        <v>191</v>
      </c>
    </row>
    <row r="1335" s="15" customFormat="1">
      <c r="A1335" s="15"/>
      <c r="B1335" s="256"/>
      <c r="C1335" s="257"/>
      <c r="D1335" s="236" t="s">
        <v>202</v>
      </c>
      <c r="E1335" s="258" t="s">
        <v>19</v>
      </c>
      <c r="F1335" s="259" t="s">
        <v>208</v>
      </c>
      <c r="G1335" s="257"/>
      <c r="H1335" s="260">
        <v>21.527999999999999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6" t="s">
        <v>202</v>
      </c>
      <c r="AU1335" s="266" t="s">
        <v>82</v>
      </c>
      <c r="AV1335" s="15" t="s">
        <v>93</v>
      </c>
      <c r="AW1335" s="15" t="s">
        <v>34</v>
      </c>
      <c r="AX1335" s="15" t="s">
        <v>72</v>
      </c>
      <c r="AY1335" s="266" t="s">
        <v>191</v>
      </c>
    </row>
    <row r="1336" s="16" customFormat="1">
      <c r="A1336" s="16"/>
      <c r="B1336" s="267"/>
      <c r="C1336" s="268"/>
      <c r="D1336" s="236" t="s">
        <v>202</v>
      </c>
      <c r="E1336" s="269" t="s">
        <v>19</v>
      </c>
      <c r="F1336" s="270" t="s">
        <v>212</v>
      </c>
      <c r="G1336" s="268"/>
      <c r="H1336" s="271">
        <v>145.56</v>
      </c>
      <c r="I1336" s="272"/>
      <c r="J1336" s="268"/>
      <c r="K1336" s="268"/>
      <c r="L1336" s="273"/>
      <c r="M1336" s="274"/>
      <c r="N1336" s="275"/>
      <c r="O1336" s="275"/>
      <c r="P1336" s="275"/>
      <c r="Q1336" s="275"/>
      <c r="R1336" s="275"/>
      <c r="S1336" s="275"/>
      <c r="T1336" s="27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7" t="s">
        <v>202</v>
      </c>
      <c r="AU1336" s="277" t="s">
        <v>82</v>
      </c>
      <c r="AV1336" s="16" t="s">
        <v>198</v>
      </c>
      <c r="AW1336" s="16" t="s">
        <v>34</v>
      </c>
      <c r="AX1336" s="16" t="s">
        <v>80</v>
      </c>
      <c r="AY1336" s="277" t="s">
        <v>191</v>
      </c>
    </row>
    <row r="1337" s="2" customFormat="1" ht="16.5" customHeight="1">
      <c r="A1337" s="41"/>
      <c r="B1337" s="42"/>
      <c r="C1337" s="216" t="s">
        <v>1075</v>
      </c>
      <c r="D1337" s="216" t="s">
        <v>193</v>
      </c>
      <c r="E1337" s="217" t="s">
        <v>1076</v>
      </c>
      <c r="F1337" s="218" t="s">
        <v>1077</v>
      </c>
      <c r="G1337" s="219" t="s">
        <v>310</v>
      </c>
      <c r="H1337" s="220">
        <v>1.9279999999999999</v>
      </c>
      <c r="I1337" s="221"/>
      <c r="J1337" s="222">
        <f>ROUND(I1337*H1337,2)</f>
        <v>0</v>
      </c>
      <c r="K1337" s="218" t="s">
        <v>197</v>
      </c>
      <c r="L1337" s="47"/>
      <c r="M1337" s="223" t="s">
        <v>19</v>
      </c>
      <c r="N1337" s="224" t="s">
        <v>43</v>
      </c>
      <c r="O1337" s="87"/>
      <c r="P1337" s="225">
        <f>O1337*H1337</f>
        <v>0</v>
      </c>
      <c r="Q1337" s="225">
        <v>1.05291</v>
      </c>
      <c r="R1337" s="225">
        <f>Q1337*H1337</f>
        <v>2.0300104800000001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198</v>
      </c>
      <c r="AT1337" s="227" t="s">
        <v>193</v>
      </c>
      <c r="AU1337" s="227" t="s">
        <v>82</v>
      </c>
      <c r="AY1337" s="20" t="s">
        <v>191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80</v>
      </c>
      <c r="BK1337" s="228">
        <f>ROUND(I1337*H1337,2)</f>
        <v>0</v>
      </c>
      <c r="BL1337" s="20" t="s">
        <v>198</v>
      </c>
      <c r="BM1337" s="227" t="s">
        <v>1078</v>
      </c>
    </row>
    <row r="1338" s="2" customFormat="1">
      <c r="A1338" s="41"/>
      <c r="B1338" s="42"/>
      <c r="C1338" s="43"/>
      <c r="D1338" s="229" t="s">
        <v>200</v>
      </c>
      <c r="E1338" s="43"/>
      <c r="F1338" s="230" t="s">
        <v>1079</v>
      </c>
      <c r="G1338" s="43"/>
      <c r="H1338" s="43"/>
      <c r="I1338" s="231"/>
      <c r="J1338" s="43"/>
      <c r="K1338" s="43"/>
      <c r="L1338" s="47"/>
      <c r="M1338" s="232"/>
      <c r="N1338" s="233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200</v>
      </c>
      <c r="AU1338" s="20" t="s">
        <v>82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1080</v>
      </c>
      <c r="G1339" s="246"/>
      <c r="H1339" s="249">
        <v>1.9279999999999999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6" customFormat="1">
      <c r="A1340" s="16"/>
      <c r="B1340" s="267"/>
      <c r="C1340" s="268"/>
      <c r="D1340" s="236" t="s">
        <v>202</v>
      </c>
      <c r="E1340" s="269" t="s">
        <v>19</v>
      </c>
      <c r="F1340" s="270" t="s">
        <v>212</v>
      </c>
      <c r="G1340" s="268"/>
      <c r="H1340" s="271">
        <v>1.9279999999999999</v>
      </c>
      <c r="I1340" s="272"/>
      <c r="J1340" s="268"/>
      <c r="K1340" s="268"/>
      <c r="L1340" s="273"/>
      <c r="M1340" s="274"/>
      <c r="N1340" s="275"/>
      <c r="O1340" s="275"/>
      <c r="P1340" s="275"/>
      <c r="Q1340" s="275"/>
      <c r="R1340" s="275"/>
      <c r="S1340" s="275"/>
      <c r="T1340" s="27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T1340" s="277" t="s">
        <v>202</v>
      </c>
      <c r="AU1340" s="277" t="s">
        <v>82</v>
      </c>
      <c r="AV1340" s="16" t="s">
        <v>198</v>
      </c>
      <c r="AW1340" s="16" t="s">
        <v>34</v>
      </c>
      <c r="AX1340" s="16" t="s">
        <v>80</v>
      </c>
      <c r="AY1340" s="277" t="s">
        <v>191</v>
      </c>
    </row>
    <row r="1341" s="12" customFormat="1" ht="22.8" customHeight="1">
      <c r="A1341" s="12"/>
      <c r="B1341" s="200"/>
      <c r="C1341" s="201"/>
      <c r="D1341" s="202" t="s">
        <v>71</v>
      </c>
      <c r="E1341" s="214" t="s">
        <v>247</v>
      </c>
      <c r="F1341" s="214" t="s">
        <v>1081</v>
      </c>
      <c r="G1341" s="201"/>
      <c r="H1341" s="201"/>
      <c r="I1341" s="204"/>
      <c r="J1341" s="215">
        <f>BK1341</f>
        <v>0</v>
      </c>
      <c r="K1341" s="201"/>
      <c r="L1341" s="206"/>
      <c r="M1341" s="207"/>
      <c r="N1341" s="208"/>
      <c r="O1341" s="208"/>
      <c r="P1341" s="209">
        <f>SUM(P1342:P1347)</f>
        <v>0</v>
      </c>
      <c r="Q1341" s="208"/>
      <c r="R1341" s="209">
        <f>SUM(R1342:R1347)</f>
        <v>18.143999999999998</v>
      </c>
      <c r="S1341" s="208"/>
      <c r="T1341" s="210">
        <f>SUM(T1342:T1347)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1" t="s">
        <v>80</v>
      </c>
      <c r="AT1341" s="212" t="s">
        <v>71</v>
      </c>
      <c r="AU1341" s="212" t="s">
        <v>80</v>
      </c>
      <c r="AY1341" s="211" t="s">
        <v>191</v>
      </c>
      <c r="BK1341" s="213">
        <f>SUM(BK1342:BK1347)</f>
        <v>0</v>
      </c>
    </row>
    <row r="1342" s="2" customFormat="1" ht="21.75" customHeight="1">
      <c r="A1342" s="41"/>
      <c r="B1342" s="42"/>
      <c r="C1342" s="216" t="s">
        <v>1082</v>
      </c>
      <c r="D1342" s="216" t="s">
        <v>193</v>
      </c>
      <c r="E1342" s="217" t="s">
        <v>1083</v>
      </c>
      <c r="F1342" s="218" t="s">
        <v>1084</v>
      </c>
      <c r="G1342" s="219" t="s">
        <v>196</v>
      </c>
      <c r="H1342" s="220">
        <v>288</v>
      </c>
      <c r="I1342" s="221"/>
      <c r="J1342" s="222">
        <f>ROUND(I1342*H1342,2)</f>
        <v>0</v>
      </c>
      <c r="K1342" s="218" t="s">
        <v>197</v>
      </c>
      <c r="L1342" s="47"/>
      <c r="M1342" s="223" t="s">
        <v>19</v>
      </c>
      <c r="N1342" s="224" t="s">
        <v>43</v>
      </c>
      <c r="O1342" s="87"/>
      <c r="P1342" s="225">
        <f>O1342*H1342</f>
        <v>0</v>
      </c>
      <c r="Q1342" s="225">
        <v>0.063</v>
      </c>
      <c r="R1342" s="225">
        <f>Q1342*H1342</f>
        <v>18.143999999999998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198</v>
      </c>
      <c r="AT1342" s="227" t="s">
        <v>193</v>
      </c>
      <c r="AU1342" s="227" t="s">
        <v>82</v>
      </c>
      <c r="AY1342" s="20" t="s">
        <v>191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80</v>
      </c>
      <c r="BK1342" s="228">
        <f>ROUND(I1342*H1342,2)</f>
        <v>0</v>
      </c>
      <c r="BL1342" s="20" t="s">
        <v>198</v>
      </c>
      <c r="BM1342" s="227" t="s">
        <v>1085</v>
      </c>
    </row>
    <row r="1343" s="2" customFormat="1">
      <c r="A1343" s="41"/>
      <c r="B1343" s="42"/>
      <c r="C1343" s="43"/>
      <c r="D1343" s="229" t="s">
        <v>200</v>
      </c>
      <c r="E1343" s="43"/>
      <c r="F1343" s="230" t="s">
        <v>1086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200</v>
      </c>
      <c r="AU1343" s="20" t="s">
        <v>82</v>
      </c>
    </row>
    <row r="1344" s="13" customFormat="1">
      <c r="A1344" s="13"/>
      <c r="B1344" s="234"/>
      <c r="C1344" s="235"/>
      <c r="D1344" s="236" t="s">
        <v>202</v>
      </c>
      <c r="E1344" s="237" t="s">
        <v>19</v>
      </c>
      <c r="F1344" s="238" t="s">
        <v>1087</v>
      </c>
      <c r="G1344" s="235"/>
      <c r="H1344" s="237" t="s">
        <v>19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202</v>
      </c>
      <c r="AU1344" s="244" t="s">
        <v>82</v>
      </c>
      <c r="AV1344" s="13" t="s">
        <v>80</v>
      </c>
      <c r="AW1344" s="13" t="s">
        <v>34</v>
      </c>
      <c r="AX1344" s="13" t="s">
        <v>72</v>
      </c>
      <c r="AY1344" s="244" t="s">
        <v>191</v>
      </c>
    </row>
    <row r="1345" s="14" customFormat="1">
      <c r="A1345" s="14"/>
      <c r="B1345" s="245"/>
      <c r="C1345" s="246"/>
      <c r="D1345" s="236" t="s">
        <v>202</v>
      </c>
      <c r="E1345" s="247" t="s">
        <v>19</v>
      </c>
      <c r="F1345" s="248" t="s">
        <v>1088</v>
      </c>
      <c r="G1345" s="246"/>
      <c r="H1345" s="249">
        <v>96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202</v>
      </c>
      <c r="AU1345" s="255" t="s">
        <v>82</v>
      </c>
      <c r="AV1345" s="14" t="s">
        <v>82</v>
      </c>
      <c r="AW1345" s="14" t="s">
        <v>34</v>
      </c>
      <c r="AX1345" s="14" t="s">
        <v>72</v>
      </c>
      <c r="AY1345" s="255" t="s">
        <v>191</v>
      </c>
    </row>
    <row r="1346" s="14" customFormat="1">
      <c r="A1346" s="14"/>
      <c r="B1346" s="245"/>
      <c r="C1346" s="246"/>
      <c r="D1346" s="236" t="s">
        <v>202</v>
      </c>
      <c r="E1346" s="247" t="s">
        <v>19</v>
      </c>
      <c r="F1346" s="248" t="s">
        <v>1089</v>
      </c>
      <c r="G1346" s="246"/>
      <c r="H1346" s="249">
        <v>192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202</v>
      </c>
      <c r="AU1346" s="255" t="s">
        <v>82</v>
      </c>
      <c r="AV1346" s="14" t="s">
        <v>82</v>
      </c>
      <c r="AW1346" s="14" t="s">
        <v>34</v>
      </c>
      <c r="AX1346" s="14" t="s">
        <v>72</v>
      </c>
      <c r="AY1346" s="255" t="s">
        <v>191</v>
      </c>
    </row>
    <row r="1347" s="16" customFormat="1">
      <c r="A1347" s="16"/>
      <c r="B1347" s="267"/>
      <c r="C1347" s="268"/>
      <c r="D1347" s="236" t="s">
        <v>202</v>
      </c>
      <c r="E1347" s="269" t="s">
        <v>19</v>
      </c>
      <c r="F1347" s="270" t="s">
        <v>212</v>
      </c>
      <c r="G1347" s="268"/>
      <c r="H1347" s="271">
        <v>288</v>
      </c>
      <c r="I1347" s="272"/>
      <c r="J1347" s="268"/>
      <c r="K1347" s="268"/>
      <c r="L1347" s="273"/>
      <c r="M1347" s="274"/>
      <c r="N1347" s="275"/>
      <c r="O1347" s="275"/>
      <c r="P1347" s="275"/>
      <c r="Q1347" s="275"/>
      <c r="R1347" s="275"/>
      <c r="S1347" s="275"/>
      <c r="T1347" s="27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7" t="s">
        <v>202</v>
      </c>
      <c r="AU1347" s="277" t="s">
        <v>82</v>
      </c>
      <c r="AV1347" s="16" t="s">
        <v>198</v>
      </c>
      <c r="AW1347" s="16" t="s">
        <v>34</v>
      </c>
      <c r="AX1347" s="16" t="s">
        <v>80</v>
      </c>
      <c r="AY1347" s="277" t="s">
        <v>191</v>
      </c>
    </row>
    <row r="1348" s="12" customFormat="1" ht="22.8" customHeight="1">
      <c r="A1348" s="12"/>
      <c r="B1348" s="200"/>
      <c r="C1348" s="201"/>
      <c r="D1348" s="202" t="s">
        <v>71</v>
      </c>
      <c r="E1348" s="214" t="s">
        <v>264</v>
      </c>
      <c r="F1348" s="214" t="s">
        <v>292</v>
      </c>
      <c r="G1348" s="201"/>
      <c r="H1348" s="201"/>
      <c r="I1348" s="204"/>
      <c r="J1348" s="215">
        <f>BK1348</f>
        <v>0</v>
      </c>
      <c r="K1348" s="201"/>
      <c r="L1348" s="206"/>
      <c r="M1348" s="207"/>
      <c r="N1348" s="208"/>
      <c r="O1348" s="208"/>
      <c r="P1348" s="209">
        <f>SUM(P1349:P1408)</f>
        <v>0</v>
      </c>
      <c r="Q1348" s="208"/>
      <c r="R1348" s="209">
        <f>SUM(R1349:R1408)</f>
        <v>0.19464480000000001</v>
      </c>
      <c r="S1348" s="208"/>
      <c r="T1348" s="210">
        <f>SUM(T1349:T1408)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1" t="s">
        <v>80</v>
      </c>
      <c r="AT1348" s="212" t="s">
        <v>71</v>
      </c>
      <c r="AU1348" s="212" t="s">
        <v>80</v>
      </c>
      <c r="AY1348" s="211" t="s">
        <v>191</v>
      </c>
      <c r="BK1348" s="213">
        <f>SUM(BK1349:BK1408)</f>
        <v>0</v>
      </c>
    </row>
    <row r="1349" s="2" customFormat="1" ht="33" customHeight="1">
      <c r="A1349" s="41"/>
      <c r="B1349" s="42"/>
      <c r="C1349" s="216" t="s">
        <v>1090</v>
      </c>
      <c r="D1349" s="216" t="s">
        <v>193</v>
      </c>
      <c r="E1349" s="217" t="s">
        <v>1091</v>
      </c>
      <c r="F1349" s="218" t="s">
        <v>1092</v>
      </c>
      <c r="G1349" s="219" t="s">
        <v>196</v>
      </c>
      <c r="H1349" s="220">
        <v>1270.848</v>
      </c>
      <c r="I1349" s="221"/>
      <c r="J1349" s="222">
        <f>ROUND(I1349*H1349,2)</f>
        <v>0</v>
      </c>
      <c r="K1349" s="218" t="s">
        <v>197</v>
      </c>
      <c r="L1349" s="47"/>
      <c r="M1349" s="223" t="s">
        <v>19</v>
      </c>
      <c r="N1349" s="224" t="s">
        <v>43</v>
      </c>
      <c r="O1349" s="87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198</v>
      </c>
      <c r="AT1349" s="227" t="s">
        <v>193</v>
      </c>
      <c r="AU1349" s="227" t="s">
        <v>82</v>
      </c>
      <c r="AY1349" s="20" t="s">
        <v>191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80</v>
      </c>
      <c r="BK1349" s="228">
        <f>ROUND(I1349*H1349,2)</f>
        <v>0</v>
      </c>
      <c r="BL1349" s="20" t="s">
        <v>198</v>
      </c>
      <c r="BM1349" s="227" t="s">
        <v>1093</v>
      </c>
    </row>
    <row r="1350" s="2" customFormat="1">
      <c r="A1350" s="41"/>
      <c r="B1350" s="42"/>
      <c r="C1350" s="43"/>
      <c r="D1350" s="229" t="s">
        <v>200</v>
      </c>
      <c r="E1350" s="43"/>
      <c r="F1350" s="230" t="s">
        <v>1094</v>
      </c>
      <c r="G1350" s="43"/>
      <c r="H1350" s="43"/>
      <c r="I1350" s="231"/>
      <c r="J1350" s="43"/>
      <c r="K1350" s="43"/>
      <c r="L1350" s="47"/>
      <c r="M1350" s="232"/>
      <c r="N1350" s="233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200</v>
      </c>
      <c r="AU1350" s="20" t="s">
        <v>82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1095</v>
      </c>
      <c r="G1351" s="246"/>
      <c r="H1351" s="249">
        <v>633.49800000000005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1096</v>
      </c>
      <c r="G1352" s="246"/>
      <c r="H1352" s="249">
        <v>107.45999999999999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4" customFormat="1">
      <c r="A1353" s="14"/>
      <c r="B1353" s="245"/>
      <c r="C1353" s="246"/>
      <c r="D1353" s="236" t="s">
        <v>202</v>
      </c>
      <c r="E1353" s="247" t="s">
        <v>19</v>
      </c>
      <c r="F1353" s="248" t="s">
        <v>1097</v>
      </c>
      <c r="G1353" s="246"/>
      <c r="H1353" s="249">
        <v>529.88999999999999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202</v>
      </c>
      <c r="AU1353" s="255" t="s">
        <v>82</v>
      </c>
      <c r="AV1353" s="14" t="s">
        <v>82</v>
      </c>
      <c r="AW1353" s="14" t="s">
        <v>34</v>
      </c>
      <c r="AX1353" s="14" t="s">
        <v>72</v>
      </c>
      <c r="AY1353" s="255" t="s">
        <v>191</v>
      </c>
    </row>
    <row r="1354" s="16" customFormat="1">
      <c r="A1354" s="16"/>
      <c r="B1354" s="267"/>
      <c r="C1354" s="268"/>
      <c r="D1354" s="236" t="s">
        <v>202</v>
      </c>
      <c r="E1354" s="269" t="s">
        <v>19</v>
      </c>
      <c r="F1354" s="270" t="s">
        <v>212</v>
      </c>
      <c r="G1354" s="268"/>
      <c r="H1354" s="271">
        <v>1270.848</v>
      </c>
      <c r="I1354" s="272"/>
      <c r="J1354" s="268"/>
      <c r="K1354" s="268"/>
      <c r="L1354" s="273"/>
      <c r="M1354" s="274"/>
      <c r="N1354" s="275"/>
      <c r="O1354" s="275"/>
      <c r="P1354" s="275"/>
      <c r="Q1354" s="275"/>
      <c r="R1354" s="275"/>
      <c r="S1354" s="275"/>
      <c r="T1354" s="27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7" t="s">
        <v>202</v>
      </c>
      <c r="AU1354" s="277" t="s">
        <v>82</v>
      </c>
      <c r="AV1354" s="16" t="s">
        <v>198</v>
      </c>
      <c r="AW1354" s="16" t="s">
        <v>34</v>
      </c>
      <c r="AX1354" s="16" t="s">
        <v>80</v>
      </c>
      <c r="AY1354" s="277" t="s">
        <v>191</v>
      </c>
    </row>
    <row r="1355" s="2" customFormat="1" ht="33" customHeight="1">
      <c r="A1355" s="41"/>
      <c r="B1355" s="42"/>
      <c r="C1355" s="216" t="s">
        <v>1098</v>
      </c>
      <c r="D1355" s="216" t="s">
        <v>193</v>
      </c>
      <c r="E1355" s="217" t="s">
        <v>1099</v>
      </c>
      <c r="F1355" s="218" t="s">
        <v>1100</v>
      </c>
      <c r="G1355" s="219" t="s">
        <v>196</v>
      </c>
      <c r="H1355" s="220">
        <v>152501.76000000001</v>
      </c>
      <c r="I1355" s="221"/>
      <c r="J1355" s="222">
        <f>ROUND(I1355*H1355,2)</f>
        <v>0</v>
      </c>
      <c r="K1355" s="218" t="s">
        <v>197</v>
      </c>
      <c r="L1355" s="47"/>
      <c r="M1355" s="223" t="s">
        <v>19</v>
      </c>
      <c r="N1355" s="224" t="s">
        <v>43</v>
      </c>
      <c r="O1355" s="87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7" t="s">
        <v>198</v>
      </c>
      <c r="AT1355" s="227" t="s">
        <v>193</v>
      </c>
      <c r="AU1355" s="227" t="s">
        <v>82</v>
      </c>
      <c r="AY1355" s="20" t="s">
        <v>191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0" t="s">
        <v>80</v>
      </c>
      <c r="BK1355" s="228">
        <f>ROUND(I1355*H1355,2)</f>
        <v>0</v>
      </c>
      <c r="BL1355" s="20" t="s">
        <v>198</v>
      </c>
      <c r="BM1355" s="227" t="s">
        <v>1101</v>
      </c>
    </row>
    <row r="1356" s="2" customFormat="1">
      <c r="A1356" s="41"/>
      <c r="B1356" s="42"/>
      <c r="C1356" s="43"/>
      <c r="D1356" s="229" t="s">
        <v>200</v>
      </c>
      <c r="E1356" s="43"/>
      <c r="F1356" s="230" t="s">
        <v>1102</v>
      </c>
      <c r="G1356" s="43"/>
      <c r="H1356" s="43"/>
      <c r="I1356" s="231"/>
      <c r="J1356" s="43"/>
      <c r="K1356" s="43"/>
      <c r="L1356" s="47"/>
      <c r="M1356" s="232"/>
      <c r="N1356" s="233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200</v>
      </c>
      <c r="AU1356" s="20" t="s">
        <v>82</v>
      </c>
    </row>
    <row r="1357" s="14" customFormat="1">
      <c r="A1357" s="14"/>
      <c r="B1357" s="245"/>
      <c r="C1357" s="246"/>
      <c r="D1357" s="236" t="s">
        <v>202</v>
      </c>
      <c r="E1357" s="247" t="s">
        <v>19</v>
      </c>
      <c r="F1357" s="248" t="s">
        <v>1103</v>
      </c>
      <c r="G1357" s="246"/>
      <c r="H1357" s="249">
        <v>152501.76000000001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202</v>
      </c>
      <c r="AU1357" s="255" t="s">
        <v>82</v>
      </c>
      <c r="AV1357" s="14" t="s">
        <v>82</v>
      </c>
      <c r="AW1357" s="14" t="s">
        <v>34</v>
      </c>
      <c r="AX1357" s="14" t="s">
        <v>72</v>
      </c>
      <c r="AY1357" s="255" t="s">
        <v>191</v>
      </c>
    </row>
    <row r="1358" s="16" customFormat="1">
      <c r="A1358" s="16"/>
      <c r="B1358" s="267"/>
      <c r="C1358" s="268"/>
      <c r="D1358" s="236" t="s">
        <v>202</v>
      </c>
      <c r="E1358" s="269" t="s">
        <v>19</v>
      </c>
      <c r="F1358" s="270" t="s">
        <v>212</v>
      </c>
      <c r="G1358" s="268"/>
      <c r="H1358" s="271">
        <v>152501.76000000001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7" t="s">
        <v>202</v>
      </c>
      <c r="AU1358" s="277" t="s">
        <v>82</v>
      </c>
      <c r="AV1358" s="16" t="s">
        <v>198</v>
      </c>
      <c r="AW1358" s="16" t="s">
        <v>34</v>
      </c>
      <c r="AX1358" s="16" t="s">
        <v>80</v>
      </c>
      <c r="AY1358" s="277" t="s">
        <v>191</v>
      </c>
    </row>
    <row r="1359" s="2" customFormat="1" ht="33" customHeight="1">
      <c r="A1359" s="41"/>
      <c r="B1359" s="42"/>
      <c r="C1359" s="216" t="s">
        <v>1104</v>
      </c>
      <c r="D1359" s="216" t="s">
        <v>193</v>
      </c>
      <c r="E1359" s="217" t="s">
        <v>1105</v>
      </c>
      <c r="F1359" s="218" t="s">
        <v>1106</v>
      </c>
      <c r="G1359" s="219" t="s">
        <v>250</v>
      </c>
      <c r="H1359" s="220">
        <v>1</v>
      </c>
      <c r="I1359" s="221"/>
      <c r="J1359" s="222">
        <f>ROUND(I1359*H1359,2)</f>
        <v>0</v>
      </c>
      <c r="K1359" s="218" t="s">
        <v>197</v>
      </c>
      <c r="L1359" s="47"/>
      <c r="M1359" s="223" t="s">
        <v>19</v>
      </c>
      <c r="N1359" s="224" t="s">
        <v>43</v>
      </c>
      <c r="O1359" s="87"/>
      <c r="P1359" s="225">
        <f>O1359*H1359</f>
        <v>0</v>
      </c>
      <c r="Q1359" s="225">
        <v>0</v>
      </c>
      <c r="R1359" s="225">
        <f>Q1359*H1359</f>
        <v>0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198</v>
      </c>
      <c r="AT1359" s="227" t="s">
        <v>193</v>
      </c>
      <c r="AU1359" s="227" t="s">
        <v>82</v>
      </c>
      <c r="AY1359" s="20" t="s">
        <v>191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80</v>
      </c>
      <c r="BK1359" s="228">
        <f>ROUND(I1359*H1359,2)</f>
        <v>0</v>
      </c>
      <c r="BL1359" s="20" t="s">
        <v>198</v>
      </c>
      <c r="BM1359" s="227" t="s">
        <v>1107</v>
      </c>
    </row>
    <row r="1360" s="2" customFormat="1">
      <c r="A1360" s="41"/>
      <c r="B1360" s="42"/>
      <c r="C1360" s="43"/>
      <c r="D1360" s="229" t="s">
        <v>200</v>
      </c>
      <c r="E1360" s="43"/>
      <c r="F1360" s="230" t="s">
        <v>1108</v>
      </c>
      <c r="G1360" s="43"/>
      <c r="H1360" s="43"/>
      <c r="I1360" s="231"/>
      <c r="J1360" s="43"/>
      <c r="K1360" s="43"/>
      <c r="L1360" s="47"/>
      <c r="M1360" s="232"/>
      <c r="N1360" s="233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200</v>
      </c>
      <c r="AU1360" s="20" t="s">
        <v>82</v>
      </c>
    </row>
    <row r="1361" s="14" customFormat="1">
      <c r="A1361" s="14"/>
      <c r="B1361" s="245"/>
      <c r="C1361" s="246"/>
      <c r="D1361" s="236" t="s">
        <v>202</v>
      </c>
      <c r="E1361" s="247" t="s">
        <v>19</v>
      </c>
      <c r="F1361" s="248" t="s">
        <v>80</v>
      </c>
      <c r="G1361" s="246"/>
      <c r="H1361" s="249">
        <v>1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202</v>
      </c>
      <c r="AU1361" s="255" t="s">
        <v>82</v>
      </c>
      <c r="AV1361" s="14" t="s">
        <v>82</v>
      </c>
      <c r="AW1361" s="14" t="s">
        <v>34</v>
      </c>
      <c r="AX1361" s="14" t="s">
        <v>72</v>
      </c>
      <c r="AY1361" s="255" t="s">
        <v>191</v>
      </c>
    </row>
    <row r="1362" s="16" customFormat="1">
      <c r="A1362" s="16"/>
      <c r="B1362" s="267"/>
      <c r="C1362" s="268"/>
      <c r="D1362" s="236" t="s">
        <v>202</v>
      </c>
      <c r="E1362" s="269" t="s">
        <v>19</v>
      </c>
      <c r="F1362" s="270" t="s">
        <v>212</v>
      </c>
      <c r="G1362" s="268"/>
      <c r="H1362" s="271">
        <v>1</v>
      </c>
      <c r="I1362" s="272"/>
      <c r="J1362" s="268"/>
      <c r="K1362" s="268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77" t="s">
        <v>202</v>
      </c>
      <c r="AU1362" s="277" t="s">
        <v>82</v>
      </c>
      <c r="AV1362" s="16" t="s">
        <v>198</v>
      </c>
      <c r="AW1362" s="16" t="s">
        <v>34</v>
      </c>
      <c r="AX1362" s="16" t="s">
        <v>80</v>
      </c>
      <c r="AY1362" s="277" t="s">
        <v>191</v>
      </c>
    </row>
    <row r="1363" s="2" customFormat="1" ht="33" customHeight="1">
      <c r="A1363" s="41"/>
      <c r="B1363" s="42"/>
      <c r="C1363" s="216" t="s">
        <v>1109</v>
      </c>
      <c r="D1363" s="216" t="s">
        <v>193</v>
      </c>
      <c r="E1363" s="217" t="s">
        <v>1110</v>
      </c>
      <c r="F1363" s="218" t="s">
        <v>1111</v>
      </c>
      <c r="G1363" s="219" t="s">
        <v>196</v>
      </c>
      <c r="H1363" s="220">
        <v>1270.848</v>
      </c>
      <c r="I1363" s="221"/>
      <c r="J1363" s="222">
        <f>ROUND(I1363*H1363,2)</f>
        <v>0</v>
      </c>
      <c r="K1363" s="218" t="s">
        <v>197</v>
      </c>
      <c r="L1363" s="47"/>
      <c r="M1363" s="223" t="s">
        <v>19</v>
      </c>
      <c r="N1363" s="224" t="s">
        <v>43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198</v>
      </c>
      <c r="AT1363" s="227" t="s">
        <v>193</v>
      </c>
      <c r="AU1363" s="227" t="s">
        <v>82</v>
      </c>
      <c r="AY1363" s="20" t="s">
        <v>191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80</v>
      </c>
      <c r="BK1363" s="228">
        <f>ROUND(I1363*H1363,2)</f>
        <v>0</v>
      </c>
      <c r="BL1363" s="20" t="s">
        <v>198</v>
      </c>
      <c r="BM1363" s="227" t="s">
        <v>1112</v>
      </c>
    </row>
    <row r="1364" s="2" customFormat="1">
      <c r="A1364" s="41"/>
      <c r="B1364" s="42"/>
      <c r="C1364" s="43"/>
      <c r="D1364" s="229" t="s">
        <v>200</v>
      </c>
      <c r="E1364" s="43"/>
      <c r="F1364" s="230" t="s">
        <v>1113</v>
      </c>
      <c r="G1364" s="43"/>
      <c r="H1364" s="43"/>
      <c r="I1364" s="231"/>
      <c r="J1364" s="43"/>
      <c r="K1364" s="43"/>
      <c r="L1364" s="47"/>
      <c r="M1364" s="232"/>
      <c r="N1364" s="233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200</v>
      </c>
      <c r="AU1364" s="20" t="s">
        <v>82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1095</v>
      </c>
      <c r="G1365" s="246"/>
      <c r="H1365" s="249">
        <v>633.49800000000005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1096</v>
      </c>
      <c r="G1366" s="246"/>
      <c r="H1366" s="249">
        <v>107.45999999999999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1097</v>
      </c>
      <c r="G1367" s="246"/>
      <c r="H1367" s="249">
        <v>529.88999999999999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6" customFormat="1">
      <c r="A1368" s="16"/>
      <c r="B1368" s="267"/>
      <c r="C1368" s="268"/>
      <c r="D1368" s="236" t="s">
        <v>202</v>
      </c>
      <c r="E1368" s="269" t="s">
        <v>19</v>
      </c>
      <c r="F1368" s="270" t="s">
        <v>212</v>
      </c>
      <c r="G1368" s="268"/>
      <c r="H1368" s="271">
        <v>1270.848</v>
      </c>
      <c r="I1368" s="272"/>
      <c r="J1368" s="268"/>
      <c r="K1368" s="268"/>
      <c r="L1368" s="273"/>
      <c r="M1368" s="274"/>
      <c r="N1368" s="275"/>
      <c r="O1368" s="275"/>
      <c r="P1368" s="275"/>
      <c r="Q1368" s="275"/>
      <c r="R1368" s="275"/>
      <c r="S1368" s="275"/>
      <c r="T1368" s="27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7" t="s">
        <v>202</v>
      </c>
      <c r="AU1368" s="277" t="s">
        <v>82</v>
      </c>
      <c r="AV1368" s="16" t="s">
        <v>198</v>
      </c>
      <c r="AW1368" s="16" t="s">
        <v>34</v>
      </c>
      <c r="AX1368" s="16" t="s">
        <v>80</v>
      </c>
      <c r="AY1368" s="277" t="s">
        <v>191</v>
      </c>
    </row>
    <row r="1369" s="2" customFormat="1" ht="16.5" customHeight="1">
      <c r="A1369" s="41"/>
      <c r="B1369" s="42"/>
      <c r="C1369" s="216" t="s">
        <v>1114</v>
      </c>
      <c r="D1369" s="216" t="s">
        <v>193</v>
      </c>
      <c r="E1369" s="217" t="s">
        <v>1115</v>
      </c>
      <c r="F1369" s="218" t="s">
        <v>1116</v>
      </c>
      <c r="G1369" s="219" t="s">
        <v>196</v>
      </c>
      <c r="H1369" s="220">
        <v>1270.848</v>
      </c>
      <c r="I1369" s="221"/>
      <c r="J1369" s="222">
        <f>ROUND(I1369*H1369,2)</f>
        <v>0</v>
      </c>
      <c r="K1369" s="218" t="s">
        <v>197</v>
      </c>
      <c r="L1369" s="47"/>
      <c r="M1369" s="223" t="s">
        <v>19</v>
      </c>
      <c r="N1369" s="224" t="s">
        <v>43</v>
      </c>
      <c r="O1369" s="87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7" t="s">
        <v>198</v>
      </c>
      <c r="AT1369" s="227" t="s">
        <v>193</v>
      </c>
      <c r="AU1369" s="227" t="s">
        <v>82</v>
      </c>
      <c r="AY1369" s="20" t="s">
        <v>191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0" t="s">
        <v>80</v>
      </c>
      <c r="BK1369" s="228">
        <f>ROUND(I1369*H1369,2)</f>
        <v>0</v>
      </c>
      <c r="BL1369" s="20" t="s">
        <v>198</v>
      </c>
      <c r="BM1369" s="227" t="s">
        <v>1117</v>
      </c>
    </row>
    <row r="1370" s="2" customFormat="1">
      <c r="A1370" s="41"/>
      <c r="B1370" s="42"/>
      <c r="C1370" s="43"/>
      <c r="D1370" s="229" t="s">
        <v>200</v>
      </c>
      <c r="E1370" s="43"/>
      <c r="F1370" s="230" t="s">
        <v>1118</v>
      </c>
      <c r="G1370" s="43"/>
      <c r="H1370" s="43"/>
      <c r="I1370" s="231"/>
      <c r="J1370" s="43"/>
      <c r="K1370" s="43"/>
      <c r="L1370" s="47"/>
      <c r="M1370" s="232"/>
      <c r="N1370" s="233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200</v>
      </c>
      <c r="AU1370" s="20" t="s">
        <v>82</v>
      </c>
    </row>
    <row r="1371" s="14" customFormat="1">
      <c r="A1371" s="14"/>
      <c r="B1371" s="245"/>
      <c r="C1371" s="246"/>
      <c r="D1371" s="236" t="s">
        <v>202</v>
      </c>
      <c r="E1371" s="247" t="s">
        <v>19</v>
      </c>
      <c r="F1371" s="248" t="s">
        <v>1095</v>
      </c>
      <c r="G1371" s="246"/>
      <c r="H1371" s="249">
        <v>633.49800000000005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202</v>
      </c>
      <c r="AU1371" s="255" t="s">
        <v>82</v>
      </c>
      <c r="AV1371" s="14" t="s">
        <v>82</v>
      </c>
      <c r="AW1371" s="14" t="s">
        <v>34</v>
      </c>
      <c r="AX1371" s="14" t="s">
        <v>72</v>
      </c>
      <c r="AY1371" s="255" t="s">
        <v>191</v>
      </c>
    </row>
    <row r="1372" s="14" customFormat="1">
      <c r="A1372" s="14"/>
      <c r="B1372" s="245"/>
      <c r="C1372" s="246"/>
      <c r="D1372" s="236" t="s">
        <v>202</v>
      </c>
      <c r="E1372" s="247" t="s">
        <v>19</v>
      </c>
      <c r="F1372" s="248" t="s">
        <v>1096</v>
      </c>
      <c r="G1372" s="246"/>
      <c r="H1372" s="249">
        <v>107.45999999999999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202</v>
      </c>
      <c r="AU1372" s="255" t="s">
        <v>82</v>
      </c>
      <c r="AV1372" s="14" t="s">
        <v>82</v>
      </c>
      <c r="AW1372" s="14" t="s">
        <v>34</v>
      </c>
      <c r="AX1372" s="14" t="s">
        <v>72</v>
      </c>
      <c r="AY1372" s="255" t="s">
        <v>191</v>
      </c>
    </row>
    <row r="1373" s="14" customFormat="1">
      <c r="A1373" s="14"/>
      <c r="B1373" s="245"/>
      <c r="C1373" s="246"/>
      <c r="D1373" s="236" t="s">
        <v>202</v>
      </c>
      <c r="E1373" s="247" t="s">
        <v>19</v>
      </c>
      <c r="F1373" s="248" t="s">
        <v>1097</v>
      </c>
      <c r="G1373" s="246"/>
      <c r="H1373" s="249">
        <v>529.88999999999999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202</v>
      </c>
      <c r="AU1373" s="255" t="s">
        <v>82</v>
      </c>
      <c r="AV1373" s="14" t="s">
        <v>82</v>
      </c>
      <c r="AW1373" s="14" t="s">
        <v>34</v>
      </c>
      <c r="AX1373" s="14" t="s">
        <v>72</v>
      </c>
      <c r="AY1373" s="255" t="s">
        <v>191</v>
      </c>
    </row>
    <row r="1374" s="16" customFormat="1">
      <c r="A1374" s="16"/>
      <c r="B1374" s="267"/>
      <c r="C1374" s="268"/>
      <c r="D1374" s="236" t="s">
        <v>202</v>
      </c>
      <c r="E1374" s="269" t="s">
        <v>19</v>
      </c>
      <c r="F1374" s="270" t="s">
        <v>212</v>
      </c>
      <c r="G1374" s="268"/>
      <c r="H1374" s="271">
        <v>1270.848</v>
      </c>
      <c r="I1374" s="272"/>
      <c r="J1374" s="268"/>
      <c r="K1374" s="268"/>
      <c r="L1374" s="273"/>
      <c r="M1374" s="274"/>
      <c r="N1374" s="275"/>
      <c r="O1374" s="275"/>
      <c r="P1374" s="275"/>
      <c r="Q1374" s="275"/>
      <c r="R1374" s="275"/>
      <c r="S1374" s="275"/>
      <c r="T1374" s="27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77" t="s">
        <v>202</v>
      </c>
      <c r="AU1374" s="277" t="s">
        <v>82</v>
      </c>
      <c r="AV1374" s="16" t="s">
        <v>198</v>
      </c>
      <c r="AW1374" s="16" t="s">
        <v>34</v>
      </c>
      <c r="AX1374" s="16" t="s">
        <v>80</v>
      </c>
      <c r="AY1374" s="277" t="s">
        <v>191</v>
      </c>
    </row>
    <row r="1375" s="2" customFormat="1" ht="24.15" customHeight="1">
      <c r="A1375" s="41"/>
      <c r="B1375" s="42"/>
      <c r="C1375" s="216" t="s">
        <v>1119</v>
      </c>
      <c r="D1375" s="216" t="s">
        <v>193</v>
      </c>
      <c r="E1375" s="217" t="s">
        <v>1120</v>
      </c>
      <c r="F1375" s="218" t="s">
        <v>1121</v>
      </c>
      <c r="G1375" s="219" t="s">
        <v>196</v>
      </c>
      <c r="H1375" s="220">
        <v>152501.76000000001</v>
      </c>
      <c r="I1375" s="221"/>
      <c r="J1375" s="222">
        <f>ROUND(I1375*H1375,2)</f>
        <v>0</v>
      </c>
      <c r="K1375" s="218" t="s">
        <v>197</v>
      </c>
      <c r="L1375" s="47"/>
      <c r="M1375" s="223" t="s">
        <v>19</v>
      </c>
      <c r="N1375" s="224" t="s">
        <v>43</v>
      </c>
      <c r="O1375" s="87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7" t="s">
        <v>198</v>
      </c>
      <c r="AT1375" s="227" t="s">
        <v>193</v>
      </c>
      <c r="AU1375" s="227" t="s">
        <v>82</v>
      </c>
      <c r="AY1375" s="20" t="s">
        <v>191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0" t="s">
        <v>80</v>
      </c>
      <c r="BK1375" s="228">
        <f>ROUND(I1375*H1375,2)</f>
        <v>0</v>
      </c>
      <c r="BL1375" s="20" t="s">
        <v>198</v>
      </c>
      <c r="BM1375" s="227" t="s">
        <v>1122</v>
      </c>
    </row>
    <row r="1376" s="2" customFormat="1">
      <c r="A1376" s="41"/>
      <c r="B1376" s="42"/>
      <c r="C1376" s="43"/>
      <c r="D1376" s="229" t="s">
        <v>200</v>
      </c>
      <c r="E1376" s="43"/>
      <c r="F1376" s="230" t="s">
        <v>1123</v>
      </c>
      <c r="G1376" s="43"/>
      <c r="H1376" s="43"/>
      <c r="I1376" s="231"/>
      <c r="J1376" s="43"/>
      <c r="K1376" s="43"/>
      <c r="L1376" s="47"/>
      <c r="M1376" s="232"/>
      <c r="N1376" s="233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200</v>
      </c>
      <c r="AU1376" s="20" t="s">
        <v>82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1103</v>
      </c>
      <c r="G1377" s="246"/>
      <c r="H1377" s="249">
        <v>152501.76000000001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6" customFormat="1">
      <c r="A1378" s="16"/>
      <c r="B1378" s="267"/>
      <c r="C1378" s="268"/>
      <c r="D1378" s="236" t="s">
        <v>202</v>
      </c>
      <c r="E1378" s="269" t="s">
        <v>19</v>
      </c>
      <c r="F1378" s="270" t="s">
        <v>212</v>
      </c>
      <c r="G1378" s="268"/>
      <c r="H1378" s="271">
        <v>152501.76000000001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77" t="s">
        <v>202</v>
      </c>
      <c r="AU1378" s="277" t="s">
        <v>82</v>
      </c>
      <c r="AV1378" s="16" t="s">
        <v>198</v>
      </c>
      <c r="AW1378" s="16" t="s">
        <v>34</v>
      </c>
      <c r="AX1378" s="16" t="s">
        <v>80</v>
      </c>
      <c r="AY1378" s="277" t="s">
        <v>191</v>
      </c>
    </row>
    <row r="1379" s="2" customFormat="1" ht="16.5" customHeight="1">
      <c r="A1379" s="41"/>
      <c r="B1379" s="42"/>
      <c r="C1379" s="216" t="s">
        <v>1124</v>
      </c>
      <c r="D1379" s="216" t="s">
        <v>193</v>
      </c>
      <c r="E1379" s="217" t="s">
        <v>1125</v>
      </c>
      <c r="F1379" s="218" t="s">
        <v>1126</v>
      </c>
      <c r="G1379" s="219" t="s">
        <v>196</v>
      </c>
      <c r="H1379" s="220">
        <v>1270.848</v>
      </c>
      <c r="I1379" s="221"/>
      <c r="J1379" s="222">
        <f>ROUND(I1379*H1379,2)</f>
        <v>0</v>
      </c>
      <c r="K1379" s="218" t="s">
        <v>197</v>
      </c>
      <c r="L1379" s="47"/>
      <c r="M1379" s="223" t="s">
        <v>19</v>
      </c>
      <c r="N1379" s="224" t="s">
        <v>43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198</v>
      </c>
      <c r="AT1379" s="227" t="s">
        <v>193</v>
      </c>
      <c r="AU1379" s="227" t="s">
        <v>82</v>
      </c>
      <c r="AY1379" s="20" t="s">
        <v>191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80</v>
      </c>
      <c r="BK1379" s="228">
        <f>ROUND(I1379*H1379,2)</f>
        <v>0</v>
      </c>
      <c r="BL1379" s="20" t="s">
        <v>198</v>
      </c>
      <c r="BM1379" s="227" t="s">
        <v>1127</v>
      </c>
    </row>
    <row r="1380" s="2" customFormat="1">
      <c r="A1380" s="41"/>
      <c r="B1380" s="42"/>
      <c r="C1380" s="43"/>
      <c r="D1380" s="229" t="s">
        <v>200</v>
      </c>
      <c r="E1380" s="43"/>
      <c r="F1380" s="230" t="s">
        <v>1128</v>
      </c>
      <c r="G1380" s="43"/>
      <c r="H1380" s="43"/>
      <c r="I1380" s="231"/>
      <c r="J1380" s="43"/>
      <c r="K1380" s="43"/>
      <c r="L1380" s="47"/>
      <c r="M1380" s="232"/>
      <c r="N1380" s="233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200</v>
      </c>
      <c r="AU1380" s="20" t="s">
        <v>82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1095</v>
      </c>
      <c r="G1381" s="246"/>
      <c r="H1381" s="249">
        <v>633.49800000000005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1096</v>
      </c>
      <c r="G1382" s="246"/>
      <c r="H1382" s="249">
        <v>107.45999999999999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4" customFormat="1">
      <c r="A1383" s="14"/>
      <c r="B1383" s="245"/>
      <c r="C1383" s="246"/>
      <c r="D1383" s="236" t="s">
        <v>202</v>
      </c>
      <c r="E1383" s="247" t="s">
        <v>19</v>
      </c>
      <c r="F1383" s="248" t="s">
        <v>1097</v>
      </c>
      <c r="G1383" s="246"/>
      <c r="H1383" s="249">
        <v>529.88999999999999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202</v>
      </c>
      <c r="AU1383" s="255" t="s">
        <v>82</v>
      </c>
      <c r="AV1383" s="14" t="s">
        <v>82</v>
      </c>
      <c r="AW1383" s="14" t="s">
        <v>34</v>
      </c>
      <c r="AX1383" s="14" t="s">
        <v>72</v>
      </c>
      <c r="AY1383" s="255" t="s">
        <v>191</v>
      </c>
    </row>
    <row r="1384" s="16" customFormat="1">
      <c r="A1384" s="16"/>
      <c r="B1384" s="267"/>
      <c r="C1384" s="268"/>
      <c r="D1384" s="236" t="s">
        <v>202</v>
      </c>
      <c r="E1384" s="269" t="s">
        <v>19</v>
      </c>
      <c r="F1384" s="270" t="s">
        <v>212</v>
      </c>
      <c r="G1384" s="268"/>
      <c r="H1384" s="271">
        <v>1270.848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7" t="s">
        <v>202</v>
      </c>
      <c r="AU1384" s="277" t="s">
        <v>82</v>
      </c>
      <c r="AV1384" s="16" t="s">
        <v>198</v>
      </c>
      <c r="AW1384" s="16" t="s">
        <v>34</v>
      </c>
      <c r="AX1384" s="16" t="s">
        <v>80</v>
      </c>
      <c r="AY1384" s="277" t="s">
        <v>191</v>
      </c>
    </row>
    <row r="1385" s="2" customFormat="1" ht="24.15" customHeight="1">
      <c r="A1385" s="41"/>
      <c r="B1385" s="42"/>
      <c r="C1385" s="216" t="s">
        <v>1129</v>
      </c>
      <c r="D1385" s="216" t="s">
        <v>193</v>
      </c>
      <c r="E1385" s="217" t="s">
        <v>1130</v>
      </c>
      <c r="F1385" s="218" t="s">
        <v>1131</v>
      </c>
      <c r="G1385" s="219" t="s">
        <v>196</v>
      </c>
      <c r="H1385" s="220">
        <v>926.88</v>
      </c>
      <c r="I1385" s="221"/>
      <c r="J1385" s="222">
        <f>ROUND(I1385*H1385,2)</f>
        <v>0</v>
      </c>
      <c r="K1385" s="218" t="s">
        <v>197</v>
      </c>
      <c r="L1385" s="47"/>
      <c r="M1385" s="223" t="s">
        <v>19</v>
      </c>
      <c r="N1385" s="224" t="s">
        <v>43</v>
      </c>
      <c r="O1385" s="87"/>
      <c r="P1385" s="225">
        <f>O1385*H1385</f>
        <v>0</v>
      </c>
      <c r="Q1385" s="225">
        <v>0.00021000000000000001</v>
      </c>
      <c r="R1385" s="225">
        <f>Q1385*H1385</f>
        <v>0.19464480000000001</v>
      </c>
      <c r="S1385" s="225">
        <v>0</v>
      </c>
      <c r="T1385" s="226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7" t="s">
        <v>198</v>
      </c>
      <c r="AT1385" s="227" t="s">
        <v>193</v>
      </c>
      <c r="AU1385" s="227" t="s">
        <v>82</v>
      </c>
      <c r="AY1385" s="20" t="s">
        <v>191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20" t="s">
        <v>80</v>
      </c>
      <c r="BK1385" s="228">
        <f>ROUND(I1385*H1385,2)</f>
        <v>0</v>
      </c>
      <c r="BL1385" s="20" t="s">
        <v>198</v>
      </c>
      <c r="BM1385" s="227" t="s">
        <v>1132</v>
      </c>
    </row>
    <row r="1386" s="2" customFormat="1">
      <c r="A1386" s="41"/>
      <c r="B1386" s="42"/>
      <c r="C1386" s="43"/>
      <c r="D1386" s="229" t="s">
        <v>200</v>
      </c>
      <c r="E1386" s="43"/>
      <c r="F1386" s="230" t="s">
        <v>1133</v>
      </c>
      <c r="G1386" s="43"/>
      <c r="H1386" s="43"/>
      <c r="I1386" s="231"/>
      <c r="J1386" s="43"/>
      <c r="K1386" s="43"/>
      <c r="L1386" s="47"/>
      <c r="M1386" s="232"/>
      <c r="N1386" s="233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200</v>
      </c>
      <c r="AU1386" s="20" t="s">
        <v>82</v>
      </c>
    </row>
    <row r="1387" s="14" customFormat="1">
      <c r="A1387" s="14"/>
      <c r="B1387" s="245"/>
      <c r="C1387" s="246"/>
      <c r="D1387" s="236" t="s">
        <v>202</v>
      </c>
      <c r="E1387" s="247" t="s">
        <v>19</v>
      </c>
      <c r="F1387" s="248" t="s">
        <v>1134</v>
      </c>
      <c r="G1387" s="246"/>
      <c r="H1387" s="249">
        <v>232.81999999999999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202</v>
      </c>
      <c r="AU1387" s="255" t="s">
        <v>82</v>
      </c>
      <c r="AV1387" s="14" t="s">
        <v>82</v>
      </c>
      <c r="AW1387" s="14" t="s">
        <v>34</v>
      </c>
      <c r="AX1387" s="14" t="s">
        <v>72</v>
      </c>
      <c r="AY1387" s="255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1135</v>
      </c>
      <c r="G1388" s="246"/>
      <c r="H1388" s="249">
        <v>159.00999999999999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1136</v>
      </c>
      <c r="G1389" s="246"/>
      <c r="H1389" s="249">
        <v>75.510000000000005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1137</v>
      </c>
      <c r="G1390" s="246"/>
      <c r="H1390" s="249">
        <v>338.44999999999999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4" customFormat="1">
      <c r="A1391" s="14"/>
      <c r="B1391" s="245"/>
      <c r="C1391" s="246"/>
      <c r="D1391" s="236" t="s">
        <v>202</v>
      </c>
      <c r="E1391" s="247" t="s">
        <v>19</v>
      </c>
      <c r="F1391" s="248" t="s">
        <v>1138</v>
      </c>
      <c r="G1391" s="246"/>
      <c r="H1391" s="249">
        <v>121.09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202</v>
      </c>
      <c r="AU1391" s="255" t="s">
        <v>82</v>
      </c>
      <c r="AV1391" s="14" t="s">
        <v>82</v>
      </c>
      <c r="AW1391" s="14" t="s">
        <v>34</v>
      </c>
      <c r="AX1391" s="14" t="s">
        <v>72</v>
      </c>
      <c r="AY1391" s="255" t="s">
        <v>191</v>
      </c>
    </row>
    <row r="1392" s="16" customFormat="1">
      <c r="A1392" s="16"/>
      <c r="B1392" s="267"/>
      <c r="C1392" s="268"/>
      <c r="D1392" s="236" t="s">
        <v>202</v>
      </c>
      <c r="E1392" s="269" t="s">
        <v>19</v>
      </c>
      <c r="F1392" s="270" t="s">
        <v>212</v>
      </c>
      <c r="G1392" s="268"/>
      <c r="H1392" s="271">
        <v>926.88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77" t="s">
        <v>202</v>
      </c>
      <c r="AU1392" s="277" t="s">
        <v>82</v>
      </c>
      <c r="AV1392" s="16" t="s">
        <v>198</v>
      </c>
      <c r="AW1392" s="16" t="s">
        <v>34</v>
      </c>
      <c r="AX1392" s="16" t="s">
        <v>80</v>
      </c>
      <c r="AY1392" s="277" t="s">
        <v>191</v>
      </c>
    </row>
    <row r="1393" s="2" customFormat="1" ht="16.5" customHeight="1">
      <c r="A1393" s="41"/>
      <c r="B1393" s="42"/>
      <c r="C1393" s="216" t="s">
        <v>1139</v>
      </c>
      <c r="D1393" s="216" t="s">
        <v>193</v>
      </c>
      <c r="E1393" s="217" t="s">
        <v>1140</v>
      </c>
      <c r="F1393" s="218" t="s">
        <v>1141</v>
      </c>
      <c r="G1393" s="219" t="s">
        <v>196</v>
      </c>
      <c r="H1393" s="220">
        <v>926.88</v>
      </c>
      <c r="I1393" s="221"/>
      <c r="J1393" s="222">
        <f>ROUND(I1393*H1393,2)</f>
        <v>0</v>
      </c>
      <c r="K1393" s="218" t="s">
        <v>197</v>
      </c>
      <c r="L1393" s="47"/>
      <c r="M1393" s="223" t="s">
        <v>19</v>
      </c>
      <c r="N1393" s="224" t="s">
        <v>43</v>
      </c>
      <c r="O1393" s="87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198</v>
      </c>
      <c r="AT1393" s="227" t="s">
        <v>193</v>
      </c>
      <c r="AU1393" s="227" t="s">
        <v>82</v>
      </c>
      <c r="AY1393" s="20" t="s">
        <v>191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80</v>
      </c>
      <c r="BK1393" s="228">
        <f>ROUND(I1393*H1393,2)</f>
        <v>0</v>
      </c>
      <c r="BL1393" s="20" t="s">
        <v>198</v>
      </c>
      <c r="BM1393" s="227" t="s">
        <v>1142</v>
      </c>
    </row>
    <row r="1394" s="2" customFormat="1">
      <c r="A1394" s="41"/>
      <c r="B1394" s="42"/>
      <c r="C1394" s="43"/>
      <c r="D1394" s="229" t="s">
        <v>200</v>
      </c>
      <c r="E1394" s="43"/>
      <c r="F1394" s="230" t="s">
        <v>1143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200</v>
      </c>
      <c r="AU1394" s="20" t="s">
        <v>82</v>
      </c>
    </row>
    <row r="1395" s="14" customFormat="1">
      <c r="A1395" s="14"/>
      <c r="B1395" s="245"/>
      <c r="C1395" s="246"/>
      <c r="D1395" s="236" t="s">
        <v>202</v>
      </c>
      <c r="E1395" s="247" t="s">
        <v>19</v>
      </c>
      <c r="F1395" s="248" t="s">
        <v>1134</v>
      </c>
      <c r="G1395" s="246"/>
      <c r="H1395" s="249">
        <v>232.81999999999999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202</v>
      </c>
      <c r="AU1395" s="255" t="s">
        <v>82</v>
      </c>
      <c r="AV1395" s="14" t="s">
        <v>82</v>
      </c>
      <c r="AW1395" s="14" t="s">
        <v>34</v>
      </c>
      <c r="AX1395" s="14" t="s">
        <v>72</v>
      </c>
      <c r="AY1395" s="255" t="s">
        <v>191</v>
      </c>
    </row>
    <row r="1396" s="14" customFormat="1">
      <c r="A1396" s="14"/>
      <c r="B1396" s="245"/>
      <c r="C1396" s="246"/>
      <c r="D1396" s="236" t="s">
        <v>202</v>
      </c>
      <c r="E1396" s="247" t="s">
        <v>19</v>
      </c>
      <c r="F1396" s="248" t="s">
        <v>1135</v>
      </c>
      <c r="G1396" s="246"/>
      <c r="H1396" s="249">
        <v>159.00999999999999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202</v>
      </c>
      <c r="AU1396" s="255" t="s">
        <v>82</v>
      </c>
      <c r="AV1396" s="14" t="s">
        <v>82</v>
      </c>
      <c r="AW1396" s="14" t="s">
        <v>34</v>
      </c>
      <c r="AX1396" s="14" t="s">
        <v>72</v>
      </c>
      <c r="AY1396" s="255" t="s">
        <v>191</v>
      </c>
    </row>
    <row r="1397" s="14" customFormat="1">
      <c r="A1397" s="14"/>
      <c r="B1397" s="245"/>
      <c r="C1397" s="246"/>
      <c r="D1397" s="236" t="s">
        <v>202</v>
      </c>
      <c r="E1397" s="247" t="s">
        <v>19</v>
      </c>
      <c r="F1397" s="248" t="s">
        <v>1136</v>
      </c>
      <c r="G1397" s="246"/>
      <c r="H1397" s="249">
        <v>75.510000000000005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202</v>
      </c>
      <c r="AU1397" s="255" t="s">
        <v>82</v>
      </c>
      <c r="AV1397" s="14" t="s">
        <v>82</v>
      </c>
      <c r="AW1397" s="14" t="s">
        <v>34</v>
      </c>
      <c r="AX1397" s="14" t="s">
        <v>72</v>
      </c>
      <c r="AY1397" s="255" t="s">
        <v>191</v>
      </c>
    </row>
    <row r="1398" s="14" customFormat="1">
      <c r="A1398" s="14"/>
      <c r="B1398" s="245"/>
      <c r="C1398" s="246"/>
      <c r="D1398" s="236" t="s">
        <v>202</v>
      </c>
      <c r="E1398" s="247" t="s">
        <v>19</v>
      </c>
      <c r="F1398" s="248" t="s">
        <v>1137</v>
      </c>
      <c r="G1398" s="246"/>
      <c r="H1398" s="249">
        <v>338.44999999999999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202</v>
      </c>
      <c r="AU1398" s="255" t="s">
        <v>82</v>
      </c>
      <c r="AV1398" s="14" t="s">
        <v>82</v>
      </c>
      <c r="AW1398" s="14" t="s">
        <v>34</v>
      </c>
      <c r="AX1398" s="14" t="s">
        <v>72</v>
      </c>
      <c r="AY1398" s="255" t="s">
        <v>191</v>
      </c>
    </row>
    <row r="1399" s="14" customFormat="1">
      <c r="A1399" s="14"/>
      <c r="B1399" s="245"/>
      <c r="C1399" s="246"/>
      <c r="D1399" s="236" t="s">
        <v>202</v>
      </c>
      <c r="E1399" s="247" t="s">
        <v>19</v>
      </c>
      <c r="F1399" s="248" t="s">
        <v>1138</v>
      </c>
      <c r="G1399" s="246"/>
      <c r="H1399" s="249">
        <v>121.09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202</v>
      </c>
      <c r="AU1399" s="255" t="s">
        <v>82</v>
      </c>
      <c r="AV1399" s="14" t="s">
        <v>82</v>
      </c>
      <c r="AW1399" s="14" t="s">
        <v>34</v>
      </c>
      <c r="AX1399" s="14" t="s">
        <v>72</v>
      </c>
      <c r="AY1399" s="255" t="s">
        <v>191</v>
      </c>
    </row>
    <row r="1400" s="16" customFormat="1">
      <c r="A1400" s="16"/>
      <c r="B1400" s="267"/>
      <c r="C1400" s="268"/>
      <c r="D1400" s="236" t="s">
        <v>202</v>
      </c>
      <c r="E1400" s="269" t="s">
        <v>19</v>
      </c>
      <c r="F1400" s="270" t="s">
        <v>212</v>
      </c>
      <c r="G1400" s="268"/>
      <c r="H1400" s="271">
        <v>926.88</v>
      </c>
      <c r="I1400" s="272"/>
      <c r="J1400" s="268"/>
      <c r="K1400" s="268"/>
      <c r="L1400" s="273"/>
      <c r="M1400" s="274"/>
      <c r="N1400" s="275"/>
      <c r="O1400" s="275"/>
      <c r="P1400" s="275"/>
      <c r="Q1400" s="275"/>
      <c r="R1400" s="275"/>
      <c r="S1400" s="275"/>
      <c r="T1400" s="27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77" t="s">
        <v>202</v>
      </c>
      <c r="AU1400" s="277" t="s">
        <v>82</v>
      </c>
      <c r="AV1400" s="16" t="s">
        <v>198</v>
      </c>
      <c r="AW1400" s="16" t="s">
        <v>34</v>
      </c>
      <c r="AX1400" s="16" t="s">
        <v>80</v>
      </c>
      <c r="AY1400" s="277" t="s">
        <v>191</v>
      </c>
    </row>
    <row r="1401" s="2" customFormat="1" ht="24.15" customHeight="1">
      <c r="A1401" s="41"/>
      <c r="B1401" s="42"/>
      <c r="C1401" s="216" t="s">
        <v>1144</v>
      </c>
      <c r="D1401" s="216" t="s">
        <v>193</v>
      </c>
      <c r="E1401" s="217" t="s">
        <v>1145</v>
      </c>
      <c r="F1401" s="218" t="s">
        <v>1146</v>
      </c>
      <c r="G1401" s="219" t="s">
        <v>196</v>
      </c>
      <c r="H1401" s="220">
        <v>926.88</v>
      </c>
      <c r="I1401" s="221"/>
      <c r="J1401" s="222">
        <f>ROUND(I1401*H1401,2)</f>
        <v>0</v>
      </c>
      <c r="K1401" s="218" t="s">
        <v>197</v>
      </c>
      <c r="L1401" s="47"/>
      <c r="M1401" s="223" t="s">
        <v>19</v>
      </c>
      <c r="N1401" s="224" t="s">
        <v>43</v>
      </c>
      <c r="O1401" s="87"/>
      <c r="P1401" s="225">
        <f>O1401*H1401</f>
        <v>0</v>
      </c>
      <c r="Q1401" s="225">
        <v>0</v>
      </c>
      <c r="R1401" s="225">
        <f>Q1401*H1401</f>
        <v>0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198</v>
      </c>
      <c r="AT1401" s="227" t="s">
        <v>193</v>
      </c>
      <c r="AU1401" s="227" t="s">
        <v>82</v>
      </c>
      <c r="AY1401" s="20" t="s">
        <v>191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80</v>
      </c>
      <c r="BK1401" s="228">
        <f>ROUND(I1401*H1401,2)</f>
        <v>0</v>
      </c>
      <c r="BL1401" s="20" t="s">
        <v>198</v>
      </c>
      <c r="BM1401" s="227" t="s">
        <v>1147</v>
      </c>
    </row>
    <row r="1402" s="2" customFormat="1">
      <c r="A1402" s="41"/>
      <c r="B1402" s="42"/>
      <c r="C1402" s="43"/>
      <c r="D1402" s="229" t="s">
        <v>200</v>
      </c>
      <c r="E1402" s="43"/>
      <c r="F1402" s="230" t="s">
        <v>1148</v>
      </c>
      <c r="G1402" s="43"/>
      <c r="H1402" s="43"/>
      <c r="I1402" s="231"/>
      <c r="J1402" s="43"/>
      <c r="K1402" s="43"/>
      <c r="L1402" s="47"/>
      <c r="M1402" s="232"/>
      <c r="N1402" s="233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200</v>
      </c>
      <c r="AU1402" s="20" t="s">
        <v>82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1134</v>
      </c>
      <c r="G1403" s="246"/>
      <c r="H1403" s="249">
        <v>232.81999999999999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4" customFormat="1">
      <c r="A1404" s="14"/>
      <c r="B1404" s="245"/>
      <c r="C1404" s="246"/>
      <c r="D1404" s="236" t="s">
        <v>202</v>
      </c>
      <c r="E1404" s="247" t="s">
        <v>19</v>
      </c>
      <c r="F1404" s="248" t="s">
        <v>1135</v>
      </c>
      <c r="G1404" s="246"/>
      <c r="H1404" s="249">
        <v>159.00999999999999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202</v>
      </c>
      <c r="AU1404" s="255" t="s">
        <v>82</v>
      </c>
      <c r="AV1404" s="14" t="s">
        <v>82</v>
      </c>
      <c r="AW1404" s="14" t="s">
        <v>34</v>
      </c>
      <c r="AX1404" s="14" t="s">
        <v>72</v>
      </c>
      <c r="AY1404" s="255" t="s">
        <v>191</v>
      </c>
    </row>
    <row r="1405" s="14" customFormat="1">
      <c r="A1405" s="14"/>
      <c r="B1405" s="245"/>
      <c r="C1405" s="246"/>
      <c r="D1405" s="236" t="s">
        <v>202</v>
      </c>
      <c r="E1405" s="247" t="s">
        <v>19</v>
      </c>
      <c r="F1405" s="248" t="s">
        <v>1136</v>
      </c>
      <c r="G1405" s="246"/>
      <c r="H1405" s="249">
        <v>75.510000000000005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202</v>
      </c>
      <c r="AU1405" s="255" t="s">
        <v>82</v>
      </c>
      <c r="AV1405" s="14" t="s">
        <v>82</v>
      </c>
      <c r="AW1405" s="14" t="s">
        <v>34</v>
      </c>
      <c r="AX1405" s="14" t="s">
        <v>72</v>
      </c>
      <c r="AY1405" s="255" t="s">
        <v>191</v>
      </c>
    </row>
    <row r="1406" s="14" customFormat="1">
      <c r="A1406" s="14"/>
      <c r="B1406" s="245"/>
      <c r="C1406" s="246"/>
      <c r="D1406" s="236" t="s">
        <v>202</v>
      </c>
      <c r="E1406" s="247" t="s">
        <v>19</v>
      </c>
      <c r="F1406" s="248" t="s">
        <v>1137</v>
      </c>
      <c r="G1406" s="246"/>
      <c r="H1406" s="249">
        <v>338.44999999999999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202</v>
      </c>
      <c r="AU1406" s="255" t="s">
        <v>82</v>
      </c>
      <c r="AV1406" s="14" t="s">
        <v>82</v>
      </c>
      <c r="AW1406" s="14" t="s">
        <v>34</v>
      </c>
      <c r="AX1406" s="14" t="s">
        <v>72</v>
      </c>
      <c r="AY1406" s="255" t="s">
        <v>191</v>
      </c>
    </row>
    <row r="1407" s="14" customFormat="1">
      <c r="A1407" s="14"/>
      <c r="B1407" s="245"/>
      <c r="C1407" s="246"/>
      <c r="D1407" s="236" t="s">
        <v>202</v>
      </c>
      <c r="E1407" s="247" t="s">
        <v>19</v>
      </c>
      <c r="F1407" s="248" t="s">
        <v>1138</v>
      </c>
      <c r="G1407" s="246"/>
      <c r="H1407" s="249">
        <v>121.09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202</v>
      </c>
      <c r="AU1407" s="255" t="s">
        <v>82</v>
      </c>
      <c r="AV1407" s="14" t="s">
        <v>82</v>
      </c>
      <c r="AW1407" s="14" t="s">
        <v>34</v>
      </c>
      <c r="AX1407" s="14" t="s">
        <v>72</v>
      </c>
      <c r="AY1407" s="255" t="s">
        <v>191</v>
      </c>
    </row>
    <row r="1408" s="16" customFormat="1">
      <c r="A1408" s="16"/>
      <c r="B1408" s="267"/>
      <c r="C1408" s="268"/>
      <c r="D1408" s="236" t="s">
        <v>202</v>
      </c>
      <c r="E1408" s="269" t="s">
        <v>19</v>
      </c>
      <c r="F1408" s="270" t="s">
        <v>212</v>
      </c>
      <c r="G1408" s="268"/>
      <c r="H1408" s="271">
        <v>926.88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7" t="s">
        <v>202</v>
      </c>
      <c r="AU1408" s="277" t="s">
        <v>82</v>
      </c>
      <c r="AV1408" s="16" t="s">
        <v>198</v>
      </c>
      <c r="AW1408" s="16" t="s">
        <v>34</v>
      </c>
      <c r="AX1408" s="16" t="s">
        <v>80</v>
      </c>
      <c r="AY1408" s="277" t="s">
        <v>191</v>
      </c>
    </row>
    <row r="1409" s="12" customFormat="1" ht="22.8" customHeight="1">
      <c r="A1409" s="12"/>
      <c r="B1409" s="200"/>
      <c r="C1409" s="201"/>
      <c r="D1409" s="202" t="s">
        <v>71</v>
      </c>
      <c r="E1409" s="214" t="s">
        <v>329</v>
      </c>
      <c r="F1409" s="214" t="s">
        <v>330</v>
      </c>
      <c r="G1409" s="201"/>
      <c r="H1409" s="201"/>
      <c r="I1409" s="204"/>
      <c r="J1409" s="215">
        <f>BK1409</f>
        <v>0</v>
      </c>
      <c r="K1409" s="201"/>
      <c r="L1409" s="206"/>
      <c r="M1409" s="207"/>
      <c r="N1409" s="208"/>
      <c r="O1409" s="208"/>
      <c r="P1409" s="209">
        <f>SUM(P1410:P1411)</f>
        <v>0</v>
      </c>
      <c r="Q1409" s="208"/>
      <c r="R1409" s="209">
        <f>SUM(R1410:R1411)</f>
        <v>0</v>
      </c>
      <c r="S1409" s="208"/>
      <c r="T1409" s="210">
        <f>SUM(T1410:T1411)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1" t="s">
        <v>80</v>
      </c>
      <c r="AT1409" s="212" t="s">
        <v>71</v>
      </c>
      <c r="AU1409" s="212" t="s">
        <v>80</v>
      </c>
      <c r="AY1409" s="211" t="s">
        <v>191</v>
      </c>
      <c r="BK1409" s="213">
        <f>SUM(BK1410:BK1411)</f>
        <v>0</v>
      </c>
    </row>
    <row r="1410" s="2" customFormat="1" ht="37.8" customHeight="1">
      <c r="A1410" s="41"/>
      <c r="B1410" s="42"/>
      <c r="C1410" s="216" t="s">
        <v>1149</v>
      </c>
      <c r="D1410" s="216" t="s">
        <v>193</v>
      </c>
      <c r="E1410" s="217" t="s">
        <v>1150</v>
      </c>
      <c r="F1410" s="218" t="s">
        <v>1151</v>
      </c>
      <c r="G1410" s="219" t="s">
        <v>310</v>
      </c>
      <c r="H1410" s="220">
        <v>4701.1869999999999</v>
      </c>
      <c r="I1410" s="221"/>
      <c r="J1410" s="222">
        <f>ROUND(I1410*H1410,2)</f>
        <v>0</v>
      </c>
      <c r="K1410" s="218" t="s">
        <v>197</v>
      </c>
      <c r="L1410" s="47"/>
      <c r="M1410" s="223" t="s">
        <v>19</v>
      </c>
      <c r="N1410" s="224" t="s">
        <v>43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198</v>
      </c>
      <c r="AT1410" s="227" t="s">
        <v>193</v>
      </c>
      <c r="AU1410" s="227" t="s">
        <v>82</v>
      </c>
      <c r="AY1410" s="20" t="s">
        <v>191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80</v>
      </c>
      <c r="BK1410" s="228">
        <f>ROUND(I1410*H1410,2)</f>
        <v>0</v>
      </c>
      <c r="BL1410" s="20" t="s">
        <v>198</v>
      </c>
      <c r="BM1410" s="227" t="s">
        <v>1152</v>
      </c>
    </row>
    <row r="1411" s="2" customFormat="1">
      <c r="A1411" s="41"/>
      <c r="B1411" s="42"/>
      <c r="C1411" s="43"/>
      <c r="D1411" s="229" t="s">
        <v>200</v>
      </c>
      <c r="E1411" s="43"/>
      <c r="F1411" s="230" t="s">
        <v>1153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200</v>
      </c>
      <c r="AU1411" s="20" t="s">
        <v>82</v>
      </c>
    </row>
    <row r="1412" s="12" customFormat="1" ht="25.92" customHeight="1">
      <c r="A1412" s="12"/>
      <c r="B1412" s="200"/>
      <c r="C1412" s="201"/>
      <c r="D1412" s="202" t="s">
        <v>71</v>
      </c>
      <c r="E1412" s="203" t="s">
        <v>1154</v>
      </c>
      <c r="F1412" s="203" t="s">
        <v>1155</v>
      </c>
      <c r="G1412" s="201"/>
      <c r="H1412" s="201"/>
      <c r="I1412" s="204"/>
      <c r="J1412" s="205">
        <f>BK1412</f>
        <v>0</v>
      </c>
      <c r="K1412" s="201"/>
      <c r="L1412" s="206"/>
      <c r="M1412" s="207"/>
      <c r="N1412" s="208"/>
      <c r="O1412" s="208"/>
      <c r="P1412" s="209">
        <f>P1413+P1492</f>
        <v>0</v>
      </c>
      <c r="Q1412" s="208"/>
      <c r="R1412" s="209">
        <f>R1413+R1492</f>
        <v>17.583493400000002</v>
      </c>
      <c r="S1412" s="208"/>
      <c r="T1412" s="210">
        <f>T1413+T1492</f>
        <v>0</v>
      </c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R1412" s="211" t="s">
        <v>82</v>
      </c>
      <c r="AT1412" s="212" t="s">
        <v>71</v>
      </c>
      <c r="AU1412" s="212" t="s">
        <v>72</v>
      </c>
      <c r="AY1412" s="211" t="s">
        <v>191</v>
      </c>
      <c r="BK1412" s="213">
        <f>BK1413+BK1492</f>
        <v>0</v>
      </c>
    </row>
    <row r="1413" s="12" customFormat="1" ht="22.8" customHeight="1">
      <c r="A1413" s="12"/>
      <c r="B1413" s="200"/>
      <c r="C1413" s="201"/>
      <c r="D1413" s="202" t="s">
        <v>71</v>
      </c>
      <c r="E1413" s="214" t="s">
        <v>1156</v>
      </c>
      <c r="F1413" s="214" t="s">
        <v>1157</v>
      </c>
      <c r="G1413" s="201"/>
      <c r="H1413" s="201"/>
      <c r="I1413" s="204"/>
      <c r="J1413" s="215">
        <f>BK1413</f>
        <v>0</v>
      </c>
      <c r="K1413" s="201"/>
      <c r="L1413" s="206"/>
      <c r="M1413" s="207"/>
      <c r="N1413" s="208"/>
      <c r="O1413" s="208"/>
      <c r="P1413" s="209">
        <f>SUM(P1414:P1491)</f>
        <v>0</v>
      </c>
      <c r="Q1413" s="208"/>
      <c r="R1413" s="209">
        <f>SUM(R1414:R1491)</f>
        <v>8.2425740000000012</v>
      </c>
      <c r="S1413" s="208"/>
      <c r="T1413" s="210">
        <f>SUM(T1414:T1491)</f>
        <v>0</v>
      </c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R1413" s="211" t="s">
        <v>82</v>
      </c>
      <c r="AT1413" s="212" t="s">
        <v>71</v>
      </c>
      <c r="AU1413" s="212" t="s">
        <v>80</v>
      </c>
      <c r="AY1413" s="211" t="s">
        <v>191</v>
      </c>
      <c r="BK1413" s="213">
        <f>SUM(BK1414:BK1491)</f>
        <v>0</v>
      </c>
    </row>
    <row r="1414" s="2" customFormat="1" ht="21.75" customHeight="1">
      <c r="A1414" s="41"/>
      <c r="B1414" s="42"/>
      <c r="C1414" s="216" t="s">
        <v>1158</v>
      </c>
      <c r="D1414" s="216" t="s">
        <v>193</v>
      </c>
      <c r="E1414" s="217" t="s">
        <v>1159</v>
      </c>
      <c r="F1414" s="218" t="s">
        <v>1160</v>
      </c>
      <c r="G1414" s="219" t="s">
        <v>196</v>
      </c>
      <c r="H1414" s="220">
        <v>1009.127</v>
      </c>
      <c r="I1414" s="221"/>
      <c r="J1414" s="222">
        <f>ROUND(I1414*H1414,2)</f>
        <v>0</v>
      </c>
      <c r="K1414" s="218" t="s">
        <v>197</v>
      </c>
      <c r="L1414" s="47"/>
      <c r="M1414" s="223" t="s">
        <v>19</v>
      </c>
      <c r="N1414" s="224" t="s">
        <v>43</v>
      </c>
      <c r="O1414" s="87"/>
      <c r="P1414" s="225">
        <f>O1414*H1414</f>
        <v>0</v>
      </c>
      <c r="Q1414" s="225">
        <v>0</v>
      </c>
      <c r="R1414" s="225">
        <f>Q1414*H1414</f>
        <v>0</v>
      </c>
      <c r="S1414" s="225">
        <v>0</v>
      </c>
      <c r="T1414" s="226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7" t="s">
        <v>464</v>
      </c>
      <c r="AT1414" s="227" t="s">
        <v>193</v>
      </c>
      <c r="AU1414" s="227" t="s">
        <v>82</v>
      </c>
      <c r="AY1414" s="20" t="s">
        <v>191</v>
      </c>
      <c r="BE1414" s="228">
        <f>IF(N1414="základní",J1414,0)</f>
        <v>0</v>
      </c>
      <c r="BF1414" s="228">
        <f>IF(N1414="snížená",J1414,0)</f>
        <v>0</v>
      </c>
      <c r="BG1414" s="228">
        <f>IF(N1414="zákl. přenesená",J1414,0)</f>
        <v>0</v>
      </c>
      <c r="BH1414" s="228">
        <f>IF(N1414="sníž. přenesená",J1414,0)</f>
        <v>0</v>
      </c>
      <c r="BI1414" s="228">
        <f>IF(N1414="nulová",J1414,0)</f>
        <v>0</v>
      </c>
      <c r="BJ1414" s="20" t="s">
        <v>80</v>
      </c>
      <c r="BK1414" s="228">
        <f>ROUND(I1414*H1414,2)</f>
        <v>0</v>
      </c>
      <c r="BL1414" s="20" t="s">
        <v>464</v>
      </c>
      <c r="BM1414" s="227" t="s">
        <v>1161</v>
      </c>
    </row>
    <row r="1415" s="2" customFormat="1">
      <c r="A1415" s="41"/>
      <c r="B1415" s="42"/>
      <c r="C1415" s="43"/>
      <c r="D1415" s="229" t="s">
        <v>200</v>
      </c>
      <c r="E1415" s="43"/>
      <c r="F1415" s="230" t="s">
        <v>1162</v>
      </c>
      <c r="G1415" s="43"/>
      <c r="H1415" s="43"/>
      <c r="I1415" s="231"/>
      <c r="J1415" s="43"/>
      <c r="K1415" s="43"/>
      <c r="L1415" s="47"/>
      <c r="M1415" s="232"/>
      <c r="N1415" s="233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200</v>
      </c>
      <c r="AU1415" s="20" t="s">
        <v>82</v>
      </c>
    </row>
    <row r="1416" s="13" customFormat="1">
      <c r="A1416" s="13"/>
      <c r="B1416" s="234"/>
      <c r="C1416" s="235"/>
      <c r="D1416" s="236" t="s">
        <v>202</v>
      </c>
      <c r="E1416" s="237" t="s">
        <v>19</v>
      </c>
      <c r="F1416" s="238" t="s">
        <v>1163</v>
      </c>
      <c r="G1416" s="235"/>
      <c r="H1416" s="237" t="s">
        <v>19</v>
      </c>
      <c r="I1416" s="239"/>
      <c r="J1416" s="235"/>
      <c r="K1416" s="235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202</v>
      </c>
      <c r="AU1416" s="244" t="s">
        <v>82</v>
      </c>
      <c r="AV1416" s="13" t="s">
        <v>80</v>
      </c>
      <c r="AW1416" s="13" t="s">
        <v>34</v>
      </c>
      <c r="AX1416" s="13" t="s">
        <v>72</v>
      </c>
      <c r="AY1416" s="244" t="s">
        <v>191</v>
      </c>
    </row>
    <row r="1417" s="13" customFormat="1">
      <c r="A1417" s="13"/>
      <c r="B1417" s="234"/>
      <c r="C1417" s="235"/>
      <c r="D1417" s="236" t="s">
        <v>202</v>
      </c>
      <c r="E1417" s="237" t="s">
        <v>19</v>
      </c>
      <c r="F1417" s="238" t="s">
        <v>1164</v>
      </c>
      <c r="G1417" s="235"/>
      <c r="H1417" s="237" t="s">
        <v>19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202</v>
      </c>
      <c r="AU1417" s="244" t="s">
        <v>82</v>
      </c>
      <c r="AV1417" s="13" t="s">
        <v>80</v>
      </c>
      <c r="AW1417" s="13" t="s">
        <v>34</v>
      </c>
      <c r="AX1417" s="13" t="s">
        <v>72</v>
      </c>
      <c r="AY1417" s="244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1165</v>
      </c>
      <c r="G1418" s="246"/>
      <c r="H1418" s="249">
        <v>7.8929999999999998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1166</v>
      </c>
      <c r="G1419" s="246"/>
      <c r="H1419" s="249">
        <v>613.09299999999996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5" customFormat="1">
      <c r="A1420" s="15"/>
      <c r="B1420" s="256"/>
      <c r="C1420" s="257"/>
      <c r="D1420" s="236" t="s">
        <v>202</v>
      </c>
      <c r="E1420" s="258" t="s">
        <v>19</v>
      </c>
      <c r="F1420" s="259" t="s">
        <v>208</v>
      </c>
      <c r="G1420" s="257"/>
      <c r="H1420" s="260">
        <v>620.98599999999999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202</v>
      </c>
      <c r="AU1420" s="266" t="s">
        <v>82</v>
      </c>
      <c r="AV1420" s="15" t="s">
        <v>93</v>
      </c>
      <c r="AW1420" s="15" t="s">
        <v>34</v>
      </c>
      <c r="AX1420" s="15" t="s">
        <v>72</v>
      </c>
      <c r="AY1420" s="266" t="s">
        <v>191</v>
      </c>
    </row>
    <row r="1421" s="13" customFormat="1">
      <c r="A1421" s="13"/>
      <c r="B1421" s="234"/>
      <c r="C1421" s="235"/>
      <c r="D1421" s="236" t="s">
        <v>202</v>
      </c>
      <c r="E1421" s="237" t="s">
        <v>19</v>
      </c>
      <c r="F1421" s="238" t="s">
        <v>1167</v>
      </c>
      <c r="G1421" s="235"/>
      <c r="H1421" s="237" t="s">
        <v>19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202</v>
      </c>
      <c r="AU1421" s="244" t="s">
        <v>82</v>
      </c>
      <c r="AV1421" s="13" t="s">
        <v>80</v>
      </c>
      <c r="AW1421" s="13" t="s">
        <v>34</v>
      </c>
      <c r="AX1421" s="13" t="s">
        <v>72</v>
      </c>
      <c r="AY1421" s="244" t="s">
        <v>191</v>
      </c>
    </row>
    <row r="1422" s="14" customFormat="1">
      <c r="A1422" s="14"/>
      <c r="B1422" s="245"/>
      <c r="C1422" s="246"/>
      <c r="D1422" s="236" t="s">
        <v>202</v>
      </c>
      <c r="E1422" s="247" t="s">
        <v>19</v>
      </c>
      <c r="F1422" s="248" t="s">
        <v>1168</v>
      </c>
      <c r="G1422" s="246"/>
      <c r="H1422" s="249">
        <v>319.35199999999998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202</v>
      </c>
      <c r="AU1422" s="255" t="s">
        <v>82</v>
      </c>
      <c r="AV1422" s="14" t="s">
        <v>82</v>
      </c>
      <c r="AW1422" s="14" t="s">
        <v>34</v>
      </c>
      <c r="AX1422" s="14" t="s">
        <v>72</v>
      </c>
      <c r="AY1422" s="255" t="s">
        <v>191</v>
      </c>
    </row>
    <row r="1423" s="14" customFormat="1">
      <c r="A1423" s="14"/>
      <c r="B1423" s="245"/>
      <c r="C1423" s="246"/>
      <c r="D1423" s="236" t="s">
        <v>202</v>
      </c>
      <c r="E1423" s="247" t="s">
        <v>19</v>
      </c>
      <c r="F1423" s="248" t="s">
        <v>1169</v>
      </c>
      <c r="G1423" s="246"/>
      <c r="H1423" s="249">
        <v>47.752000000000002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202</v>
      </c>
      <c r="AU1423" s="255" t="s">
        <v>82</v>
      </c>
      <c r="AV1423" s="14" t="s">
        <v>82</v>
      </c>
      <c r="AW1423" s="14" t="s">
        <v>34</v>
      </c>
      <c r="AX1423" s="14" t="s">
        <v>72</v>
      </c>
      <c r="AY1423" s="255" t="s">
        <v>191</v>
      </c>
    </row>
    <row r="1424" s="15" customFormat="1">
      <c r="A1424" s="15"/>
      <c r="B1424" s="256"/>
      <c r="C1424" s="257"/>
      <c r="D1424" s="236" t="s">
        <v>202</v>
      </c>
      <c r="E1424" s="258" t="s">
        <v>19</v>
      </c>
      <c r="F1424" s="259" t="s">
        <v>208</v>
      </c>
      <c r="G1424" s="257"/>
      <c r="H1424" s="260">
        <v>367.10399999999998</v>
      </c>
      <c r="I1424" s="261"/>
      <c r="J1424" s="257"/>
      <c r="K1424" s="257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6" t="s">
        <v>202</v>
      </c>
      <c r="AU1424" s="266" t="s">
        <v>82</v>
      </c>
      <c r="AV1424" s="15" t="s">
        <v>93</v>
      </c>
      <c r="AW1424" s="15" t="s">
        <v>34</v>
      </c>
      <c r="AX1424" s="15" t="s">
        <v>72</v>
      </c>
      <c r="AY1424" s="266" t="s">
        <v>191</v>
      </c>
    </row>
    <row r="1425" s="14" customFormat="1">
      <c r="A1425" s="14"/>
      <c r="B1425" s="245"/>
      <c r="C1425" s="246"/>
      <c r="D1425" s="236" t="s">
        <v>202</v>
      </c>
      <c r="E1425" s="247" t="s">
        <v>19</v>
      </c>
      <c r="F1425" s="248" t="s">
        <v>1170</v>
      </c>
      <c r="G1425" s="246"/>
      <c r="H1425" s="249">
        <v>21.036999999999999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202</v>
      </c>
      <c r="AU1425" s="255" t="s">
        <v>82</v>
      </c>
      <c r="AV1425" s="14" t="s">
        <v>82</v>
      </c>
      <c r="AW1425" s="14" t="s">
        <v>34</v>
      </c>
      <c r="AX1425" s="14" t="s">
        <v>72</v>
      </c>
      <c r="AY1425" s="255" t="s">
        <v>191</v>
      </c>
    </row>
    <row r="1426" s="15" customFormat="1">
      <c r="A1426" s="15"/>
      <c r="B1426" s="256"/>
      <c r="C1426" s="257"/>
      <c r="D1426" s="236" t="s">
        <v>202</v>
      </c>
      <c r="E1426" s="258" t="s">
        <v>19</v>
      </c>
      <c r="F1426" s="259" t="s">
        <v>208</v>
      </c>
      <c r="G1426" s="257"/>
      <c r="H1426" s="260">
        <v>21.036999999999999</v>
      </c>
      <c r="I1426" s="261"/>
      <c r="J1426" s="257"/>
      <c r="K1426" s="257"/>
      <c r="L1426" s="262"/>
      <c r="M1426" s="263"/>
      <c r="N1426" s="264"/>
      <c r="O1426" s="264"/>
      <c r="P1426" s="264"/>
      <c r="Q1426" s="264"/>
      <c r="R1426" s="264"/>
      <c r="S1426" s="264"/>
      <c r="T1426" s="26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6" t="s">
        <v>202</v>
      </c>
      <c r="AU1426" s="266" t="s">
        <v>82</v>
      </c>
      <c r="AV1426" s="15" t="s">
        <v>93</v>
      </c>
      <c r="AW1426" s="15" t="s">
        <v>34</v>
      </c>
      <c r="AX1426" s="15" t="s">
        <v>72</v>
      </c>
      <c r="AY1426" s="266" t="s">
        <v>191</v>
      </c>
    </row>
    <row r="1427" s="16" customFormat="1">
      <c r="A1427" s="16"/>
      <c r="B1427" s="267"/>
      <c r="C1427" s="268"/>
      <c r="D1427" s="236" t="s">
        <v>202</v>
      </c>
      <c r="E1427" s="269" t="s">
        <v>19</v>
      </c>
      <c r="F1427" s="270" t="s">
        <v>212</v>
      </c>
      <c r="G1427" s="268"/>
      <c r="H1427" s="271">
        <v>1009.127</v>
      </c>
      <c r="I1427" s="272"/>
      <c r="J1427" s="268"/>
      <c r="K1427" s="268"/>
      <c r="L1427" s="273"/>
      <c r="M1427" s="274"/>
      <c r="N1427" s="275"/>
      <c r="O1427" s="275"/>
      <c r="P1427" s="275"/>
      <c r="Q1427" s="275"/>
      <c r="R1427" s="275"/>
      <c r="S1427" s="275"/>
      <c r="T1427" s="27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77" t="s">
        <v>202</v>
      </c>
      <c r="AU1427" s="277" t="s">
        <v>82</v>
      </c>
      <c r="AV1427" s="16" t="s">
        <v>198</v>
      </c>
      <c r="AW1427" s="16" t="s">
        <v>34</v>
      </c>
      <c r="AX1427" s="16" t="s">
        <v>80</v>
      </c>
      <c r="AY1427" s="277" t="s">
        <v>191</v>
      </c>
    </row>
    <row r="1428" s="2" customFormat="1" ht="16.5" customHeight="1">
      <c r="A1428" s="41"/>
      <c r="B1428" s="42"/>
      <c r="C1428" s="278" t="s">
        <v>1171</v>
      </c>
      <c r="D1428" s="278" t="s">
        <v>260</v>
      </c>
      <c r="E1428" s="279" t="s">
        <v>1172</v>
      </c>
      <c r="F1428" s="280" t="s">
        <v>1173</v>
      </c>
      <c r="G1428" s="281" t="s">
        <v>310</v>
      </c>
      <c r="H1428" s="282">
        <v>0.30299999999999999</v>
      </c>
      <c r="I1428" s="283"/>
      <c r="J1428" s="284">
        <f>ROUND(I1428*H1428,2)</f>
        <v>0</v>
      </c>
      <c r="K1428" s="280" t="s">
        <v>197</v>
      </c>
      <c r="L1428" s="285"/>
      <c r="M1428" s="286" t="s">
        <v>19</v>
      </c>
      <c r="N1428" s="287" t="s">
        <v>43</v>
      </c>
      <c r="O1428" s="87"/>
      <c r="P1428" s="225">
        <f>O1428*H1428</f>
        <v>0</v>
      </c>
      <c r="Q1428" s="225">
        <v>1</v>
      </c>
      <c r="R1428" s="225">
        <f>Q1428*H1428</f>
        <v>0.30299999999999999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688</v>
      </c>
      <c r="AT1428" s="227" t="s">
        <v>260</v>
      </c>
      <c r="AU1428" s="227" t="s">
        <v>82</v>
      </c>
      <c r="AY1428" s="20" t="s">
        <v>191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80</v>
      </c>
      <c r="BK1428" s="228">
        <f>ROUND(I1428*H1428,2)</f>
        <v>0</v>
      </c>
      <c r="BL1428" s="20" t="s">
        <v>464</v>
      </c>
      <c r="BM1428" s="227" t="s">
        <v>1174</v>
      </c>
    </row>
    <row r="1429" s="13" customFormat="1">
      <c r="A1429" s="13"/>
      <c r="B1429" s="234"/>
      <c r="C1429" s="235"/>
      <c r="D1429" s="236" t="s">
        <v>202</v>
      </c>
      <c r="E1429" s="237" t="s">
        <v>19</v>
      </c>
      <c r="F1429" s="238" t="s">
        <v>1163</v>
      </c>
      <c r="G1429" s="235"/>
      <c r="H1429" s="237" t="s">
        <v>19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202</v>
      </c>
      <c r="AU1429" s="244" t="s">
        <v>82</v>
      </c>
      <c r="AV1429" s="13" t="s">
        <v>80</v>
      </c>
      <c r="AW1429" s="13" t="s">
        <v>34</v>
      </c>
      <c r="AX1429" s="13" t="s">
        <v>72</v>
      </c>
      <c r="AY1429" s="244" t="s">
        <v>191</v>
      </c>
    </row>
    <row r="1430" s="13" customFormat="1">
      <c r="A1430" s="13"/>
      <c r="B1430" s="234"/>
      <c r="C1430" s="235"/>
      <c r="D1430" s="236" t="s">
        <v>202</v>
      </c>
      <c r="E1430" s="237" t="s">
        <v>19</v>
      </c>
      <c r="F1430" s="238" t="s">
        <v>1164</v>
      </c>
      <c r="G1430" s="235"/>
      <c r="H1430" s="237" t="s">
        <v>19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202</v>
      </c>
      <c r="AU1430" s="244" t="s">
        <v>82</v>
      </c>
      <c r="AV1430" s="13" t="s">
        <v>80</v>
      </c>
      <c r="AW1430" s="13" t="s">
        <v>34</v>
      </c>
      <c r="AX1430" s="13" t="s">
        <v>72</v>
      </c>
      <c r="AY1430" s="244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1165</v>
      </c>
      <c r="G1431" s="246"/>
      <c r="H1431" s="249">
        <v>7.8929999999999998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1166</v>
      </c>
      <c r="G1432" s="246"/>
      <c r="H1432" s="249">
        <v>613.09299999999996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5" customFormat="1">
      <c r="A1433" s="15"/>
      <c r="B1433" s="256"/>
      <c r="C1433" s="257"/>
      <c r="D1433" s="236" t="s">
        <v>202</v>
      </c>
      <c r="E1433" s="258" t="s">
        <v>19</v>
      </c>
      <c r="F1433" s="259" t="s">
        <v>208</v>
      </c>
      <c r="G1433" s="257"/>
      <c r="H1433" s="260">
        <v>620.98599999999999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202</v>
      </c>
      <c r="AU1433" s="266" t="s">
        <v>82</v>
      </c>
      <c r="AV1433" s="15" t="s">
        <v>93</v>
      </c>
      <c r="AW1433" s="15" t="s">
        <v>34</v>
      </c>
      <c r="AX1433" s="15" t="s">
        <v>72</v>
      </c>
      <c r="AY1433" s="266" t="s">
        <v>191</v>
      </c>
    </row>
    <row r="1434" s="13" customFormat="1">
      <c r="A1434" s="13"/>
      <c r="B1434" s="234"/>
      <c r="C1434" s="235"/>
      <c r="D1434" s="236" t="s">
        <v>202</v>
      </c>
      <c r="E1434" s="237" t="s">
        <v>19</v>
      </c>
      <c r="F1434" s="238" t="s">
        <v>1167</v>
      </c>
      <c r="G1434" s="235"/>
      <c r="H1434" s="237" t="s">
        <v>19</v>
      </c>
      <c r="I1434" s="239"/>
      <c r="J1434" s="235"/>
      <c r="K1434" s="235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202</v>
      </c>
      <c r="AU1434" s="244" t="s">
        <v>82</v>
      </c>
      <c r="AV1434" s="13" t="s">
        <v>80</v>
      </c>
      <c r="AW1434" s="13" t="s">
        <v>34</v>
      </c>
      <c r="AX1434" s="13" t="s">
        <v>72</v>
      </c>
      <c r="AY1434" s="244" t="s">
        <v>191</v>
      </c>
    </row>
    <row r="1435" s="14" customFormat="1">
      <c r="A1435" s="14"/>
      <c r="B1435" s="245"/>
      <c r="C1435" s="246"/>
      <c r="D1435" s="236" t="s">
        <v>202</v>
      </c>
      <c r="E1435" s="247" t="s">
        <v>19</v>
      </c>
      <c r="F1435" s="248" t="s">
        <v>1168</v>
      </c>
      <c r="G1435" s="246"/>
      <c r="H1435" s="249">
        <v>319.35199999999998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202</v>
      </c>
      <c r="AU1435" s="255" t="s">
        <v>82</v>
      </c>
      <c r="AV1435" s="14" t="s">
        <v>82</v>
      </c>
      <c r="AW1435" s="14" t="s">
        <v>34</v>
      </c>
      <c r="AX1435" s="14" t="s">
        <v>72</v>
      </c>
      <c r="AY1435" s="255" t="s">
        <v>191</v>
      </c>
    </row>
    <row r="1436" s="14" customFormat="1">
      <c r="A1436" s="14"/>
      <c r="B1436" s="245"/>
      <c r="C1436" s="246"/>
      <c r="D1436" s="236" t="s">
        <v>202</v>
      </c>
      <c r="E1436" s="247" t="s">
        <v>19</v>
      </c>
      <c r="F1436" s="248" t="s">
        <v>1169</v>
      </c>
      <c r="G1436" s="246"/>
      <c r="H1436" s="249">
        <v>47.752000000000002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202</v>
      </c>
      <c r="AU1436" s="255" t="s">
        <v>82</v>
      </c>
      <c r="AV1436" s="14" t="s">
        <v>82</v>
      </c>
      <c r="AW1436" s="14" t="s">
        <v>34</v>
      </c>
      <c r="AX1436" s="14" t="s">
        <v>72</v>
      </c>
      <c r="AY1436" s="255" t="s">
        <v>191</v>
      </c>
    </row>
    <row r="1437" s="15" customFormat="1">
      <c r="A1437" s="15"/>
      <c r="B1437" s="256"/>
      <c r="C1437" s="257"/>
      <c r="D1437" s="236" t="s">
        <v>202</v>
      </c>
      <c r="E1437" s="258" t="s">
        <v>19</v>
      </c>
      <c r="F1437" s="259" t="s">
        <v>208</v>
      </c>
      <c r="G1437" s="257"/>
      <c r="H1437" s="260">
        <v>367.10399999999998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202</v>
      </c>
      <c r="AU1437" s="266" t="s">
        <v>82</v>
      </c>
      <c r="AV1437" s="15" t="s">
        <v>93</v>
      </c>
      <c r="AW1437" s="15" t="s">
        <v>34</v>
      </c>
      <c r="AX1437" s="15" t="s">
        <v>72</v>
      </c>
      <c r="AY1437" s="266" t="s">
        <v>191</v>
      </c>
    </row>
    <row r="1438" s="14" customFormat="1">
      <c r="A1438" s="14"/>
      <c r="B1438" s="245"/>
      <c r="C1438" s="246"/>
      <c r="D1438" s="236" t="s">
        <v>202</v>
      </c>
      <c r="E1438" s="247" t="s">
        <v>19</v>
      </c>
      <c r="F1438" s="248" t="s">
        <v>1170</v>
      </c>
      <c r="G1438" s="246"/>
      <c r="H1438" s="249">
        <v>21.036999999999999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202</v>
      </c>
      <c r="AU1438" s="255" t="s">
        <v>82</v>
      </c>
      <c r="AV1438" s="14" t="s">
        <v>82</v>
      </c>
      <c r="AW1438" s="14" t="s">
        <v>34</v>
      </c>
      <c r="AX1438" s="14" t="s">
        <v>72</v>
      </c>
      <c r="AY1438" s="255" t="s">
        <v>191</v>
      </c>
    </row>
    <row r="1439" s="15" customFormat="1">
      <c r="A1439" s="15"/>
      <c r="B1439" s="256"/>
      <c r="C1439" s="257"/>
      <c r="D1439" s="236" t="s">
        <v>202</v>
      </c>
      <c r="E1439" s="258" t="s">
        <v>19</v>
      </c>
      <c r="F1439" s="259" t="s">
        <v>208</v>
      </c>
      <c r="G1439" s="257"/>
      <c r="H1439" s="260">
        <v>21.036999999999999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6" t="s">
        <v>202</v>
      </c>
      <c r="AU1439" s="266" t="s">
        <v>82</v>
      </c>
      <c r="AV1439" s="15" t="s">
        <v>93</v>
      </c>
      <c r="AW1439" s="15" t="s">
        <v>34</v>
      </c>
      <c r="AX1439" s="15" t="s">
        <v>72</v>
      </c>
      <c r="AY1439" s="266" t="s">
        <v>191</v>
      </c>
    </row>
    <row r="1440" s="16" customFormat="1">
      <c r="A1440" s="16"/>
      <c r="B1440" s="267"/>
      <c r="C1440" s="268"/>
      <c r="D1440" s="236" t="s">
        <v>202</v>
      </c>
      <c r="E1440" s="269" t="s">
        <v>19</v>
      </c>
      <c r="F1440" s="270" t="s">
        <v>212</v>
      </c>
      <c r="G1440" s="268"/>
      <c r="H1440" s="271">
        <v>1009.127</v>
      </c>
      <c r="I1440" s="272"/>
      <c r="J1440" s="268"/>
      <c r="K1440" s="268"/>
      <c r="L1440" s="273"/>
      <c r="M1440" s="274"/>
      <c r="N1440" s="275"/>
      <c r="O1440" s="275"/>
      <c r="P1440" s="275"/>
      <c r="Q1440" s="275"/>
      <c r="R1440" s="275"/>
      <c r="S1440" s="275"/>
      <c r="T1440" s="27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77" t="s">
        <v>202</v>
      </c>
      <c r="AU1440" s="277" t="s">
        <v>82</v>
      </c>
      <c r="AV1440" s="16" t="s">
        <v>198</v>
      </c>
      <c r="AW1440" s="16" t="s">
        <v>34</v>
      </c>
      <c r="AX1440" s="16" t="s">
        <v>80</v>
      </c>
      <c r="AY1440" s="277" t="s">
        <v>191</v>
      </c>
    </row>
    <row r="1441" s="14" customFormat="1">
      <c r="A1441" s="14"/>
      <c r="B1441" s="245"/>
      <c r="C1441" s="246"/>
      <c r="D1441" s="236" t="s">
        <v>202</v>
      </c>
      <c r="E1441" s="246"/>
      <c r="F1441" s="248" t="s">
        <v>1175</v>
      </c>
      <c r="G1441" s="246"/>
      <c r="H1441" s="249">
        <v>0.30299999999999999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202</v>
      </c>
      <c r="AU1441" s="255" t="s">
        <v>82</v>
      </c>
      <c r="AV1441" s="14" t="s">
        <v>82</v>
      </c>
      <c r="AW1441" s="14" t="s">
        <v>4</v>
      </c>
      <c r="AX1441" s="14" t="s">
        <v>80</v>
      </c>
      <c r="AY1441" s="255" t="s">
        <v>191</v>
      </c>
    </row>
    <row r="1442" s="2" customFormat="1" ht="24.15" customHeight="1">
      <c r="A1442" s="41"/>
      <c r="B1442" s="42"/>
      <c r="C1442" s="216" t="s">
        <v>1176</v>
      </c>
      <c r="D1442" s="216" t="s">
        <v>193</v>
      </c>
      <c r="E1442" s="217" t="s">
        <v>1177</v>
      </c>
      <c r="F1442" s="218" t="s">
        <v>1178</v>
      </c>
      <c r="G1442" s="219" t="s">
        <v>196</v>
      </c>
      <c r="H1442" s="220">
        <v>5.7599999999999998</v>
      </c>
      <c r="I1442" s="221"/>
      <c r="J1442" s="222">
        <f>ROUND(I1442*H1442,2)</f>
        <v>0</v>
      </c>
      <c r="K1442" s="218" t="s">
        <v>197</v>
      </c>
      <c r="L1442" s="47"/>
      <c r="M1442" s="223" t="s">
        <v>19</v>
      </c>
      <c r="N1442" s="224" t="s">
        <v>43</v>
      </c>
      <c r="O1442" s="87"/>
      <c r="P1442" s="225">
        <f>O1442*H1442</f>
        <v>0</v>
      </c>
      <c r="Q1442" s="225">
        <v>0</v>
      </c>
      <c r="R1442" s="225">
        <f>Q1442*H1442</f>
        <v>0</v>
      </c>
      <c r="S1442" s="225">
        <v>0</v>
      </c>
      <c r="T1442" s="226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27" t="s">
        <v>464</v>
      </c>
      <c r="AT1442" s="227" t="s">
        <v>193</v>
      </c>
      <c r="AU1442" s="227" t="s">
        <v>82</v>
      </c>
      <c r="AY1442" s="20" t="s">
        <v>191</v>
      </c>
      <c r="BE1442" s="228">
        <f>IF(N1442="základní",J1442,0)</f>
        <v>0</v>
      </c>
      <c r="BF1442" s="228">
        <f>IF(N1442="snížená",J1442,0)</f>
        <v>0</v>
      </c>
      <c r="BG1442" s="228">
        <f>IF(N1442="zákl. přenesená",J1442,0)</f>
        <v>0</v>
      </c>
      <c r="BH1442" s="228">
        <f>IF(N1442="sníž. přenesená",J1442,0)</f>
        <v>0</v>
      </c>
      <c r="BI1442" s="228">
        <f>IF(N1442="nulová",J1442,0)</f>
        <v>0</v>
      </c>
      <c r="BJ1442" s="20" t="s">
        <v>80</v>
      </c>
      <c r="BK1442" s="228">
        <f>ROUND(I1442*H1442,2)</f>
        <v>0</v>
      </c>
      <c r="BL1442" s="20" t="s">
        <v>464</v>
      </c>
      <c r="BM1442" s="227" t="s">
        <v>1179</v>
      </c>
    </row>
    <row r="1443" s="2" customFormat="1">
      <c r="A1443" s="41"/>
      <c r="B1443" s="42"/>
      <c r="C1443" s="43"/>
      <c r="D1443" s="229" t="s">
        <v>200</v>
      </c>
      <c r="E1443" s="43"/>
      <c r="F1443" s="230" t="s">
        <v>1180</v>
      </c>
      <c r="G1443" s="43"/>
      <c r="H1443" s="43"/>
      <c r="I1443" s="231"/>
      <c r="J1443" s="43"/>
      <c r="K1443" s="43"/>
      <c r="L1443" s="47"/>
      <c r="M1443" s="232"/>
      <c r="N1443" s="233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200</v>
      </c>
      <c r="AU1443" s="20" t="s">
        <v>82</v>
      </c>
    </row>
    <row r="1444" s="13" customFormat="1">
      <c r="A1444" s="13"/>
      <c r="B1444" s="234"/>
      <c r="C1444" s="235"/>
      <c r="D1444" s="236" t="s">
        <v>202</v>
      </c>
      <c r="E1444" s="237" t="s">
        <v>19</v>
      </c>
      <c r="F1444" s="238" t="s">
        <v>1163</v>
      </c>
      <c r="G1444" s="235"/>
      <c r="H1444" s="237" t="s">
        <v>19</v>
      </c>
      <c r="I1444" s="239"/>
      <c r="J1444" s="235"/>
      <c r="K1444" s="235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202</v>
      </c>
      <c r="AU1444" s="244" t="s">
        <v>82</v>
      </c>
      <c r="AV1444" s="13" t="s">
        <v>80</v>
      </c>
      <c r="AW1444" s="13" t="s">
        <v>34</v>
      </c>
      <c r="AX1444" s="13" t="s">
        <v>72</v>
      </c>
      <c r="AY1444" s="244" t="s">
        <v>191</v>
      </c>
    </row>
    <row r="1445" s="13" customFormat="1">
      <c r="A1445" s="13"/>
      <c r="B1445" s="234"/>
      <c r="C1445" s="235"/>
      <c r="D1445" s="236" t="s">
        <v>202</v>
      </c>
      <c r="E1445" s="237" t="s">
        <v>19</v>
      </c>
      <c r="F1445" s="238" t="s">
        <v>1167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202</v>
      </c>
      <c r="AU1445" s="244" t="s">
        <v>82</v>
      </c>
      <c r="AV1445" s="13" t="s">
        <v>80</v>
      </c>
      <c r="AW1445" s="13" t="s">
        <v>34</v>
      </c>
      <c r="AX1445" s="13" t="s">
        <v>72</v>
      </c>
      <c r="AY1445" s="244" t="s">
        <v>191</v>
      </c>
    </row>
    <row r="1446" s="13" customFormat="1">
      <c r="A1446" s="13"/>
      <c r="B1446" s="234"/>
      <c r="C1446" s="235"/>
      <c r="D1446" s="236" t="s">
        <v>202</v>
      </c>
      <c r="E1446" s="237" t="s">
        <v>19</v>
      </c>
      <c r="F1446" s="238" t="s">
        <v>1181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202</v>
      </c>
      <c r="AU1446" s="244" t="s">
        <v>82</v>
      </c>
      <c r="AV1446" s="13" t="s">
        <v>80</v>
      </c>
      <c r="AW1446" s="13" t="s">
        <v>34</v>
      </c>
      <c r="AX1446" s="13" t="s">
        <v>72</v>
      </c>
      <c r="AY1446" s="244" t="s">
        <v>191</v>
      </c>
    </row>
    <row r="1447" s="14" customFormat="1">
      <c r="A1447" s="14"/>
      <c r="B1447" s="245"/>
      <c r="C1447" s="246"/>
      <c r="D1447" s="236" t="s">
        <v>202</v>
      </c>
      <c r="E1447" s="247" t="s">
        <v>19</v>
      </c>
      <c r="F1447" s="248" t="s">
        <v>1182</v>
      </c>
      <c r="G1447" s="246"/>
      <c r="H1447" s="249">
        <v>1.9199999999999999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202</v>
      </c>
      <c r="AU1447" s="255" t="s">
        <v>82</v>
      </c>
      <c r="AV1447" s="14" t="s">
        <v>82</v>
      </c>
      <c r="AW1447" s="14" t="s">
        <v>34</v>
      </c>
      <c r="AX1447" s="14" t="s">
        <v>72</v>
      </c>
      <c r="AY1447" s="255" t="s">
        <v>191</v>
      </c>
    </row>
    <row r="1448" s="14" customFormat="1">
      <c r="A1448" s="14"/>
      <c r="B1448" s="245"/>
      <c r="C1448" s="246"/>
      <c r="D1448" s="236" t="s">
        <v>202</v>
      </c>
      <c r="E1448" s="247" t="s">
        <v>19</v>
      </c>
      <c r="F1448" s="248" t="s">
        <v>1182</v>
      </c>
      <c r="G1448" s="246"/>
      <c r="H1448" s="249">
        <v>1.9199999999999999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202</v>
      </c>
      <c r="AU1448" s="255" t="s">
        <v>82</v>
      </c>
      <c r="AV1448" s="14" t="s">
        <v>82</v>
      </c>
      <c r="AW1448" s="14" t="s">
        <v>34</v>
      </c>
      <c r="AX1448" s="14" t="s">
        <v>72</v>
      </c>
      <c r="AY1448" s="255" t="s">
        <v>191</v>
      </c>
    </row>
    <row r="1449" s="14" customFormat="1">
      <c r="A1449" s="14"/>
      <c r="B1449" s="245"/>
      <c r="C1449" s="246"/>
      <c r="D1449" s="236" t="s">
        <v>202</v>
      </c>
      <c r="E1449" s="247" t="s">
        <v>19</v>
      </c>
      <c r="F1449" s="248" t="s">
        <v>1183</v>
      </c>
      <c r="G1449" s="246"/>
      <c r="H1449" s="249">
        <v>0.95999999999999996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202</v>
      </c>
      <c r="AU1449" s="255" t="s">
        <v>82</v>
      </c>
      <c r="AV1449" s="14" t="s">
        <v>82</v>
      </c>
      <c r="AW1449" s="14" t="s">
        <v>34</v>
      </c>
      <c r="AX1449" s="14" t="s">
        <v>72</v>
      </c>
      <c r="AY1449" s="255" t="s">
        <v>191</v>
      </c>
    </row>
    <row r="1450" s="14" customFormat="1">
      <c r="A1450" s="14"/>
      <c r="B1450" s="245"/>
      <c r="C1450" s="246"/>
      <c r="D1450" s="236" t="s">
        <v>202</v>
      </c>
      <c r="E1450" s="247" t="s">
        <v>19</v>
      </c>
      <c r="F1450" s="248" t="s">
        <v>1183</v>
      </c>
      <c r="G1450" s="246"/>
      <c r="H1450" s="249">
        <v>0.95999999999999996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202</v>
      </c>
      <c r="AU1450" s="255" t="s">
        <v>82</v>
      </c>
      <c r="AV1450" s="14" t="s">
        <v>82</v>
      </c>
      <c r="AW1450" s="14" t="s">
        <v>34</v>
      </c>
      <c r="AX1450" s="14" t="s">
        <v>72</v>
      </c>
      <c r="AY1450" s="255" t="s">
        <v>191</v>
      </c>
    </row>
    <row r="1451" s="16" customFormat="1">
      <c r="A1451" s="16"/>
      <c r="B1451" s="267"/>
      <c r="C1451" s="268"/>
      <c r="D1451" s="236" t="s">
        <v>202</v>
      </c>
      <c r="E1451" s="269" t="s">
        <v>19</v>
      </c>
      <c r="F1451" s="270" t="s">
        <v>212</v>
      </c>
      <c r="G1451" s="268"/>
      <c r="H1451" s="271">
        <v>5.7599999999999998</v>
      </c>
      <c r="I1451" s="272"/>
      <c r="J1451" s="268"/>
      <c r="K1451" s="268"/>
      <c r="L1451" s="273"/>
      <c r="M1451" s="274"/>
      <c r="N1451" s="275"/>
      <c r="O1451" s="275"/>
      <c r="P1451" s="275"/>
      <c r="Q1451" s="275"/>
      <c r="R1451" s="275"/>
      <c r="S1451" s="275"/>
      <c r="T1451" s="27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77" t="s">
        <v>202</v>
      </c>
      <c r="AU1451" s="277" t="s">
        <v>82</v>
      </c>
      <c r="AV1451" s="16" t="s">
        <v>198</v>
      </c>
      <c r="AW1451" s="16" t="s">
        <v>34</v>
      </c>
      <c r="AX1451" s="16" t="s">
        <v>80</v>
      </c>
      <c r="AY1451" s="277" t="s">
        <v>191</v>
      </c>
    </row>
    <row r="1452" s="2" customFormat="1" ht="16.5" customHeight="1">
      <c r="A1452" s="41"/>
      <c r="B1452" s="42"/>
      <c r="C1452" s="278" t="s">
        <v>1184</v>
      </c>
      <c r="D1452" s="278" t="s">
        <v>260</v>
      </c>
      <c r="E1452" s="279" t="s">
        <v>1185</v>
      </c>
      <c r="F1452" s="280" t="s">
        <v>1186</v>
      </c>
      <c r="G1452" s="281" t="s">
        <v>1187</v>
      </c>
      <c r="H1452" s="282">
        <v>8.6400000000000006</v>
      </c>
      <c r="I1452" s="283"/>
      <c r="J1452" s="284">
        <f>ROUND(I1452*H1452,2)</f>
        <v>0</v>
      </c>
      <c r="K1452" s="280" t="s">
        <v>197</v>
      </c>
      <c r="L1452" s="285"/>
      <c r="M1452" s="286" t="s">
        <v>19</v>
      </c>
      <c r="N1452" s="287" t="s">
        <v>43</v>
      </c>
      <c r="O1452" s="87"/>
      <c r="P1452" s="225">
        <f>O1452*H1452</f>
        <v>0</v>
      </c>
      <c r="Q1452" s="225">
        <v>0.001</v>
      </c>
      <c r="R1452" s="225">
        <f>Q1452*H1452</f>
        <v>0.0086400000000000001</v>
      </c>
      <c r="S1452" s="225">
        <v>0</v>
      </c>
      <c r="T1452" s="226">
        <f>S1452*H1452</f>
        <v>0</v>
      </c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R1452" s="227" t="s">
        <v>688</v>
      </c>
      <c r="AT1452" s="227" t="s">
        <v>260</v>
      </c>
      <c r="AU1452" s="227" t="s">
        <v>82</v>
      </c>
      <c r="AY1452" s="20" t="s">
        <v>191</v>
      </c>
      <c r="BE1452" s="228">
        <f>IF(N1452="základní",J1452,0)</f>
        <v>0</v>
      </c>
      <c r="BF1452" s="228">
        <f>IF(N1452="snížená",J1452,0)</f>
        <v>0</v>
      </c>
      <c r="BG1452" s="228">
        <f>IF(N1452="zákl. přenesená",J1452,0)</f>
        <v>0</v>
      </c>
      <c r="BH1452" s="228">
        <f>IF(N1452="sníž. přenesená",J1452,0)</f>
        <v>0</v>
      </c>
      <c r="BI1452" s="228">
        <f>IF(N1452="nulová",J1452,0)</f>
        <v>0</v>
      </c>
      <c r="BJ1452" s="20" t="s">
        <v>80</v>
      </c>
      <c r="BK1452" s="228">
        <f>ROUND(I1452*H1452,2)</f>
        <v>0</v>
      </c>
      <c r="BL1452" s="20" t="s">
        <v>464</v>
      </c>
      <c r="BM1452" s="227" t="s">
        <v>1188</v>
      </c>
    </row>
    <row r="1453" s="13" customFormat="1">
      <c r="A1453" s="13"/>
      <c r="B1453" s="234"/>
      <c r="C1453" s="235"/>
      <c r="D1453" s="236" t="s">
        <v>202</v>
      </c>
      <c r="E1453" s="237" t="s">
        <v>19</v>
      </c>
      <c r="F1453" s="238" t="s">
        <v>1163</v>
      </c>
      <c r="G1453" s="235"/>
      <c r="H1453" s="237" t="s">
        <v>19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202</v>
      </c>
      <c r="AU1453" s="244" t="s">
        <v>82</v>
      </c>
      <c r="AV1453" s="13" t="s">
        <v>80</v>
      </c>
      <c r="AW1453" s="13" t="s">
        <v>34</v>
      </c>
      <c r="AX1453" s="13" t="s">
        <v>72</v>
      </c>
      <c r="AY1453" s="244" t="s">
        <v>191</v>
      </c>
    </row>
    <row r="1454" s="13" customFormat="1">
      <c r="A1454" s="13"/>
      <c r="B1454" s="234"/>
      <c r="C1454" s="235"/>
      <c r="D1454" s="236" t="s">
        <v>202</v>
      </c>
      <c r="E1454" s="237" t="s">
        <v>19</v>
      </c>
      <c r="F1454" s="238" t="s">
        <v>1167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202</v>
      </c>
      <c r="AU1454" s="244" t="s">
        <v>82</v>
      </c>
      <c r="AV1454" s="13" t="s">
        <v>80</v>
      </c>
      <c r="AW1454" s="13" t="s">
        <v>34</v>
      </c>
      <c r="AX1454" s="13" t="s">
        <v>72</v>
      </c>
      <c r="AY1454" s="244" t="s">
        <v>191</v>
      </c>
    </row>
    <row r="1455" s="13" customFormat="1">
      <c r="A1455" s="13"/>
      <c r="B1455" s="234"/>
      <c r="C1455" s="235"/>
      <c r="D1455" s="236" t="s">
        <v>202</v>
      </c>
      <c r="E1455" s="237" t="s">
        <v>19</v>
      </c>
      <c r="F1455" s="238" t="s">
        <v>1181</v>
      </c>
      <c r="G1455" s="235"/>
      <c r="H1455" s="237" t="s">
        <v>19</v>
      </c>
      <c r="I1455" s="239"/>
      <c r="J1455" s="235"/>
      <c r="K1455" s="235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202</v>
      </c>
      <c r="AU1455" s="244" t="s">
        <v>82</v>
      </c>
      <c r="AV1455" s="13" t="s">
        <v>80</v>
      </c>
      <c r="AW1455" s="13" t="s">
        <v>34</v>
      </c>
      <c r="AX1455" s="13" t="s">
        <v>72</v>
      </c>
      <c r="AY1455" s="244" t="s">
        <v>191</v>
      </c>
    </row>
    <row r="1456" s="14" customFormat="1">
      <c r="A1456" s="14"/>
      <c r="B1456" s="245"/>
      <c r="C1456" s="246"/>
      <c r="D1456" s="236" t="s">
        <v>202</v>
      </c>
      <c r="E1456" s="247" t="s">
        <v>19</v>
      </c>
      <c r="F1456" s="248" t="s">
        <v>1182</v>
      </c>
      <c r="G1456" s="246"/>
      <c r="H1456" s="249">
        <v>1.9199999999999999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202</v>
      </c>
      <c r="AU1456" s="255" t="s">
        <v>82</v>
      </c>
      <c r="AV1456" s="14" t="s">
        <v>82</v>
      </c>
      <c r="AW1456" s="14" t="s">
        <v>34</v>
      </c>
      <c r="AX1456" s="14" t="s">
        <v>72</v>
      </c>
      <c r="AY1456" s="255" t="s">
        <v>191</v>
      </c>
    </row>
    <row r="1457" s="14" customFormat="1">
      <c r="A1457" s="14"/>
      <c r="B1457" s="245"/>
      <c r="C1457" s="246"/>
      <c r="D1457" s="236" t="s">
        <v>202</v>
      </c>
      <c r="E1457" s="247" t="s">
        <v>19</v>
      </c>
      <c r="F1457" s="248" t="s">
        <v>1182</v>
      </c>
      <c r="G1457" s="246"/>
      <c r="H1457" s="249">
        <v>1.9199999999999999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34</v>
      </c>
      <c r="AX1457" s="14" t="s">
        <v>72</v>
      </c>
      <c r="AY1457" s="255" t="s">
        <v>191</v>
      </c>
    </row>
    <row r="1458" s="14" customFormat="1">
      <c r="A1458" s="14"/>
      <c r="B1458" s="245"/>
      <c r="C1458" s="246"/>
      <c r="D1458" s="236" t="s">
        <v>202</v>
      </c>
      <c r="E1458" s="247" t="s">
        <v>19</v>
      </c>
      <c r="F1458" s="248" t="s">
        <v>1183</v>
      </c>
      <c r="G1458" s="246"/>
      <c r="H1458" s="249">
        <v>0.95999999999999996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202</v>
      </c>
      <c r="AU1458" s="255" t="s">
        <v>82</v>
      </c>
      <c r="AV1458" s="14" t="s">
        <v>82</v>
      </c>
      <c r="AW1458" s="14" t="s">
        <v>34</v>
      </c>
      <c r="AX1458" s="14" t="s">
        <v>72</v>
      </c>
      <c r="AY1458" s="255" t="s">
        <v>191</v>
      </c>
    </row>
    <row r="1459" s="14" customFormat="1">
      <c r="A1459" s="14"/>
      <c r="B1459" s="245"/>
      <c r="C1459" s="246"/>
      <c r="D1459" s="236" t="s">
        <v>202</v>
      </c>
      <c r="E1459" s="247" t="s">
        <v>19</v>
      </c>
      <c r="F1459" s="248" t="s">
        <v>1183</v>
      </c>
      <c r="G1459" s="246"/>
      <c r="H1459" s="249">
        <v>0.95999999999999996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202</v>
      </c>
      <c r="AU1459" s="255" t="s">
        <v>82</v>
      </c>
      <c r="AV1459" s="14" t="s">
        <v>82</v>
      </c>
      <c r="AW1459" s="14" t="s">
        <v>34</v>
      </c>
      <c r="AX1459" s="14" t="s">
        <v>72</v>
      </c>
      <c r="AY1459" s="255" t="s">
        <v>191</v>
      </c>
    </row>
    <row r="1460" s="16" customFormat="1">
      <c r="A1460" s="16"/>
      <c r="B1460" s="267"/>
      <c r="C1460" s="268"/>
      <c r="D1460" s="236" t="s">
        <v>202</v>
      </c>
      <c r="E1460" s="269" t="s">
        <v>19</v>
      </c>
      <c r="F1460" s="270" t="s">
        <v>212</v>
      </c>
      <c r="G1460" s="268"/>
      <c r="H1460" s="271">
        <v>5.7599999999999998</v>
      </c>
      <c r="I1460" s="272"/>
      <c r="J1460" s="268"/>
      <c r="K1460" s="268"/>
      <c r="L1460" s="273"/>
      <c r="M1460" s="274"/>
      <c r="N1460" s="275"/>
      <c r="O1460" s="275"/>
      <c r="P1460" s="275"/>
      <c r="Q1460" s="275"/>
      <c r="R1460" s="275"/>
      <c r="S1460" s="275"/>
      <c r="T1460" s="27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77" t="s">
        <v>202</v>
      </c>
      <c r="AU1460" s="277" t="s">
        <v>82</v>
      </c>
      <c r="AV1460" s="16" t="s">
        <v>198</v>
      </c>
      <c r="AW1460" s="16" t="s">
        <v>34</v>
      </c>
      <c r="AX1460" s="16" t="s">
        <v>80</v>
      </c>
      <c r="AY1460" s="277" t="s">
        <v>191</v>
      </c>
    </row>
    <row r="1461" s="14" customFormat="1">
      <c r="A1461" s="14"/>
      <c r="B1461" s="245"/>
      <c r="C1461" s="246"/>
      <c r="D1461" s="236" t="s">
        <v>202</v>
      </c>
      <c r="E1461" s="246"/>
      <c r="F1461" s="248" t="s">
        <v>1189</v>
      </c>
      <c r="G1461" s="246"/>
      <c r="H1461" s="249">
        <v>8.6400000000000006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202</v>
      </c>
      <c r="AU1461" s="255" t="s">
        <v>82</v>
      </c>
      <c r="AV1461" s="14" t="s">
        <v>82</v>
      </c>
      <c r="AW1461" s="14" t="s">
        <v>4</v>
      </c>
      <c r="AX1461" s="14" t="s">
        <v>80</v>
      </c>
      <c r="AY1461" s="255" t="s">
        <v>191</v>
      </c>
    </row>
    <row r="1462" s="2" customFormat="1" ht="16.5" customHeight="1">
      <c r="A1462" s="41"/>
      <c r="B1462" s="42"/>
      <c r="C1462" s="216" t="s">
        <v>1190</v>
      </c>
      <c r="D1462" s="216" t="s">
        <v>193</v>
      </c>
      <c r="E1462" s="217" t="s">
        <v>1191</v>
      </c>
      <c r="F1462" s="218" t="s">
        <v>1192</v>
      </c>
      <c r="G1462" s="219" t="s">
        <v>196</v>
      </c>
      <c r="H1462" s="220">
        <v>1009.127</v>
      </c>
      <c r="I1462" s="221"/>
      <c r="J1462" s="222">
        <f>ROUND(I1462*H1462,2)</f>
        <v>0</v>
      </c>
      <c r="K1462" s="218" t="s">
        <v>197</v>
      </c>
      <c r="L1462" s="47"/>
      <c r="M1462" s="223" t="s">
        <v>19</v>
      </c>
      <c r="N1462" s="224" t="s">
        <v>43</v>
      </c>
      <c r="O1462" s="87"/>
      <c r="P1462" s="225">
        <f>O1462*H1462</f>
        <v>0</v>
      </c>
      <c r="Q1462" s="225">
        <v>0.00040000000000000002</v>
      </c>
      <c r="R1462" s="225">
        <f>Q1462*H1462</f>
        <v>0.40365079999999998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464</v>
      </c>
      <c r="AT1462" s="227" t="s">
        <v>193</v>
      </c>
      <c r="AU1462" s="227" t="s">
        <v>82</v>
      </c>
      <c r="AY1462" s="20" t="s">
        <v>191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80</v>
      </c>
      <c r="BK1462" s="228">
        <f>ROUND(I1462*H1462,2)</f>
        <v>0</v>
      </c>
      <c r="BL1462" s="20" t="s">
        <v>464</v>
      </c>
      <c r="BM1462" s="227" t="s">
        <v>1193</v>
      </c>
    </row>
    <row r="1463" s="2" customFormat="1">
      <c r="A1463" s="41"/>
      <c r="B1463" s="42"/>
      <c r="C1463" s="43"/>
      <c r="D1463" s="229" t="s">
        <v>200</v>
      </c>
      <c r="E1463" s="43"/>
      <c r="F1463" s="230" t="s">
        <v>1194</v>
      </c>
      <c r="G1463" s="43"/>
      <c r="H1463" s="43"/>
      <c r="I1463" s="231"/>
      <c r="J1463" s="43"/>
      <c r="K1463" s="43"/>
      <c r="L1463" s="47"/>
      <c r="M1463" s="232"/>
      <c r="N1463" s="233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200</v>
      </c>
      <c r="AU1463" s="20" t="s">
        <v>82</v>
      </c>
    </row>
    <row r="1464" s="13" customFormat="1">
      <c r="A1464" s="13"/>
      <c r="B1464" s="234"/>
      <c r="C1464" s="235"/>
      <c r="D1464" s="236" t="s">
        <v>202</v>
      </c>
      <c r="E1464" s="237" t="s">
        <v>19</v>
      </c>
      <c r="F1464" s="238" t="s">
        <v>1163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202</v>
      </c>
      <c r="AU1464" s="244" t="s">
        <v>82</v>
      </c>
      <c r="AV1464" s="13" t="s">
        <v>80</v>
      </c>
      <c r="AW1464" s="13" t="s">
        <v>34</v>
      </c>
      <c r="AX1464" s="13" t="s">
        <v>72</v>
      </c>
      <c r="AY1464" s="244" t="s">
        <v>191</v>
      </c>
    </row>
    <row r="1465" s="13" customFormat="1">
      <c r="A1465" s="13"/>
      <c r="B1465" s="234"/>
      <c r="C1465" s="235"/>
      <c r="D1465" s="236" t="s">
        <v>202</v>
      </c>
      <c r="E1465" s="237" t="s">
        <v>19</v>
      </c>
      <c r="F1465" s="238" t="s">
        <v>1164</v>
      </c>
      <c r="G1465" s="235"/>
      <c r="H1465" s="237" t="s">
        <v>19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202</v>
      </c>
      <c r="AU1465" s="244" t="s">
        <v>82</v>
      </c>
      <c r="AV1465" s="13" t="s">
        <v>80</v>
      </c>
      <c r="AW1465" s="13" t="s">
        <v>34</v>
      </c>
      <c r="AX1465" s="13" t="s">
        <v>72</v>
      </c>
      <c r="AY1465" s="244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1165</v>
      </c>
      <c r="G1466" s="246"/>
      <c r="H1466" s="249">
        <v>7.8929999999999998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4" customFormat="1">
      <c r="A1467" s="14"/>
      <c r="B1467" s="245"/>
      <c r="C1467" s="246"/>
      <c r="D1467" s="236" t="s">
        <v>202</v>
      </c>
      <c r="E1467" s="247" t="s">
        <v>19</v>
      </c>
      <c r="F1467" s="248" t="s">
        <v>1166</v>
      </c>
      <c r="G1467" s="246"/>
      <c r="H1467" s="249">
        <v>613.09299999999996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202</v>
      </c>
      <c r="AU1467" s="255" t="s">
        <v>82</v>
      </c>
      <c r="AV1467" s="14" t="s">
        <v>82</v>
      </c>
      <c r="AW1467" s="14" t="s">
        <v>34</v>
      </c>
      <c r="AX1467" s="14" t="s">
        <v>72</v>
      </c>
      <c r="AY1467" s="255" t="s">
        <v>191</v>
      </c>
    </row>
    <row r="1468" s="15" customFormat="1">
      <c r="A1468" s="15"/>
      <c r="B1468" s="256"/>
      <c r="C1468" s="257"/>
      <c r="D1468" s="236" t="s">
        <v>202</v>
      </c>
      <c r="E1468" s="258" t="s">
        <v>19</v>
      </c>
      <c r="F1468" s="259" t="s">
        <v>208</v>
      </c>
      <c r="G1468" s="257"/>
      <c r="H1468" s="260">
        <v>620.98599999999999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6" t="s">
        <v>202</v>
      </c>
      <c r="AU1468" s="266" t="s">
        <v>82</v>
      </c>
      <c r="AV1468" s="15" t="s">
        <v>93</v>
      </c>
      <c r="AW1468" s="15" t="s">
        <v>34</v>
      </c>
      <c r="AX1468" s="15" t="s">
        <v>72</v>
      </c>
      <c r="AY1468" s="266" t="s">
        <v>191</v>
      </c>
    </row>
    <row r="1469" s="13" customFormat="1">
      <c r="A1469" s="13"/>
      <c r="B1469" s="234"/>
      <c r="C1469" s="235"/>
      <c r="D1469" s="236" t="s">
        <v>202</v>
      </c>
      <c r="E1469" s="237" t="s">
        <v>19</v>
      </c>
      <c r="F1469" s="238" t="s">
        <v>1167</v>
      </c>
      <c r="G1469" s="235"/>
      <c r="H1469" s="237" t="s">
        <v>19</v>
      </c>
      <c r="I1469" s="239"/>
      <c r="J1469" s="235"/>
      <c r="K1469" s="235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4" t="s">
        <v>202</v>
      </c>
      <c r="AU1469" s="244" t="s">
        <v>82</v>
      </c>
      <c r="AV1469" s="13" t="s">
        <v>80</v>
      </c>
      <c r="AW1469" s="13" t="s">
        <v>34</v>
      </c>
      <c r="AX1469" s="13" t="s">
        <v>72</v>
      </c>
      <c r="AY1469" s="244" t="s">
        <v>191</v>
      </c>
    </row>
    <row r="1470" s="14" customFormat="1">
      <c r="A1470" s="14"/>
      <c r="B1470" s="245"/>
      <c r="C1470" s="246"/>
      <c r="D1470" s="236" t="s">
        <v>202</v>
      </c>
      <c r="E1470" s="247" t="s">
        <v>19</v>
      </c>
      <c r="F1470" s="248" t="s">
        <v>1168</v>
      </c>
      <c r="G1470" s="246"/>
      <c r="H1470" s="249">
        <v>319.35199999999998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202</v>
      </c>
      <c r="AU1470" s="255" t="s">
        <v>82</v>
      </c>
      <c r="AV1470" s="14" t="s">
        <v>82</v>
      </c>
      <c r="AW1470" s="14" t="s">
        <v>34</v>
      </c>
      <c r="AX1470" s="14" t="s">
        <v>72</v>
      </c>
      <c r="AY1470" s="255" t="s">
        <v>191</v>
      </c>
    </row>
    <row r="1471" s="14" customFormat="1">
      <c r="A1471" s="14"/>
      <c r="B1471" s="245"/>
      <c r="C1471" s="246"/>
      <c r="D1471" s="236" t="s">
        <v>202</v>
      </c>
      <c r="E1471" s="247" t="s">
        <v>19</v>
      </c>
      <c r="F1471" s="248" t="s">
        <v>1169</v>
      </c>
      <c r="G1471" s="246"/>
      <c r="H1471" s="249">
        <v>47.752000000000002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202</v>
      </c>
      <c r="AU1471" s="255" t="s">
        <v>82</v>
      </c>
      <c r="AV1471" s="14" t="s">
        <v>82</v>
      </c>
      <c r="AW1471" s="14" t="s">
        <v>34</v>
      </c>
      <c r="AX1471" s="14" t="s">
        <v>72</v>
      </c>
      <c r="AY1471" s="255" t="s">
        <v>191</v>
      </c>
    </row>
    <row r="1472" s="15" customFormat="1">
      <c r="A1472" s="15"/>
      <c r="B1472" s="256"/>
      <c r="C1472" s="257"/>
      <c r="D1472" s="236" t="s">
        <v>202</v>
      </c>
      <c r="E1472" s="258" t="s">
        <v>19</v>
      </c>
      <c r="F1472" s="259" t="s">
        <v>208</v>
      </c>
      <c r="G1472" s="257"/>
      <c r="H1472" s="260">
        <v>367.10399999999998</v>
      </c>
      <c r="I1472" s="261"/>
      <c r="J1472" s="257"/>
      <c r="K1472" s="257"/>
      <c r="L1472" s="262"/>
      <c r="M1472" s="263"/>
      <c r="N1472" s="264"/>
      <c r="O1472" s="264"/>
      <c r="P1472" s="264"/>
      <c r="Q1472" s="264"/>
      <c r="R1472" s="264"/>
      <c r="S1472" s="264"/>
      <c r="T1472" s="26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6" t="s">
        <v>202</v>
      </c>
      <c r="AU1472" s="266" t="s">
        <v>82</v>
      </c>
      <c r="AV1472" s="15" t="s">
        <v>93</v>
      </c>
      <c r="AW1472" s="15" t="s">
        <v>34</v>
      </c>
      <c r="AX1472" s="15" t="s">
        <v>72</v>
      </c>
      <c r="AY1472" s="266" t="s">
        <v>191</v>
      </c>
    </row>
    <row r="1473" s="14" customFormat="1">
      <c r="A1473" s="14"/>
      <c r="B1473" s="245"/>
      <c r="C1473" s="246"/>
      <c r="D1473" s="236" t="s">
        <v>202</v>
      </c>
      <c r="E1473" s="247" t="s">
        <v>19</v>
      </c>
      <c r="F1473" s="248" t="s">
        <v>1170</v>
      </c>
      <c r="G1473" s="246"/>
      <c r="H1473" s="249">
        <v>21.036999999999999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202</v>
      </c>
      <c r="AU1473" s="255" t="s">
        <v>82</v>
      </c>
      <c r="AV1473" s="14" t="s">
        <v>82</v>
      </c>
      <c r="AW1473" s="14" t="s">
        <v>34</v>
      </c>
      <c r="AX1473" s="14" t="s">
        <v>72</v>
      </c>
      <c r="AY1473" s="255" t="s">
        <v>191</v>
      </c>
    </row>
    <row r="1474" s="15" customFormat="1">
      <c r="A1474" s="15"/>
      <c r="B1474" s="256"/>
      <c r="C1474" s="257"/>
      <c r="D1474" s="236" t="s">
        <v>202</v>
      </c>
      <c r="E1474" s="258" t="s">
        <v>19</v>
      </c>
      <c r="F1474" s="259" t="s">
        <v>208</v>
      </c>
      <c r="G1474" s="257"/>
      <c r="H1474" s="260">
        <v>21.036999999999999</v>
      </c>
      <c r="I1474" s="261"/>
      <c r="J1474" s="257"/>
      <c r="K1474" s="257"/>
      <c r="L1474" s="262"/>
      <c r="M1474" s="263"/>
      <c r="N1474" s="264"/>
      <c r="O1474" s="264"/>
      <c r="P1474" s="264"/>
      <c r="Q1474" s="264"/>
      <c r="R1474" s="264"/>
      <c r="S1474" s="264"/>
      <c r="T1474" s="26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6" t="s">
        <v>202</v>
      </c>
      <c r="AU1474" s="266" t="s">
        <v>82</v>
      </c>
      <c r="AV1474" s="15" t="s">
        <v>93</v>
      </c>
      <c r="AW1474" s="15" t="s">
        <v>34</v>
      </c>
      <c r="AX1474" s="15" t="s">
        <v>72</v>
      </c>
      <c r="AY1474" s="266" t="s">
        <v>191</v>
      </c>
    </row>
    <row r="1475" s="16" customFormat="1">
      <c r="A1475" s="16"/>
      <c r="B1475" s="267"/>
      <c r="C1475" s="268"/>
      <c r="D1475" s="236" t="s">
        <v>202</v>
      </c>
      <c r="E1475" s="269" t="s">
        <v>19</v>
      </c>
      <c r="F1475" s="270" t="s">
        <v>212</v>
      </c>
      <c r="G1475" s="268"/>
      <c r="H1475" s="271">
        <v>1009.127</v>
      </c>
      <c r="I1475" s="272"/>
      <c r="J1475" s="268"/>
      <c r="K1475" s="268"/>
      <c r="L1475" s="273"/>
      <c r="M1475" s="274"/>
      <c r="N1475" s="275"/>
      <c r="O1475" s="275"/>
      <c r="P1475" s="275"/>
      <c r="Q1475" s="275"/>
      <c r="R1475" s="275"/>
      <c r="S1475" s="275"/>
      <c r="T1475" s="27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77" t="s">
        <v>202</v>
      </c>
      <c r="AU1475" s="277" t="s">
        <v>82</v>
      </c>
      <c r="AV1475" s="16" t="s">
        <v>198</v>
      </c>
      <c r="AW1475" s="16" t="s">
        <v>34</v>
      </c>
      <c r="AX1475" s="16" t="s">
        <v>80</v>
      </c>
      <c r="AY1475" s="277" t="s">
        <v>191</v>
      </c>
    </row>
    <row r="1476" s="2" customFormat="1" ht="24.15" customHeight="1">
      <c r="A1476" s="41"/>
      <c r="B1476" s="42"/>
      <c r="C1476" s="278" t="s">
        <v>1195</v>
      </c>
      <c r="D1476" s="278" t="s">
        <v>260</v>
      </c>
      <c r="E1476" s="279" t="s">
        <v>1196</v>
      </c>
      <c r="F1476" s="280" t="s">
        <v>1197</v>
      </c>
      <c r="G1476" s="281" t="s">
        <v>196</v>
      </c>
      <c r="H1476" s="282">
        <v>1176.1379999999999</v>
      </c>
      <c r="I1476" s="283"/>
      <c r="J1476" s="284">
        <f>ROUND(I1476*H1476,2)</f>
        <v>0</v>
      </c>
      <c r="K1476" s="280" t="s">
        <v>197</v>
      </c>
      <c r="L1476" s="285"/>
      <c r="M1476" s="286" t="s">
        <v>19</v>
      </c>
      <c r="N1476" s="287" t="s">
        <v>43</v>
      </c>
      <c r="O1476" s="87"/>
      <c r="P1476" s="225">
        <f>O1476*H1476</f>
        <v>0</v>
      </c>
      <c r="Q1476" s="225">
        <v>0.0064000000000000003</v>
      </c>
      <c r="R1476" s="225">
        <f>Q1476*H1476</f>
        <v>7.5272832000000003</v>
      </c>
      <c r="S1476" s="225">
        <v>0</v>
      </c>
      <c r="T1476" s="226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7" t="s">
        <v>688</v>
      </c>
      <c r="AT1476" s="227" t="s">
        <v>260</v>
      </c>
      <c r="AU1476" s="227" t="s">
        <v>82</v>
      </c>
      <c r="AY1476" s="20" t="s">
        <v>191</v>
      </c>
      <c r="BE1476" s="228">
        <f>IF(N1476="základní",J1476,0)</f>
        <v>0</v>
      </c>
      <c r="BF1476" s="228">
        <f>IF(N1476="snížená",J1476,0)</f>
        <v>0</v>
      </c>
      <c r="BG1476" s="228">
        <f>IF(N1476="zákl. přenesená",J1476,0)</f>
        <v>0</v>
      </c>
      <c r="BH1476" s="228">
        <f>IF(N1476="sníž. přenesená",J1476,0)</f>
        <v>0</v>
      </c>
      <c r="BI1476" s="228">
        <f>IF(N1476="nulová",J1476,0)</f>
        <v>0</v>
      </c>
      <c r="BJ1476" s="20" t="s">
        <v>80</v>
      </c>
      <c r="BK1476" s="228">
        <f>ROUND(I1476*H1476,2)</f>
        <v>0</v>
      </c>
      <c r="BL1476" s="20" t="s">
        <v>464</v>
      </c>
      <c r="BM1476" s="227" t="s">
        <v>1198</v>
      </c>
    </row>
    <row r="1477" s="13" customFormat="1">
      <c r="A1477" s="13"/>
      <c r="B1477" s="234"/>
      <c r="C1477" s="235"/>
      <c r="D1477" s="236" t="s">
        <v>202</v>
      </c>
      <c r="E1477" s="237" t="s">
        <v>19</v>
      </c>
      <c r="F1477" s="238" t="s">
        <v>1163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202</v>
      </c>
      <c r="AU1477" s="244" t="s">
        <v>82</v>
      </c>
      <c r="AV1477" s="13" t="s">
        <v>80</v>
      </c>
      <c r="AW1477" s="13" t="s">
        <v>34</v>
      </c>
      <c r="AX1477" s="13" t="s">
        <v>72</v>
      </c>
      <c r="AY1477" s="244" t="s">
        <v>191</v>
      </c>
    </row>
    <row r="1478" s="13" customFormat="1">
      <c r="A1478" s="13"/>
      <c r="B1478" s="234"/>
      <c r="C1478" s="235"/>
      <c r="D1478" s="236" t="s">
        <v>202</v>
      </c>
      <c r="E1478" s="237" t="s">
        <v>19</v>
      </c>
      <c r="F1478" s="238" t="s">
        <v>1164</v>
      </c>
      <c r="G1478" s="235"/>
      <c r="H1478" s="237" t="s">
        <v>19</v>
      </c>
      <c r="I1478" s="239"/>
      <c r="J1478" s="235"/>
      <c r="K1478" s="235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202</v>
      </c>
      <c r="AU1478" s="244" t="s">
        <v>82</v>
      </c>
      <c r="AV1478" s="13" t="s">
        <v>80</v>
      </c>
      <c r="AW1478" s="13" t="s">
        <v>34</v>
      </c>
      <c r="AX1478" s="13" t="s">
        <v>72</v>
      </c>
      <c r="AY1478" s="244" t="s">
        <v>191</v>
      </c>
    </row>
    <row r="1479" s="14" customFormat="1">
      <c r="A1479" s="14"/>
      <c r="B1479" s="245"/>
      <c r="C1479" s="246"/>
      <c r="D1479" s="236" t="s">
        <v>202</v>
      </c>
      <c r="E1479" s="247" t="s">
        <v>19</v>
      </c>
      <c r="F1479" s="248" t="s">
        <v>1165</v>
      </c>
      <c r="G1479" s="246"/>
      <c r="H1479" s="249">
        <v>7.8929999999999998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202</v>
      </c>
      <c r="AU1479" s="255" t="s">
        <v>82</v>
      </c>
      <c r="AV1479" s="14" t="s">
        <v>82</v>
      </c>
      <c r="AW1479" s="14" t="s">
        <v>34</v>
      </c>
      <c r="AX1479" s="14" t="s">
        <v>72</v>
      </c>
      <c r="AY1479" s="255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1166</v>
      </c>
      <c r="G1480" s="246"/>
      <c r="H1480" s="249">
        <v>613.09299999999996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5" customFormat="1">
      <c r="A1481" s="15"/>
      <c r="B1481" s="256"/>
      <c r="C1481" s="257"/>
      <c r="D1481" s="236" t="s">
        <v>202</v>
      </c>
      <c r="E1481" s="258" t="s">
        <v>19</v>
      </c>
      <c r="F1481" s="259" t="s">
        <v>208</v>
      </c>
      <c r="G1481" s="257"/>
      <c r="H1481" s="260">
        <v>620.98599999999999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6" t="s">
        <v>202</v>
      </c>
      <c r="AU1481" s="266" t="s">
        <v>82</v>
      </c>
      <c r="AV1481" s="15" t="s">
        <v>93</v>
      </c>
      <c r="AW1481" s="15" t="s">
        <v>34</v>
      </c>
      <c r="AX1481" s="15" t="s">
        <v>72</v>
      </c>
      <c r="AY1481" s="266" t="s">
        <v>191</v>
      </c>
    </row>
    <row r="1482" s="13" customFormat="1">
      <c r="A1482" s="13"/>
      <c r="B1482" s="234"/>
      <c r="C1482" s="235"/>
      <c r="D1482" s="236" t="s">
        <v>202</v>
      </c>
      <c r="E1482" s="237" t="s">
        <v>19</v>
      </c>
      <c r="F1482" s="238" t="s">
        <v>1167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202</v>
      </c>
      <c r="AU1482" s="244" t="s">
        <v>82</v>
      </c>
      <c r="AV1482" s="13" t="s">
        <v>80</v>
      </c>
      <c r="AW1482" s="13" t="s">
        <v>34</v>
      </c>
      <c r="AX1482" s="13" t="s">
        <v>72</v>
      </c>
      <c r="AY1482" s="244" t="s">
        <v>191</v>
      </c>
    </row>
    <row r="1483" s="14" customFormat="1">
      <c r="A1483" s="14"/>
      <c r="B1483" s="245"/>
      <c r="C1483" s="246"/>
      <c r="D1483" s="236" t="s">
        <v>202</v>
      </c>
      <c r="E1483" s="247" t="s">
        <v>19</v>
      </c>
      <c r="F1483" s="248" t="s">
        <v>1168</v>
      </c>
      <c r="G1483" s="246"/>
      <c r="H1483" s="249">
        <v>319.35199999999998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202</v>
      </c>
      <c r="AU1483" s="255" t="s">
        <v>82</v>
      </c>
      <c r="AV1483" s="14" t="s">
        <v>82</v>
      </c>
      <c r="AW1483" s="14" t="s">
        <v>34</v>
      </c>
      <c r="AX1483" s="14" t="s">
        <v>72</v>
      </c>
      <c r="AY1483" s="255" t="s">
        <v>191</v>
      </c>
    </row>
    <row r="1484" s="14" customFormat="1">
      <c r="A1484" s="14"/>
      <c r="B1484" s="245"/>
      <c r="C1484" s="246"/>
      <c r="D1484" s="236" t="s">
        <v>202</v>
      </c>
      <c r="E1484" s="247" t="s">
        <v>19</v>
      </c>
      <c r="F1484" s="248" t="s">
        <v>1169</v>
      </c>
      <c r="G1484" s="246"/>
      <c r="H1484" s="249">
        <v>47.752000000000002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202</v>
      </c>
      <c r="AU1484" s="255" t="s">
        <v>82</v>
      </c>
      <c r="AV1484" s="14" t="s">
        <v>82</v>
      </c>
      <c r="AW1484" s="14" t="s">
        <v>34</v>
      </c>
      <c r="AX1484" s="14" t="s">
        <v>72</v>
      </c>
      <c r="AY1484" s="255" t="s">
        <v>191</v>
      </c>
    </row>
    <row r="1485" s="15" customFormat="1">
      <c r="A1485" s="15"/>
      <c r="B1485" s="256"/>
      <c r="C1485" s="257"/>
      <c r="D1485" s="236" t="s">
        <v>202</v>
      </c>
      <c r="E1485" s="258" t="s">
        <v>19</v>
      </c>
      <c r="F1485" s="259" t="s">
        <v>208</v>
      </c>
      <c r="G1485" s="257"/>
      <c r="H1485" s="260">
        <v>367.10399999999998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6" t="s">
        <v>202</v>
      </c>
      <c r="AU1485" s="266" t="s">
        <v>82</v>
      </c>
      <c r="AV1485" s="15" t="s">
        <v>93</v>
      </c>
      <c r="AW1485" s="15" t="s">
        <v>34</v>
      </c>
      <c r="AX1485" s="15" t="s">
        <v>72</v>
      </c>
      <c r="AY1485" s="266" t="s">
        <v>191</v>
      </c>
    </row>
    <row r="1486" s="14" customFormat="1">
      <c r="A1486" s="14"/>
      <c r="B1486" s="245"/>
      <c r="C1486" s="246"/>
      <c r="D1486" s="236" t="s">
        <v>202</v>
      </c>
      <c r="E1486" s="247" t="s">
        <v>19</v>
      </c>
      <c r="F1486" s="248" t="s">
        <v>1170</v>
      </c>
      <c r="G1486" s="246"/>
      <c r="H1486" s="249">
        <v>21.036999999999999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202</v>
      </c>
      <c r="AU1486" s="255" t="s">
        <v>82</v>
      </c>
      <c r="AV1486" s="14" t="s">
        <v>82</v>
      </c>
      <c r="AW1486" s="14" t="s">
        <v>34</v>
      </c>
      <c r="AX1486" s="14" t="s">
        <v>72</v>
      </c>
      <c r="AY1486" s="255" t="s">
        <v>191</v>
      </c>
    </row>
    <row r="1487" s="15" customFormat="1">
      <c r="A1487" s="15"/>
      <c r="B1487" s="256"/>
      <c r="C1487" s="257"/>
      <c r="D1487" s="236" t="s">
        <v>202</v>
      </c>
      <c r="E1487" s="258" t="s">
        <v>19</v>
      </c>
      <c r="F1487" s="259" t="s">
        <v>208</v>
      </c>
      <c r="G1487" s="257"/>
      <c r="H1487" s="260">
        <v>21.036999999999999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202</v>
      </c>
      <c r="AU1487" s="266" t="s">
        <v>82</v>
      </c>
      <c r="AV1487" s="15" t="s">
        <v>93</v>
      </c>
      <c r="AW1487" s="15" t="s">
        <v>34</v>
      </c>
      <c r="AX1487" s="15" t="s">
        <v>72</v>
      </c>
      <c r="AY1487" s="266" t="s">
        <v>191</v>
      </c>
    </row>
    <row r="1488" s="16" customFormat="1">
      <c r="A1488" s="16"/>
      <c r="B1488" s="267"/>
      <c r="C1488" s="268"/>
      <c r="D1488" s="236" t="s">
        <v>202</v>
      </c>
      <c r="E1488" s="269" t="s">
        <v>19</v>
      </c>
      <c r="F1488" s="270" t="s">
        <v>212</v>
      </c>
      <c r="G1488" s="268"/>
      <c r="H1488" s="271">
        <v>1009.127</v>
      </c>
      <c r="I1488" s="272"/>
      <c r="J1488" s="268"/>
      <c r="K1488" s="268"/>
      <c r="L1488" s="273"/>
      <c r="M1488" s="274"/>
      <c r="N1488" s="275"/>
      <c r="O1488" s="275"/>
      <c r="P1488" s="275"/>
      <c r="Q1488" s="275"/>
      <c r="R1488" s="275"/>
      <c r="S1488" s="275"/>
      <c r="T1488" s="27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T1488" s="277" t="s">
        <v>202</v>
      </c>
      <c r="AU1488" s="277" t="s">
        <v>82</v>
      </c>
      <c r="AV1488" s="16" t="s">
        <v>198</v>
      </c>
      <c r="AW1488" s="16" t="s">
        <v>34</v>
      </c>
      <c r="AX1488" s="16" t="s">
        <v>80</v>
      </c>
      <c r="AY1488" s="277" t="s">
        <v>191</v>
      </c>
    </row>
    <row r="1489" s="14" customFormat="1">
      <c r="A1489" s="14"/>
      <c r="B1489" s="245"/>
      <c r="C1489" s="246"/>
      <c r="D1489" s="236" t="s">
        <v>202</v>
      </c>
      <c r="E1489" s="246"/>
      <c r="F1489" s="248" t="s">
        <v>1199</v>
      </c>
      <c r="G1489" s="246"/>
      <c r="H1489" s="249">
        <v>1176.1379999999999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202</v>
      </c>
      <c r="AU1489" s="255" t="s">
        <v>82</v>
      </c>
      <c r="AV1489" s="14" t="s">
        <v>82</v>
      </c>
      <c r="AW1489" s="14" t="s">
        <v>4</v>
      </c>
      <c r="AX1489" s="14" t="s">
        <v>80</v>
      </c>
      <c r="AY1489" s="255" t="s">
        <v>191</v>
      </c>
    </row>
    <row r="1490" s="2" customFormat="1" ht="24.15" customHeight="1">
      <c r="A1490" s="41"/>
      <c r="B1490" s="42"/>
      <c r="C1490" s="216" t="s">
        <v>1200</v>
      </c>
      <c r="D1490" s="216" t="s">
        <v>193</v>
      </c>
      <c r="E1490" s="217" t="s">
        <v>1201</v>
      </c>
      <c r="F1490" s="218" t="s">
        <v>1202</v>
      </c>
      <c r="G1490" s="219" t="s">
        <v>310</v>
      </c>
      <c r="H1490" s="220">
        <v>8.2430000000000003</v>
      </c>
      <c r="I1490" s="221"/>
      <c r="J1490" s="222">
        <f>ROUND(I1490*H1490,2)</f>
        <v>0</v>
      </c>
      <c r="K1490" s="218" t="s">
        <v>197</v>
      </c>
      <c r="L1490" s="47"/>
      <c r="M1490" s="223" t="s">
        <v>19</v>
      </c>
      <c r="N1490" s="224" t="s">
        <v>43</v>
      </c>
      <c r="O1490" s="87"/>
      <c r="P1490" s="225">
        <f>O1490*H1490</f>
        <v>0</v>
      </c>
      <c r="Q1490" s="225">
        <v>0</v>
      </c>
      <c r="R1490" s="225">
        <f>Q1490*H1490</f>
        <v>0</v>
      </c>
      <c r="S1490" s="225">
        <v>0</v>
      </c>
      <c r="T1490" s="226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7" t="s">
        <v>464</v>
      </c>
      <c r="AT1490" s="227" t="s">
        <v>193</v>
      </c>
      <c r="AU1490" s="227" t="s">
        <v>82</v>
      </c>
      <c r="AY1490" s="20" t="s">
        <v>191</v>
      </c>
      <c r="BE1490" s="228">
        <f>IF(N1490="základní",J1490,0)</f>
        <v>0</v>
      </c>
      <c r="BF1490" s="228">
        <f>IF(N1490="snížená",J1490,0)</f>
        <v>0</v>
      </c>
      <c r="BG1490" s="228">
        <f>IF(N1490="zákl. přenesená",J1490,0)</f>
        <v>0</v>
      </c>
      <c r="BH1490" s="228">
        <f>IF(N1490="sníž. přenesená",J1490,0)</f>
        <v>0</v>
      </c>
      <c r="BI1490" s="228">
        <f>IF(N1490="nulová",J1490,0)</f>
        <v>0</v>
      </c>
      <c r="BJ1490" s="20" t="s">
        <v>80</v>
      </c>
      <c r="BK1490" s="228">
        <f>ROUND(I1490*H1490,2)</f>
        <v>0</v>
      </c>
      <c r="BL1490" s="20" t="s">
        <v>464</v>
      </c>
      <c r="BM1490" s="227" t="s">
        <v>1203</v>
      </c>
    </row>
    <row r="1491" s="2" customFormat="1">
      <c r="A1491" s="41"/>
      <c r="B1491" s="42"/>
      <c r="C1491" s="43"/>
      <c r="D1491" s="229" t="s">
        <v>200</v>
      </c>
      <c r="E1491" s="43"/>
      <c r="F1491" s="230" t="s">
        <v>1204</v>
      </c>
      <c r="G1491" s="43"/>
      <c r="H1491" s="43"/>
      <c r="I1491" s="231"/>
      <c r="J1491" s="43"/>
      <c r="K1491" s="43"/>
      <c r="L1491" s="47"/>
      <c r="M1491" s="232"/>
      <c r="N1491" s="233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200</v>
      </c>
      <c r="AU1491" s="20" t="s">
        <v>82</v>
      </c>
    </row>
    <row r="1492" s="12" customFormat="1" ht="22.8" customHeight="1">
      <c r="A1492" s="12"/>
      <c r="B1492" s="200"/>
      <c r="C1492" s="201"/>
      <c r="D1492" s="202" t="s">
        <v>71</v>
      </c>
      <c r="E1492" s="214" t="s">
        <v>1205</v>
      </c>
      <c r="F1492" s="214" t="s">
        <v>1206</v>
      </c>
      <c r="G1492" s="201"/>
      <c r="H1492" s="201"/>
      <c r="I1492" s="204"/>
      <c r="J1492" s="215">
        <f>BK1492</f>
        <v>0</v>
      </c>
      <c r="K1492" s="201"/>
      <c r="L1492" s="206"/>
      <c r="M1492" s="207"/>
      <c r="N1492" s="208"/>
      <c r="O1492" s="208"/>
      <c r="P1492" s="209">
        <f>SUM(P1493:P1710)</f>
        <v>0</v>
      </c>
      <c r="Q1492" s="208"/>
      <c r="R1492" s="209">
        <f>SUM(R1493:R1710)</f>
        <v>9.3409194000000006</v>
      </c>
      <c r="S1492" s="208"/>
      <c r="T1492" s="210">
        <f>SUM(T1493:T1710)</f>
        <v>0</v>
      </c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R1492" s="211" t="s">
        <v>82</v>
      </c>
      <c r="AT1492" s="212" t="s">
        <v>71</v>
      </c>
      <c r="AU1492" s="212" t="s">
        <v>80</v>
      </c>
      <c r="AY1492" s="211" t="s">
        <v>191</v>
      </c>
      <c r="BK1492" s="213">
        <f>SUM(BK1493:BK1710)</f>
        <v>0</v>
      </c>
    </row>
    <row r="1493" s="2" customFormat="1" ht="24.15" customHeight="1">
      <c r="A1493" s="41"/>
      <c r="B1493" s="42"/>
      <c r="C1493" s="216" t="s">
        <v>1207</v>
      </c>
      <c r="D1493" s="216" t="s">
        <v>193</v>
      </c>
      <c r="E1493" s="217" t="s">
        <v>1208</v>
      </c>
      <c r="F1493" s="218" t="s">
        <v>1209</v>
      </c>
      <c r="G1493" s="219" t="s">
        <v>196</v>
      </c>
      <c r="H1493" s="220">
        <v>924.173</v>
      </c>
      <c r="I1493" s="221"/>
      <c r="J1493" s="222">
        <f>ROUND(I1493*H1493,2)</f>
        <v>0</v>
      </c>
      <c r="K1493" s="218" t="s">
        <v>197</v>
      </c>
      <c r="L1493" s="47"/>
      <c r="M1493" s="223" t="s">
        <v>19</v>
      </c>
      <c r="N1493" s="224" t="s">
        <v>43</v>
      </c>
      <c r="O1493" s="87"/>
      <c r="P1493" s="225">
        <f>O1493*H1493</f>
        <v>0</v>
      </c>
      <c r="Q1493" s="225">
        <v>0</v>
      </c>
      <c r="R1493" s="225">
        <f>Q1493*H1493</f>
        <v>0</v>
      </c>
      <c r="S1493" s="225">
        <v>0</v>
      </c>
      <c r="T1493" s="226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27" t="s">
        <v>464</v>
      </c>
      <c r="AT1493" s="227" t="s">
        <v>193</v>
      </c>
      <c r="AU1493" s="227" t="s">
        <v>82</v>
      </c>
      <c r="AY1493" s="20" t="s">
        <v>191</v>
      </c>
      <c r="BE1493" s="228">
        <f>IF(N1493="základní",J1493,0)</f>
        <v>0</v>
      </c>
      <c r="BF1493" s="228">
        <f>IF(N1493="snížená",J1493,0)</f>
        <v>0</v>
      </c>
      <c r="BG1493" s="228">
        <f>IF(N1493="zákl. přenesená",J1493,0)</f>
        <v>0</v>
      </c>
      <c r="BH1493" s="228">
        <f>IF(N1493="sníž. přenesená",J1493,0)</f>
        <v>0</v>
      </c>
      <c r="BI1493" s="228">
        <f>IF(N1493="nulová",J1493,0)</f>
        <v>0</v>
      </c>
      <c r="BJ1493" s="20" t="s">
        <v>80</v>
      </c>
      <c r="BK1493" s="228">
        <f>ROUND(I1493*H1493,2)</f>
        <v>0</v>
      </c>
      <c r="BL1493" s="20" t="s">
        <v>464</v>
      </c>
      <c r="BM1493" s="227" t="s">
        <v>1210</v>
      </c>
    </row>
    <row r="1494" s="2" customFormat="1">
      <c r="A1494" s="41"/>
      <c r="B1494" s="42"/>
      <c r="C1494" s="43"/>
      <c r="D1494" s="229" t="s">
        <v>200</v>
      </c>
      <c r="E1494" s="43"/>
      <c r="F1494" s="230" t="s">
        <v>1211</v>
      </c>
      <c r="G1494" s="43"/>
      <c r="H1494" s="43"/>
      <c r="I1494" s="231"/>
      <c r="J1494" s="43"/>
      <c r="K1494" s="43"/>
      <c r="L1494" s="47"/>
      <c r="M1494" s="232"/>
      <c r="N1494" s="233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200</v>
      </c>
      <c r="AU1494" s="20" t="s">
        <v>82</v>
      </c>
    </row>
    <row r="1495" s="13" customFormat="1">
      <c r="A1495" s="13"/>
      <c r="B1495" s="234"/>
      <c r="C1495" s="235"/>
      <c r="D1495" s="236" t="s">
        <v>202</v>
      </c>
      <c r="E1495" s="237" t="s">
        <v>19</v>
      </c>
      <c r="F1495" s="238" t="s">
        <v>917</v>
      </c>
      <c r="G1495" s="235"/>
      <c r="H1495" s="237" t="s">
        <v>19</v>
      </c>
      <c r="I1495" s="239"/>
      <c r="J1495" s="235"/>
      <c r="K1495" s="235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202</v>
      </c>
      <c r="AU1495" s="244" t="s">
        <v>82</v>
      </c>
      <c r="AV1495" s="13" t="s">
        <v>80</v>
      </c>
      <c r="AW1495" s="13" t="s">
        <v>34</v>
      </c>
      <c r="AX1495" s="13" t="s">
        <v>72</v>
      </c>
      <c r="AY1495" s="244" t="s">
        <v>191</v>
      </c>
    </row>
    <row r="1496" s="13" customFormat="1">
      <c r="A1496" s="13"/>
      <c r="B1496" s="234"/>
      <c r="C1496" s="235"/>
      <c r="D1496" s="236" t="s">
        <v>202</v>
      </c>
      <c r="E1496" s="237" t="s">
        <v>19</v>
      </c>
      <c r="F1496" s="238" t="s">
        <v>949</v>
      </c>
      <c r="G1496" s="235"/>
      <c r="H1496" s="237" t="s">
        <v>19</v>
      </c>
      <c r="I1496" s="239"/>
      <c r="J1496" s="235"/>
      <c r="K1496" s="235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202</v>
      </c>
      <c r="AU1496" s="244" t="s">
        <v>82</v>
      </c>
      <c r="AV1496" s="13" t="s">
        <v>80</v>
      </c>
      <c r="AW1496" s="13" t="s">
        <v>34</v>
      </c>
      <c r="AX1496" s="13" t="s">
        <v>72</v>
      </c>
      <c r="AY1496" s="244" t="s">
        <v>191</v>
      </c>
    </row>
    <row r="1497" s="14" customFormat="1">
      <c r="A1497" s="14"/>
      <c r="B1497" s="245"/>
      <c r="C1497" s="246"/>
      <c r="D1497" s="236" t="s">
        <v>202</v>
      </c>
      <c r="E1497" s="247" t="s">
        <v>19</v>
      </c>
      <c r="F1497" s="248" t="s">
        <v>963</v>
      </c>
      <c r="G1497" s="246"/>
      <c r="H1497" s="249">
        <v>32.185000000000002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202</v>
      </c>
      <c r="AU1497" s="255" t="s">
        <v>82</v>
      </c>
      <c r="AV1497" s="14" t="s">
        <v>82</v>
      </c>
      <c r="AW1497" s="14" t="s">
        <v>34</v>
      </c>
      <c r="AX1497" s="14" t="s">
        <v>72</v>
      </c>
      <c r="AY1497" s="255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1212</v>
      </c>
      <c r="G1498" s="246"/>
      <c r="H1498" s="249">
        <v>15.231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1213</v>
      </c>
      <c r="G1499" s="246"/>
      <c r="H1499" s="249">
        <v>40.316000000000002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4" customFormat="1">
      <c r="A1500" s="14"/>
      <c r="B1500" s="245"/>
      <c r="C1500" s="246"/>
      <c r="D1500" s="236" t="s">
        <v>202</v>
      </c>
      <c r="E1500" s="247" t="s">
        <v>19</v>
      </c>
      <c r="F1500" s="248" t="s">
        <v>1214</v>
      </c>
      <c r="G1500" s="246"/>
      <c r="H1500" s="249">
        <v>18.539999999999999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202</v>
      </c>
      <c r="AU1500" s="255" t="s">
        <v>82</v>
      </c>
      <c r="AV1500" s="14" t="s">
        <v>82</v>
      </c>
      <c r="AW1500" s="14" t="s">
        <v>34</v>
      </c>
      <c r="AX1500" s="14" t="s">
        <v>72</v>
      </c>
      <c r="AY1500" s="255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1215</v>
      </c>
      <c r="G1501" s="246"/>
      <c r="H1501" s="249">
        <v>49.558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4" customFormat="1">
      <c r="A1502" s="14"/>
      <c r="B1502" s="245"/>
      <c r="C1502" s="246"/>
      <c r="D1502" s="236" t="s">
        <v>202</v>
      </c>
      <c r="E1502" s="247" t="s">
        <v>19</v>
      </c>
      <c r="F1502" s="248" t="s">
        <v>1216</v>
      </c>
      <c r="G1502" s="246"/>
      <c r="H1502" s="249">
        <v>34.259999999999998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202</v>
      </c>
      <c r="AU1502" s="255" t="s">
        <v>82</v>
      </c>
      <c r="AV1502" s="14" t="s">
        <v>82</v>
      </c>
      <c r="AW1502" s="14" t="s">
        <v>34</v>
      </c>
      <c r="AX1502" s="14" t="s">
        <v>72</v>
      </c>
      <c r="AY1502" s="255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1216</v>
      </c>
      <c r="G1503" s="246"/>
      <c r="H1503" s="249">
        <v>34.259999999999998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4" customFormat="1">
      <c r="A1504" s="14"/>
      <c r="B1504" s="245"/>
      <c r="C1504" s="246"/>
      <c r="D1504" s="236" t="s">
        <v>202</v>
      </c>
      <c r="E1504" s="247" t="s">
        <v>19</v>
      </c>
      <c r="F1504" s="248" t="s">
        <v>1217</v>
      </c>
      <c r="G1504" s="246"/>
      <c r="H1504" s="249">
        <v>91.897000000000006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202</v>
      </c>
      <c r="AU1504" s="255" t="s">
        <v>82</v>
      </c>
      <c r="AV1504" s="14" t="s">
        <v>82</v>
      </c>
      <c r="AW1504" s="14" t="s">
        <v>34</v>
      </c>
      <c r="AX1504" s="14" t="s">
        <v>72</v>
      </c>
      <c r="AY1504" s="255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1218</v>
      </c>
      <c r="G1505" s="246"/>
      <c r="H1505" s="249">
        <v>39.957999999999998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1218</v>
      </c>
      <c r="G1506" s="246"/>
      <c r="H1506" s="249">
        <v>39.957999999999998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4" customFormat="1">
      <c r="A1507" s="14"/>
      <c r="B1507" s="245"/>
      <c r="C1507" s="246"/>
      <c r="D1507" s="236" t="s">
        <v>202</v>
      </c>
      <c r="E1507" s="247" t="s">
        <v>19</v>
      </c>
      <c r="F1507" s="248" t="s">
        <v>1219</v>
      </c>
      <c r="G1507" s="246"/>
      <c r="H1507" s="249">
        <v>48.893000000000001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202</v>
      </c>
      <c r="AU1507" s="255" t="s">
        <v>82</v>
      </c>
      <c r="AV1507" s="14" t="s">
        <v>82</v>
      </c>
      <c r="AW1507" s="14" t="s">
        <v>34</v>
      </c>
      <c r="AX1507" s="14" t="s">
        <v>72</v>
      </c>
      <c r="AY1507" s="255" t="s">
        <v>191</v>
      </c>
    </row>
    <row r="1508" s="14" customFormat="1">
      <c r="A1508" s="14"/>
      <c r="B1508" s="245"/>
      <c r="C1508" s="246"/>
      <c r="D1508" s="236" t="s">
        <v>202</v>
      </c>
      <c r="E1508" s="247" t="s">
        <v>19</v>
      </c>
      <c r="F1508" s="248" t="s">
        <v>1220</v>
      </c>
      <c r="G1508" s="246"/>
      <c r="H1508" s="249">
        <v>36.174999999999997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202</v>
      </c>
      <c r="AU1508" s="255" t="s">
        <v>82</v>
      </c>
      <c r="AV1508" s="14" t="s">
        <v>82</v>
      </c>
      <c r="AW1508" s="14" t="s">
        <v>34</v>
      </c>
      <c r="AX1508" s="14" t="s">
        <v>72</v>
      </c>
      <c r="AY1508" s="255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1221</v>
      </c>
      <c r="G1509" s="246"/>
      <c r="H1509" s="249">
        <v>50.944000000000003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4" customFormat="1">
      <c r="A1510" s="14"/>
      <c r="B1510" s="245"/>
      <c r="C1510" s="246"/>
      <c r="D1510" s="236" t="s">
        <v>202</v>
      </c>
      <c r="E1510" s="247" t="s">
        <v>19</v>
      </c>
      <c r="F1510" s="248" t="s">
        <v>1222</v>
      </c>
      <c r="G1510" s="246"/>
      <c r="H1510" s="249">
        <v>36.174999999999997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202</v>
      </c>
      <c r="AU1510" s="255" t="s">
        <v>82</v>
      </c>
      <c r="AV1510" s="14" t="s">
        <v>82</v>
      </c>
      <c r="AW1510" s="14" t="s">
        <v>34</v>
      </c>
      <c r="AX1510" s="14" t="s">
        <v>72</v>
      </c>
      <c r="AY1510" s="255" t="s">
        <v>191</v>
      </c>
    </row>
    <row r="1511" s="15" customFormat="1">
      <c r="A1511" s="15"/>
      <c r="B1511" s="256"/>
      <c r="C1511" s="257"/>
      <c r="D1511" s="236" t="s">
        <v>202</v>
      </c>
      <c r="E1511" s="258" t="s">
        <v>19</v>
      </c>
      <c r="F1511" s="259" t="s">
        <v>208</v>
      </c>
      <c r="G1511" s="257"/>
      <c r="H1511" s="260">
        <v>568.34999999999991</v>
      </c>
      <c r="I1511" s="261"/>
      <c r="J1511" s="257"/>
      <c r="K1511" s="257"/>
      <c r="L1511" s="262"/>
      <c r="M1511" s="263"/>
      <c r="N1511" s="264"/>
      <c r="O1511" s="264"/>
      <c r="P1511" s="264"/>
      <c r="Q1511" s="264"/>
      <c r="R1511" s="264"/>
      <c r="S1511" s="264"/>
      <c r="T1511" s="26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6" t="s">
        <v>202</v>
      </c>
      <c r="AU1511" s="266" t="s">
        <v>82</v>
      </c>
      <c r="AV1511" s="15" t="s">
        <v>93</v>
      </c>
      <c r="AW1511" s="15" t="s">
        <v>34</v>
      </c>
      <c r="AX1511" s="15" t="s">
        <v>72</v>
      </c>
      <c r="AY1511" s="266" t="s">
        <v>191</v>
      </c>
    </row>
    <row r="1512" s="13" customFormat="1">
      <c r="A1512" s="13"/>
      <c r="B1512" s="234"/>
      <c r="C1512" s="235"/>
      <c r="D1512" s="236" t="s">
        <v>202</v>
      </c>
      <c r="E1512" s="237" t="s">
        <v>19</v>
      </c>
      <c r="F1512" s="238" t="s">
        <v>1223</v>
      </c>
      <c r="G1512" s="235"/>
      <c r="H1512" s="237" t="s">
        <v>19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202</v>
      </c>
      <c r="AU1512" s="244" t="s">
        <v>82</v>
      </c>
      <c r="AV1512" s="13" t="s">
        <v>80</v>
      </c>
      <c r="AW1512" s="13" t="s">
        <v>34</v>
      </c>
      <c r="AX1512" s="13" t="s">
        <v>72</v>
      </c>
      <c r="AY1512" s="244" t="s">
        <v>191</v>
      </c>
    </row>
    <row r="1513" s="14" customFormat="1">
      <c r="A1513" s="14"/>
      <c r="B1513" s="245"/>
      <c r="C1513" s="246"/>
      <c r="D1513" s="236" t="s">
        <v>202</v>
      </c>
      <c r="E1513" s="247" t="s">
        <v>19</v>
      </c>
      <c r="F1513" s="248" t="s">
        <v>1224</v>
      </c>
      <c r="G1513" s="246"/>
      <c r="H1513" s="249">
        <v>102.55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202</v>
      </c>
      <c r="AU1513" s="255" t="s">
        <v>82</v>
      </c>
      <c r="AV1513" s="14" t="s">
        <v>82</v>
      </c>
      <c r="AW1513" s="14" t="s">
        <v>34</v>
      </c>
      <c r="AX1513" s="14" t="s">
        <v>72</v>
      </c>
      <c r="AY1513" s="255" t="s">
        <v>191</v>
      </c>
    </row>
    <row r="1514" s="14" customFormat="1">
      <c r="A1514" s="14"/>
      <c r="B1514" s="245"/>
      <c r="C1514" s="246"/>
      <c r="D1514" s="236" t="s">
        <v>202</v>
      </c>
      <c r="E1514" s="247" t="s">
        <v>19</v>
      </c>
      <c r="F1514" s="248" t="s">
        <v>1225</v>
      </c>
      <c r="G1514" s="246"/>
      <c r="H1514" s="249">
        <v>203.61600000000001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202</v>
      </c>
      <c r="AU1514" s="255" t="s">
        <v>82</v>
      </c>
      <c r="AV1514" s="14" t="s">
        <v>82</v>
      </c>
      <c r="AW1514" s="14" t="s">
        <v>34</v>
      </c>
      <c r="AX1514" s="14" t="s">
        <v>72</v>
      </c>
      <c r="AY1514" s="255" t="s">
        <v>191</v>
      </c>
    </row>
    <row r="1515" s="14" customFormat="1">
      <c r="A1515" s="14"/>
      <c r="B1515" s="245"/>
      <c r="C1515" s="246"/>
      <c r="D1515" s="236" t="s">
        <v>202</v>
      </c>
      <c r="E1515" s="247" t="s">
        <v>19</v>
      </c>
      <c r="F1515" s="248" t="s">
        <v>1226</v>
      </c>
      <c r="G1515" s="246"/>
      <c r="H1515" s="249">
        <v>49.656999999999996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202</v>
      </c>
      <c r="AU1515" s="255" t="s">
        <v>82</v>
      </c>
      <c r="AV1515" s="14" t="s">
        <v>82</v>
      </c>
      <c r="AW1515" s="14" t="s">
        <v>34</v>
      </c>
      <c r="AX1515" s="14" t="s">
        <v>72</v>
      </c>
      <c r="AY1515" s="255" t="s">
        <v>191</v>
      </c>
    </row>
    <row r="1516" s="16" customFormat="1">
      <c r="A1516" s="16"/>
      <c r="B1516" s="267"/>
      <c r="C1516" s="268"/>
      <c r="D1516" s="236" t="s">
        <v>202</v>
      </c>
      <c r="E1516" s="269" t="s">
        <v>19</v>
      </c>
      <c r="F1516" s="270" t="s">
        <v>212</v>
      </c>
      <c r="G1516" s="268"/>
      <c r="H1516" s="271">
        <v>924.17299999999989</v>
      </c>
      <c r="I1516" s="272"/>
      <c r="J1516" s="268"/>
      <c r="K1516" s="268"/>
      <c r="L1516" s="273"/>
      <c r="M1516" s="274"/>
      <c r="N1516" s="275"/>
      <c r="O1516" s="275"/>
      <c r="P1516" s="275"/>
      <c r="Q1516" s="275"/>
      <c r="R1516" s="275"/>
      <c r="S1516" s="275"/>
      <c r="T1516" s="27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77" t="s">
        <v>202</v>
      </c>
      <c r="AU1516" s="277" t="s">
        <v>82</v>
      </c>
      <c r="AV1516" s="16" t="s">
        <v>198</v>
      </c>
      <c r="AW1516" s="16" t="s">
        <v>34</v>
      </c>
      <c r="AX1516" s="16" t="s">
        <v>80</v>
      </c>
      <c r="AY1516" s="277" t="s">
        <v>191</v>
      </c>
    </row>
    <row r="1517" s="2" customFormat="1" ht="16.5" customHeight="1">
      <c r="A1517" s="41"/>
      <c r="B1517" s="42"/>
      <c r="C1517" s="278" t="s">
        <v>1227</v>
      </c>
      <c r="D1517" s="278" t="s">
        <v>260</v>
      </c>
      <c r="E1517" s="279" t="s">
        <v>1172</v>
      </c>
      <c r="F1517" s="280" t="s">
        <v>1173</v>
      </c>
      <c r="G1517" s="281" t="s">
        <v>310</v>
      </c>
      <c r="H1517" s="282">
        <v>0.29599999999999999</v>
      </c>
      <c r="I1517" s="283"/>
      <c r="J1517" s="284">
        <f>ROUND(I1517*H1517,2)</f>
        <v>0</v>
      </c>
      <c r="K1517" s="280" t="s">
        <v>197</v>
      </c>
      <c r="L1517" s="285"/>
      <c r="M1517" s="286" t="s">
        <v>19</v>
      </c>
      <c r="N1517" s="287" t="s">
        <v>43</v>
      </c>
      <c r="O1517" s="87"/>
      <c r="P1517" s="225">
        <f>O1517*H1517</f>
        <v>0</v>
      </c>
      <c r="Q1517" s="225">
        <v>1</v>
      </c>
      <c r="R1517" s="225">
        <f>Q1517*H1517</f>
        <v>0.29599999999999999</v>
      </c>
      <c r="S1517" s="225">
        <v>0</v>
      </c>
      <c r="T1517" s="226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27" t="s">
        <v>688</v>
      </c>
      <c r="AT1517" s="227" t="s">
        <v>260</v>
      </c>
      <c r="AU1517" s="227" t="s">
        <v>82</v>
      </c>
      <c r="AY1517" s="20" t="s">
        <v>191</v>
      </c>
      <c r="BE1517" s="228">
        <f>IF(N1517="základní",J1517,0)</f>
        <v>0</v>
      </c>
      <c r="BF1517" s="228">
        <f>IF(N1517="snížená",J1517,0)</f>
        <v>0</v>
      </c>
      <c r="BG1517" s="228">
        <f>IF(N1517="zákl. přenesená",J1517,0)</f>
        <v>0</v>
      </c>
      <c r="BH1517" s="228">
        <f>IF(N1517="sníž. přenesená",J1517,0)</f>
        <v>0</v>
      </c>
      <c r="BI1517" s="228">
        <f>IF(N1517="nulová",J1517,0)</f>
        <v>0</v>
      </c>
      <c r="BJ1517" s="20" t="s">
        <v>80</v>
      </c>
      <c r="BK1517" s="228">
        <f>ROUND(I1517*H1517,2)</f>
        <v>0</v>
      </c>
      <c r="BL1517" s="20" t="s">
        <v>464</v>
      </c>
      <c r="BM1517" s="227" t="s">
        <v>1228</v>
      </c>
    </row>
    <row r="1518" s="13" customFormat="1">
      <c r="A1518" s="13"/>
      <c r="B1518" s="234"/>
      <c r="C1518" s="235"/>
      <c r="D1518" s="236" t="s">
        <v>202</v>
      </c>
      <c r="E1518" s="237" t="s">
        <v>19</v>
      </c>
      <c r="F1518" s="238" t="s">
        <v>917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202</v>
      </c>
      <c r="AU1518" s="244" t="s">
        <v>82</v>
      </c>
      <c r="AV1518" s="13" t="s">
        <v>80</v>
      </c>
      <c r="AW1518" s="13" t="s">
        <v>34</v>
      </c>
      <c r="AX1518" s="13" t="s">
        <v>72</v>
      </c>
      <c r="AY1518" s="244" t="s">
        <v>191</v>
      </c>
    </row>
    <row r="1519" s="13" customFormat="1">
      <c r="A1519" s="13"/>
      <c r="B1519" s="234"/>
      <c r="C1519" s="235"/>
      <c r="D1519" s="236" t="s">
        <v>202</v>
      </c>
      <c r="E1519" s="237" t="s">
        <v>19</v>
      </c>
      <c r="F1519" s="238" t="s">
        <v>949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202</v>
      </c>
      <c r="AU1519" s="244" t="s">
        <v>82</v>
      </c>
      <c r="AV1519" s="13" t="s">
        <v>80</v>
      </c>
      <c r="AW1519" s="13" t="s">
        <v>34</v>
      </c>
      <c r="AX1519" s="13" t="s">
        <v>72</v>
      </c>
      <c r="AY1519" s="244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963</v>
      </c>
      <c r="G1520" s="246"/>
      <c r="H1520" s="249">
        <v>32.185000000000002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4" customFormat="1">
      <c r="A1521" s="14"/>
      <c r="B1521" s="245"/>
      <c r="C1521" s="246"/>
      <c r="D1521" s="236" t="s">
        <v>202</v>
      </c>
      <c r="E1521" s="247" t="s">
        <v>19</v>
      </c>
      <c r="F1521" s="248" t="s">
        <v>1212</v>
      </c>
      <c r="G1521" s="246"/>
      <c r="H1521" s="249">
        <v>15.231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202</v>
      </c>
      <c r="AU1521" s="255" t="s">
        <v>82</v>
      </c>
      <c r="AV1521" s="14" t="s">
        <v>82</v>
      </c>
      <c r="AW1521" s="14" t="s">
        <v>34</v>
      </c>
      <c r="AX1521" s="14" t="s">
        <v>72</v>
      </c>
      <c r="AY1521" s="255" t="s">
        <v>191</v>
      </c>
    </row>
    <row r="1522" s="14" customFormat="1">
      <c r="A1522" s="14"/>
      <c r="B1522" s="245"/>
      <c r="C1522" s="246"/>
      <c r="D1522" s="236" t="s">
        <v>202</v>
      </c>
      <c r="E1522" s="247" t="s">
        <v>19</v>
      </c>
      <c r="F1522" s="248" t="s">
        <v>1213</v>
      </c>
      <c r="G1522" s="246"/>
      <c r="H1522" s="249">
        <v>40.316000000000002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202</v>
      </c>
      <c r="AU1522" s="255" t="s">
        <v>82</v>
      </c>
      <c r="AV1522" s="14" t="s">
        <v>82</v>
      </c>
      <c r="AW1522" s="14" t="s">
        <v>34</v>
      </c>
      <c r="AX1522" s="14" t="s">
        <v>72</v>
      </c>
      <c r="AY1522" s="255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1214</v>
      </c>
      <c r="G1523" s="246"/>
      <c r="H1523" s="249">
        <v>18.539999999999999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4" customFormat="1">
      <c r="A1524" s="14"/>
      <c r="B1524" s="245"/>
      <c r="C1524" s="246"/>
      <c r="D1524" s="236" t="s">
        <v>202</v>
      </c>
      <c r="E1524" s="247" t="s">
        <v>19</v>
      </c>
      <c r="F1524" s="248" t="s">
        <v>1215</v>
      </c>
      <c r="G1524" s="246"/>
      <c r="H1524" s="249">
        <v>49.558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202</v>
      </c>
      <c r="AU1524" s="255" t="s">
        <v>82</v>
      </c>
      <c r="AV1524" s="14" t="s">
        <v>82</v>
      </c>
      <c r="AW1524" s="14" t="s">
        <v>34</v>
      </c>
      <c r="AX1524" s="14" t="s">
        <v>72</v>
      </c>
      <c r="AY1524" s="255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1216</v>
      </c>
      <c r="G1525" s="246"/>
      <c r="H1525" s="249">
        <v>34.259999999999998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4" customFormat="1">
      <c r="A1526" s="14"/>
      <c r="B1526" s="245"/>
      <c r="C1526" s="246"/>
      <c r="D1526" s="236" t="s">
        <v>202</v>
      </c>
      <c r="E1526" s="247" t="s">
        <v>19</v>
      </c>
      <c r="F1526" s="248" t="s">
        <v>1216</v>
      </c>
      <c r="G1526" s="246"/>
      <c r="H1526" s="249">
        <v>34.259999999999998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202</v>
      </c>
      <c r="AU1526" s="255" t="s">
        <v>82</v>
      </c>
      <c r="AV1526" s="14" t="s">
        <v>82</v>
      </c>
      <c r="AW1526" s="14" t="s">
        <v>34</v>
      </c>
      <c r="AX1526" s="14" t="s">
        <v>72</v>
      </c>
      <c r="AY1526" s="255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1217</v>
      </c>
      <c r="G1527" s="246"/>
      <c r="H1527" s="249">
        <v>91.897000000000006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4" customFormat="1">
      <c r="A1528" s="14"/>
      <c r="B1528" s="245"/>
      <c r="C1528" s="246"/>
      <c r="D1528" s="236" t="s">
        <v>202</v>
      </c>
      <c r="E1528" s="247" t="s">
        <v>19</v>
      </c>
      <c r="F1528" s="248" t="s">
        <v>1218</v>
      </c>
      <c r="G1528" s="246"/>
      <c r="H1528" s="249">
        <v>39.957999999999998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202</v>
      </c>
      <c r="AU1528" s="255" t="s">
        <v>82</v>
      </c>
      <c r="AV1528" s="14" t="s">
        <v>82</v>
      </c>
      <c r="AW1528" s="14" t="s">
        <v>34</v>
      </c>
      <c r="AX1528" s="14" t="s">
        <v>72</v>
      </c>
      <c r="AY1528" s="255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1218</v>
      </c>
      <c r="G1529" s="246"/>
      <c r="H1529" s="249">
        <v>39.957999999999998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4" customFormat="1">
      <c r="A1530" s="14"/>
      <c r="B1530" s="245"/>
      <c r="C1530" s="246"/>
      <c r="D1530" s="236" t="s">
        <v>202</v>
      </c>
      <c r="E1530" s="247" t="s">
        <v>19</v>
      </c>
      <c r="F1530" s="248" t="s">
        <v>1219</v>
      </c>
      <c r="G1530" s="246"/>
      <c r="H1530" s="249">
        <v>48.893000000000001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202</v>
      </c>
      <c r="AU1530" s="255" t="s">
        <v>82</v>
      </c>
      <c r="AV1530" s="14" t="s">
        <v>82</v>
      </c>
      <c r="AW1530" s="14" t="s">
        <v>34</v>
      </c>
      <c r="AX1530" s="14" t="s">
        <v>72</v>
      </c>
      <c r="AY1530" s="255" t="s">
        <v>191</v>
      </c>
    </row>
    <row r="1531" s="14" customFormat="1">
      <c r="A1531" s="14"/>
      <c r="B1531" s="245"/>
      <c r="C1531" s="246"/>
      <c r="D1531" s="236" t="s">
        <v>202</v>
      </c>
      <c r="E1531" s="247" t="s">
        <v>19</v>
      </c>
      <c r="F1531" s="248" t="s">
        <v>1220</v>
      </c>
      <c r="G1531" s="246"/>
      <c r="H1531" s="249">
        <v>36.174999999999997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202</v>
      </c>
      <c r="AU1531" s="255" t="s">
        <v>82</v>
      </c>
      <c r="AV1531" s="14" t="s">
        <v>82</v>
      </c>
      <c r="AW1531" s="14" t="s">
        <v>34</v>
      </c>
      <c r="AX1531" s="14" t="s">
        <v>72</v>
      </c>
      <c r="AY1531" s="255" t="s">
        <v>191</v>
      </c>
    </row>
    <row r="1532" s="14" customFormat="1">
      <c r="A1532" s="14"/>
      <c r="B1532" s="245"/>
      <c r="C1532" s="246"/>
      <c r="D1532" s="236" t="s">
        <v>202</v>
      </c>
      <c r="E1532" s="247" t="s">
        <v>19</v>
      </c>
      <c r="F1532" s="248" t="s">
        <v>1221</v>
      </c>
      <c r="G1532" s="246"/>
      <c r="H1532" s="249">
        <v>50.944000000000003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202</v>
      </c>
      <c r="AU1532" s="255" t="s">
        <v>82</v>
      </c>
      <c r="AV1532" s="14" t="s">
        <v>82</v>
      </c>
      <c r="AW1532" s="14" t="s">
        <v>34</v>
      </c>
      <c r="AX1532" s="14" t="s">
        <v>72</v>
      </c>
      <c r="AY1532" s="255" t="s">
        <v>191</v>
      </c>
    </row>
    <row r="1533" s="14" customFormat="1">
      <c r="A1533" s="14"/>
      <c r="B1533" s="245"/>
      <c r="C1533" s="246"/>
      <c r="D1533" s="236" t="s">
        <v>202</v>
      </c>
      <c r="E1533" s="247" t="s">
        <v>19</v>
      </c>
      <c r="F1533" s="248" t="s">
        <v>1222</v>
      </c>
      <c r="G1533" s="246"/>
      <c r="H1533" s="249">
        <v>36.174999999999997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202</v>
      </c>
      <c r="AU1533" s="255" t="s">
        <v>82</v>
      </c>
      <c r="AV1533" s="14" t="s">
        <v>82</v>
      </c>
      <c r="AW1533" s="14" t="s">
        <v>34</v>
      </c>
      <c r="AX1533" s="14" t="s">
        <v>72</v>
      </c>
      <c r="AY1533" s="255" t="s">
        <v>191</v>
      </c>
    </row>
    <row r="1534" s="15" customFormat="1">
      <c r="A1534" s="15"/>
      <c r="B1534" s="256"/>
      <c r="C1534" s="257"/>
      <c r="D1534" s="236" t="s">
        <v>202</v>
      </c>
      <c r="E1534" s="258" t="s">
        <v>19</v>
      </c>
      <c r="F1534" s="259" t="s">
        <v>208</v>
      </c>
      <c r="G1534" s="257"/>
      <c r="H1534" s="260">
        <v>568.34999999999991</v>
      </c>
      <c r="I1534" s="261"/>
      <c r="J1534" s="257"/>
      <c r="K1534" s="257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6" t="s">
        <v>202</v>
      </c>
      <c r="AU1534" s="266" t="s">
        <v>82</v>
      </c>
      <c r="AV1534" s="15" t="s">
        <v>93</v>
      </c>
      <c r="AW1534" s="15" t="s">
        <v>34</v>
      </c>
      <c r="AX1534" s="15" t="s">
        <v>72</v>
      </c>
      <c r="AY1534" s="266" t="s">
        <v>191</v>
      </c>
    </row>
    <row r="1535" s="13" customFormat="1">
      <c r="A1535" s="13"/>
      <c r="B1535" s="234"/>
      <c r="C1535" s="235"/>
      <c r="D1535" s="236" t="s">
        <v>202</v>
      </c>
      <c r="E1535" s="237" t="s">
        <v>19</v>
      </c>
      <c r="F1535" s="238" t="s">
        <v>1223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202</v>
      </c>
      <c r="AU1535" s="244" t="s">
        <v>82</v>
      </c>
      <c r="AV1535" s="13" t="s">
        <v>80</v>
      </c>
      <c r="AW1535" s="13" t="s">
        <v>34</v>
      </c>
      <c r="AX1535" s="13" t="s">
        <v>72</v>
      </c>
      <c r="AY1535" s="244" t="s">
        <v>191</v>
      </c>
    </row>
    <row r="1536" s="14" customFormat="1">
      <c r="A1536" s="14"/>
      <c r="B1536" s="245"/>
      <c r="C1536" s="246"/>
      <c r="D1536" s="236" t="s">
        <v>202</v>
      </c>
      <c r="E1536" s="247" t="s">
        <v>19</v>
      </c>
      <c r="F1536" s="248" t="s">
        <v>1224</v>
      </c>
      <c r="G1536" s="246"/>
      <c r="H1536" s="249">
        <v>102.55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34</v>
      </c>
      <c r="AX1536" s="14" t="s">
        <v>72</v>
      </c>
      <c r="AY1536" s="255" t="s">
        <v>191</v>
      </c>
    </row>
    <row r="1537" s="14" customFormat="1">
      <c r="A1537" s="14"/>
      <c r="B1537" s="245"/>
      <c r="C1537" s="246"/>
      <c r="D1537" s="236" t="s">
        <v>202</v>
      </c>
      <c r="E1537" s="247" t="s">
        <v>19</v>
      </c>
      <c r="F1537" s="248" t="s">
        <v>1225</v>
      </c>
      <c r="G1537" s="246"/>
      <c r="H1537" s="249">
        <v>203.61600000000001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202</v>
      </c>
      <c r="AU1537" s="255" t="s">
        <v>82</v>
      </c>
      <c r="AV1537" s="14" t="s">
        <v>82</v>
      </c>
      <c r="AW1537" s="14" t="s">
        <v>34</v>
      </c>
      <c r="AX1537" s="14" t="s">
        <v>72</v>
      </c>
      <c r="AY1537" s="255" t="s">
        <v>191</v>
      </c>
    </row>
    <row r="1538" s="14" customFormat="1">
      <c r="A1538" s="14"/>
      <c r="B1538" s="245"/>
      <c r="C1538" s="246"/>
      <c r="D1538" s="236" t="s">
        <v>202</v>
      </c>
      <c r="E1538" s="247" t="s">
        <v>19</v>
      </c>
      <c r="F1538" s="248" t="s">
        <v>1226</v>
      </c>
      <c r="G1538" s="246"/>
      <c r="H1538" s="249">
        <v>49.656999999999996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202</v>
      </c>
      <c r="AU1538" s="255" t="s">
        <v>82</v>
      </c>
      <c r="AV1538" s="14" t="s">
        <v>82</v>
      </c>
      <c r="AW1538" s="14" t="s">
        <v>34</v>
      </c>
      <c r="AX1538" s="14" t="s">
        <v>72</v>
      </c>
      <c r="AY1538" s="255" t="s">
        <v>191</v>
      </c>
    </row>
    <row r="1539" s="16" customFormat="1">
      <c r="A1539" s="16"/>
      <c r="B1539" s="267"/>
      <c r="C1539" s="268"/>
      <c r="D1539" s="236" t="s">
        <v>202</v>
      </c>
      <c r="E1539" s="269" t="s">
        <v>19</v>
      </c>
      <c r="F1539" s="270" t="s">
        <v>212</v>
      </c>
      <c r="G1539" s="268"/>
      <c r="H1539" s="271">
        <v>924.17299999999989</v>
      </c>
      <c r="I1539" s="272"/>
      <c r="J1539" s="268"/>
      <c r="K1539" s="268"/>
      <c r="L1539" s="273"/>
      <c r="M1539" s="274"/>
      <c r="N1539" s="275"/>
      <c r="O1539" s="275"/>
      <c r="P1539" s="275"/>
      <c r="Q1539" s="275"/>
      <c r="R1539" s="275"/>
      <c r="S1539" s="275"/>
      <c r="T1539" s="27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7" t="s">
        <v>202</v>
      </c>
      <c r="AU1539" s="277" t="s">
        <v>82</v>
      </c>
      <c r="AV1539" s="16" t="s">
        <v>198</v>
      </c>
      <c r="AW1539" s="16" t="s">
        <v>34</v>
      </c>
      <c r="AX1539" s="16" t="s">
        <v>80</v>
      </c>
      <c r="AY1539" s="277" t="s">
        <v>191</v>
      </c>
    </row>
    <row r="1540" s="14" customFormat="1">
      <c r="A1540" s="14"/>
      <c r="B1540" s="245"/>
      <c r="C1540" s="246"/>
      <c r="D1540" s="236" t="s">
        <v>202</v>
      </c>
      <c r="E1540" s="246"/>
      <c r="F1540" s="248" t="s">
        <v>1229</v>
      </c>
      <c r="G1540" s="246"/>
      <c r="H1540" s="249">
        <v>0.29599999999999999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202</v>
      </c>
      <c r="AU1540" s="255" t="s">
        <v>82</v>
      </c>
      <c r="AV1540" s="14" t="s">
        <v>82</v>
      </c>
      <c r="AW1540" s="14" t="s">
        <v>4</v>
      </c>
      <c r="AX1540" s="14" t="s">
        <v>80</v>
      </c>
      <c r="AY1540" s="255" t="s">
        <v>191</v>
      </c>
    </row>
    <row r="1541" s="2" customFormat="1" ht="16.5" customHeight="1">
      <c r="A1541" s="41"/>
      <c r="B1541" s="42"/>
      <c r="C1541" s="216" t="s">
        <v>1230</v>
      </c>
      <c r="D1541" s="216" t="s">
        <v>193</v>
      </c>
      <c r="E1541" s="217" t="s">
        <v>1231</v>
      </c>
      <c r="F1541" s="218" t="s">
        <v>1232</v>
      </c>
      <c r="G1541" s="219" t="s">
        <v>196</v>
      </c>
      <c r="H1541" s="220">
        <v>924.173</v>
      </c>
      <c r="I1541" s="221"/>
      <c r="J1541" s="222">
        <f>ROUND(I1541*H1541,2)</f>
        <v>0</v>
      </c>
      <c r="K1541" s="218" t="s">
        <v>197</v>
      </c>
      <c r="L1541" s="47"/>
      <c r="M1541" s="223" t="s">
        <v>19</v>
      </c>
      <c r="N1541" s="224" t="s">
        <v>43</v>
      </c>
      <c r="O1541" s="87"/>
      <c r="P1541" s="225">
        <f>O1541*H1541</f>
        <v>0</v>
      </c>
      <c r="Q1541" s="225">
        <v>0.00088000000000000003</v>
      </c>
      <c r="R1541" s="225">
        <f>Q1541*H1541</f>
        <v>0.81327223999999998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464</v>
      </c>
      <c r="AT1541" s="227" t="s">
        <v>193</v>
      </c>
      <c r="AU1541" s="227" t="s">
        <v>82</v>
      </c>
      <c r="AY1541" s="20" t="s">
        <v>191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80</v>
      </c>
      <c r="BK1541" s="228">
        <f>ROUND(I1541*H1541,2)</f>
        <v>0</v>
      </c>
      <c r="BL1541" s="20" t="s">
        <v>464</v>
      </c>
      <c r="BM1541" s="227" t="s">
        <v>1233</v>
      </c>
    </row>
    <row r="1542" s="2" customFormat="1">
      <c r="A1542" s="41"/>
      <c r="B1542" s="42"/>
      <c r="C1542" s="43"/>
      <c r="D1542" s="229" t="s">
        <v>200</v>
      </c>
      <c r="E1542" s="43"/>
      <c r="F1542" s="230" t="s">
        <v>1234</v>
      </c>
      <c r="G1542" s="43"/>
      <c r="H1542" s="43"/>
      <c r="I1542" s="231"/>
      <c r="J1542" s="43"/>
      <c r="K1542" s="43"/>
      <c r="L1542" s="47"/>
      <c r="M1542" s="232"/>
      <c r="N1542" s="233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200</v>
      </c>
      <c r="AU1542" s="20" t="s">
        <v>82</v>
      </c>
    </row>
    <row r="1543" s="13" customFormat="1">
      <c r="A1543" s="13"/>
      <c r="B1543" s="234"/>
      <c r="C1543" s="235"/>
      <c r="D1543" s="236" t="s">
        <v>202</v>
      </c>
      <c r="E1543" s="237" t="s">
        <v>19</v>
      </c>
      <c r="F1543" s="238" t="s">
        <v>917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202</v>
      </c>
      <c r="AU1543" s="244" t="s">
        <v>82</v>
      </c>
      <c r="AV1543" s="13" t="s">
        <v>80</v>
      </c>
      <c r="AW1543" s="13" t="s">
        <v>34</v>
      </c>
      <c r="AX1543" s="13" t="s">
        <v>72</v>
      </c>
      <c r="AY1543" s="244" t="s">
        <v>191</v>
      </c>
    </row>
    <row r="1544" s="13" customFormat="1">
      <c r="A1544" s="13"/>
      <c r="B1544" s="234"/>
      <c r="C1544" s="235"/>
      <c r="D1544" s="236" t="s">
        <v>202</v>
      </c>
      <c r="E1544" s="237" t="s">
        <v>19</v>
      </c>
      <c r="F1544" s="238" t="s">
        <v>949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202</v>
      </c>
      <c r="AU1544" s="244" t="s">
        <v>82</v>
      </c>
      <c r="AV1544" s="13" t="s">
        <v>80</v>
      </c>
      <c r="AW1544" s="13" t="s">
        <v>34</v>
      </c>
      <c r="AX1544" s="13" t="s">
        <v>72</v>
      </c>
      <c r="AY1544" s="244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963</v>
      </c>
      <c r="G1545" s="246"/>
      <c r="H1545" s="249">
        <v>32.185000000000002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4" customFormat="1">
      <c r="A1546" s="14"/>
      <c r="B1546" s="245"/>
      <c r="C1546" s="246"/>
      <c r="D1546" s="236" t="s">
        <v>202</v>
      </c>
      <c r="E1546" s="247" t="s">
        <v>19</v>
      </c>
      <c r="F1546" s="248" t="s">
        <v>1212</v>
      </c>
      <c r="G1546" s="246"/>
      <c r="H1546" s="249">
        <v>15.231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202</v>
      </c>
      <c r="AU1546" s="255" t="s">
        <v>82</v>
      </c>
      <c r="AV1546" s="14" t="s">
        <v>82</v>
      </c>
      <c r="AW1546" s="14" t="s">
        <v>34</v>
      </c>
      <c r="AX1546" s="14" t="s">
        <v>72</v>
      </c>
      <c r="AY1546" s="255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1213</v>
      </c>
      <c r="G1547" s="246"/>
      <c r="H1547" s="249">
        <v>40.316000000000002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4" customFormat="1">
      <c r="A1548" s="14"/>
      <c r="B1548" s="245"/>
      <c r="C1548" s="246"/>
      <c r="D1548" s="236" t="s">
        <v>202</v>
      </c>
      <c r="E1548" s="247" t="s">
        <v>19</v>
      </c>
      <c r="F1548" s="248" t="s">
        <v>1214</v>
      </c>
      <c r="G1548" s="246"/>
      <c r="H1548" s="249">
        <v>18.539999999999999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202</v>
      </c>
      <c r="AU1548" s="255" t="s">
        <v>82</v>
      </c>
      <c r="AV1548" s="14" t="s">
        <v>82</v>
      </c>
      <c r="AW1548" s="14" t="s">
        <v>34</v>
      </c>
      <c r="AX1548" s="14" t="s">
        <v>72</v>
      </c>
      <c r="AY1548" s="255" t="s">
        <v>191</v>
      </c>
    </row>
    <row r="1549" s="14" customFormat="1">
      <c r="A1549" s="14"/>
      <c r="B1549" s="245"/>
      <c r="C1549" s="246"/>
      <c r="D1549" s="236" t="s">
        <v>202</v>
      </c>
      <c r="E1549" s="247" t="s">
        <v>19</v>
      </c>
      <c r="F1549" s="248" t="s">
        <v>1215</v>
      </c>
      <c r="G1549" s="246"/>
      <c r="H1549" s="249">
        <v>49.558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202</v>
      </c>
      <c r="AU1549" s="255" t="s">
        <v>82</v>
      </c>
      <c r="AV1549" s="14" t="s">
        <v>82</v>
      </c>
      <c r="AW1549" s="14" t="s">
        <v>34</v>
      </c>
      <c r="AX1549" s="14" t="s">
        <v>72</v>
      </c>
      <c r="AY1549" s="255" t="s">
        <v>191</v>
      </c>
    </row>
    <row r="1550" s="14" customFormat="1">
      <c r="A1550" s="14"/>
      <c r="B1550" s="245"/>
      <c r="C1550" s="246"/>
      <c r="D1550" s="236" t="s">
        <v>202</v>
      </c>
      <c r="E1550" s="247" t="s">
        <v>19</v>
      </c>
      <c r="F1550" s="248" t="s">
        <v>1216</v>
      </c>
      <c r="G1550" s="246"/>
      <c r="H1550" s="249">
        <v>34.259999999999998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202</v>
      </c>
      <c r="AU1550" s="255" t="s">
        <v>82</v>
      </c>
      <c r="AV1550" s="14" t="s">
        <v>82</v>
      </c>
      <c r="AW1550" s="14" t="s">
        <v>34</v>
      </c>
      <c r="AX1550" s="14" t="s">
        <v>72</v>
      </c>
      <c r="AY1550" s="255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1216</v>
      </c>
      <c r="G1551" s="246"/>
      <c r="H1551" s="249">
        <v>34.259999999999998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4" customFormat="1">
      <c r="A1552" s="14"/>
      <c r="B1552" s="245"/>
      <c r="C1552" s="246"/>
      <c r="D1552" s="236" t="s">
        <v>202</v>
      </c>
      <c r="E1552" s="247" t="s">
        <v>19</v>
      </c>
      <c r="F1552" s="248" t="s">
        <v>1217</v>
      </c>
      <c r="G1552" s="246"/>
      <c r="H1552" s="249">
        <v>91.897000000000006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202</v>
      </c>
      <c r="AU1552" s="255" t="s">
        <v>82</v>
      </c>
      <c r="AV1552" s="14" t="s">
        <v>82</v>
      </c>
      <c r="AW1552" s="14" t="s">
        <v>34</v>
      </c>
      <c r="AX1552" s="14" t="s">
        <v>72</v>
      </c>
      <c r="AY1552" s="255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1218</v>
      </c>
      <c r="G1553" s="246"/>
      <c r="H1553" s="249">
        <v>39.957999999999998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4" customFormat="1">
      <c r="A1554" s="14"/>
      <c r="B1554" s="245"/>
      <c r="C1554" s="246"/>
      <c r="D1554" s="236" t="s">
        <v>202</v>
      </c>
      <c r="E1554" s="247" t="s">
        <v>19</v>
      </c>
      <c r="F1554" s="248" t="s">
        <v>1218</v>
      </c>
      <c r="G1554" s="246"/>
      <c r="H1554" s="249">
        <v>39.957999999999998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202</v>
      </c>
      <c r="AU1554" s="255" t="s">
        <v>82</v>
      </c>
      <c r="AV1554" s="14" t="s">
        <v>82</v>
      </c>
      <c r="AW1554" s="14" t="s">
        <v>34</v>
      </c>
      <c r="AX1554" s="14" t="s">
        <v>72</v>
      </c>
      <c r="AY1554" s="255" t="s">
        <v>191</v>
      </c>
    </row>
    <row r="1555" s="14" customFormat="1">
      <c r="A1555" s="14"/>
      <c r="B1555" s="245"/>
      <c r="C1555" s="246"/>
      <c r="D1555" s="236" t="s">
        <v>202</v>
      </c>
      <c r="E1555" s="247" t="s">
        <v>19</v>
      </c>
      <c r="F1555" s="248" t="s">
        <v>1219</v>
      </c>
      <c r="G1555" s="246"/>
      <c r="H1555" s="249">
        <v>48.893000000000001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202</v>
      </c>
      <c r="AU1555" s="255" t="s">
        <v>82</v>
      </c>
      <c r="AV1555" s="14" t="s">
        <v>82</v>
      </c>
      <c r="AW1555" s="14" t="s">
        <v>34</v>
      </c>
      <c r="AX1555" s="14" t="s">
        <v>72</v>
      </c>
      <c r="AY1555" s="255" t="s">
        <v>191</v>
      </c>
    </row>
    <row r="1556" s="14" customFormat="1">
      <c r="A1556" s="14"/>
      <c r="B1556" s="245"/>
      <c r="C1556" s="246"/>
      <c r="D1556" s="236" t="s">
        <v>202</v>
      </c>
      <c r="E1556" s="247" t="s">
        <v>19</v>
      </c>
      <c r="F1556" s="248" t="s">
        <v>1220</v>
      </c>
      <c r="G1556" s="246"/>
      <c r="H1556" s="249">
        <v>36.174999999999997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202</v>
      </c>
      <c r="AU1556" s="255" t="s">
        <v>82</v>
      </c>
      <c r="AV1556" s="14" t="s">
        <v>82</v>
      </c>
      <c r="AW1556" s="14" t="s">
        <v>34</v>
      </c>
      <c r="AX1556" s="14" t="s">
        <v>72</v>
      </c>
      <c r="AY1556" s="255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1221</v>
      </c>
      <c r="G1557" s="246"/>
      <c r="H1557" s="249">
        <v>50.944000000000003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4" customFormat="1">
      <c r="A1558" s="14"/>
      <c r="B1558" s="245"/>
      <c r="C1558" s="246"/>
      <c r="D1558" s="236" t="s">
        <v>202</v>
      </c>
      <c r="E1558" s="247" t="s">
        <v>19</v>
      </c>
      <c r="F1558" s="248" t="s">
        <v>1222</v>
      </c>
      <c r="G1558" s="246"/>
      <c r="H1558" s="249">
        <v>36.174999999999997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202</v>
      </c>
      <c r="AU1558" s="255" t="s">
        <v>82</v>
      </c>
      <c r="AV1558" s="14" t="s">
        <v>82</v>
      </c>
      <c r="AW1558" s="14" t="s">
        <v>34</v>
      </c>
      <c r="AX1558" s="14" t="s">
        <v>72</v>
      </c>
      <c r="AY1558" s="255" t="s">
        <v>191</v>
      </c>
    </row>
    <row r="1559" s="15" customFormat="1">
      <c r="A1559" s="15"/>
      <c r="B1559" s="256"/>
      <c r="C1559" s="257"/>
      <c r="D1559" s="236" t="s">
        <v>202</v>
      </c>
      <c r="E1559" s="258" t="s">
        <v>19</v>
      </c>
      <c r="F1559" s="259" t="s">
        <v>208</v>
      </c>
      <c r="G1559" s="257"/>
      <c r="H1559" s="260">
        <v>568.34999999999991</v>
      </c>
      <c r="I1559" s="261"/>
      <c r="J1559" s="257"/>
      <c r="K1559" s="257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6" t="s">
        <v>202</v>
      </c>
      <c r="AU1559" s="266" t="s">
        <v>82</v>
      </c>
      <c r="AV1559" s="15" t="s">
        <v>93</v>
      </c>
      <c r="AW1559" s="15" t="s">
        <v>34</v>
      </c>
      <c r="AX1559" s="15" t="s">
        <v>72</v>
      </c>
      <c r="AY1559" s="266" t="s">
        <v>191</v>
      </c>
    </row>
    <row r="1560" s="13" customFormat="1">
      <c r="A1560" s="13"/>
      <c r="B1560" s="234"/>
      <c r="C1560" s="235"/>
      <c r="D1560" s="236" t="s">
        <v>202</v>
      </c>
      <c r="E1560" s="237" t="s">
        <v>19</v>
      </c>
      <c r="F1560" s="238" t="s">
        <v>1223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202</v>
      </c>
      <c r="AU1560" s="244" t="s">
        <v>82</v>
      </c>
      <c r="AV1560" s="13" t="s">
        <v>80</v>
      </c>
      <c r="AW1560" s="13" t="s">
        <v>34</v>
      </c>
      <c r="AX1560" s="13" t="s">
        <v>72</v>
      </c>
      <c r="AY1560" s="244" t="s">
        <v>191</v>
      </c>
    </row>
    <row r="1561" s="14" customFormat="1">
      <c r="A1561" s="14"/>
      <c r="B1561" s="245"/>
      <c r="C1561" s="246"/>
      <c r="D1561" s="236" t="s">
        <v>202</v>
      </c>
      <c r="E1561" s="247" t="s">
        <v>19</v>
      </c>
      <c r="F1561" s="248" t="s">
        <v>1224</v>
      </c>
      <c r="G1561" s="246"/>
      <c r="H1561" s="249">
        <v>102.55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202</v>
      </c>
      <c r="AU1561" s="255" t="s">
        <v>82</v>
      </c>
      <c r="AV1561" s="14" t="s">
        <v>82</v>
      </c>
      <c r="AW1561" s="14" t="s">
        <v>34</v>
      </c>
      <c r="AX1561" s="14" t="s">
        <v>72</v>
      </c>
      <c r="AY1561" s="255" t="s">
        <v>191</v>
      </c>
    </row>
    <row r="1562" s="14" customFormat="1">
      <c r="A1562" s="14"/>
      <c r="B1562" s="245"/>
      <c r="C1562" s="246"/>
      <c r="D1562" s="236" t="s">
        <v>202</v>
      </c>
      <c r="E1562" s="247" t="s">
        <v>19</v>
      </c>
      <c r="F1562" s="248" t="s">
        <v>1225</v>
      </c>
      <c r="G1562" s="246"/>
      <c r="H1562" s="249">
        <v>203.61600000000001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202</v>
      </c>
      <c r="AU1562" s="255" t="s">
        <v>82</v>
      </c>
      <c r="AV1562" s="14" t="s">
        <v>82</v>
      </c>
      <c r="AW1562" s="14" t="s">
        <v>34</v>
      </c>
      <c r="AX1562" s="14" t="s">
        <v>72</v>
      </c>
      <c r="AY1562" s="255" t="s">
        <v>191</v>
      </c>
    </row>
    <row r="1563" s="14" customFormat="1">
      <c r="A1563" s="14"/>
      <c r="B1563" s="245"/>
      <c r="C1563" s="246"/>
      <c r="D1563" s="236" t="s">
        <v>202</v>
      </c>
      <c r="E1563" s="247" t="s">
        <v>19</v>
      </c>
      <c r="F1563" s="248" t="s">
        <v>1226</v>
      </c>
      <c r="G1563" s="246"/>
      <c r="H1563" s="249">
        <v>49.656999999999996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202</v>
      </c>
      <c r="AU1563" s="255" t="s">
        <v>82</v>
      </c>
      <c r="AV1563" s="14" t="s">
        <v>82</v>
      </c>
      <c r="AW1563" s="14" t="s">
        <v>34</v>
      </c>
      <c r="AX1563" s="14" t="s">
        <v>72</v>
      </c>
      <c r="AY1563" s="255" t="s">
        <v>191</v>
      </c>
    </row>
    <row r="1564" s="16" customFormat="1">
      <c r="A1564" s="16"/>
      <c r="B1564" s="267"/>
      <c r="C1564" s="268"/>
      <c r="D1564" s="236" t="s">
        <v>202</v>
      </c>
      <c r="E1564" s="269" t="s">
        <v>19</v>
      </c>
      <c r="F1564" s="270" t="s">
        <v>212</v>
      </c>
      <c r="G1564" s="268"/>
      <c r="H1564" s="271">
        <v>924.17299999999989</v>
      </c>
      <c r="I1564" s="272"/>
      <c r="J1564" s="268"/>
      <c r="K1564" s="268"/>
      <c r="L1564" s="273"/>
      <c r="M1564" s="274"/>
      <c r="N1564" s="275"/>
      <c r="O1564" s="275"/>
      <c r="P1564" s="275"/>
      <c r="Q1564" s="275"/>
      <c r="R1564" s="275"/>
      <c r="S1564" s="275"/>
      <c r="T1564" s="27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77" t="s">
        <v>202</v>
      </c>
      <c r="AU1564" s="277" t="s">
        <v>82</v>
      </c>
      <c r="AV1564" s="16" t="s">
        <v>198</v>
      </c>
      <c r="AW1564" s="16" t="s">
        <v>34</v>
      </c>
      <c r="AX1564" s="16" t="s">
        <v>80</v>
      </c>
      <c r="AY1564" s="277" t="s">
        <v>191</v>
      </c>
    </row>
    <row r="1565" s="2" customFormat="1" ht="24.15" customHeight="1">
      <c r="A1565" s="41"/>
      <c r="B1565" s="42"/>
      <c r="C1565" s="278" t="s">
        <v>1235</v>
      </c>
      <c r="D1565" s="278" t="s">
        <v>260</v>
      </c>
      <c r="E1565" s="279" t="s">
        <v>1196</v>
      </c>
      <c r="F1565" s="280" t="s">
        <v>1197</v>
      </c>
      <c r="G1565" s="281" t="s">
        <v>196</v>
      </c>
      <c r="H1565" s="282">
        <v>1077.124</v>
      </c>
      <c r="I1565" s="283"/>
      <c r="J1565" s="284">
        <f>ROUND(I1565*H1565,2)</f>
        <v>0</v>
      </c>
      <c r="K1565" s="280" t="s">
        <v>197</v>
      </c>
      <c r="L1565" s="285"/>
      <c r="M1565" s="286" t="s">
        <v>19</v>
      </c>
      <c r="N1565" s="287" t="s">
        <v>43</v>
      </c>
      <c r="O1565" s="87"/>
      <c r="P1565" s="225">
        <f>O1565*H1565</f>
        <v>0</v>
      </c>
      <c r="Q1565" s="225">
        <v>0.0064000000000000003</v>
      </c>
      <c r="R1565" s="225">
        <f>Q1565*H1565</f>
        <v>6.8935936000000009</v>
      </c>
      <c r="S1565" s="225">
        <v>0</v>
      </c>
      <c r="T1565" s="226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27" t="s">
        <v>688</v>
      </c>
      <c r="AT1565" s="227" t="s">
        <v>260</v>
      </c>
      <c r="AU1565" s="227" t="s">
        <v>82</v>
      </c>
      <c r="AY1565" s="20" t="s">
        <v>191</v>
      </c>
      <c r="BE1565" s="228">
        <f>IF(N1565="základní",J1565,0)</f>
        <v>0</v>
      </c>
      <c r="BF1565" s="228">
        <f>IF(N1565="snížená",J1565,0)</f>
        <v>0</v>
      </c>
      <c r="BG1565" s="228">
        <f>IF(N1565="zákl. přenesená",J1565,0)</f>
        <v>0</v>
      </c>
      <c r="BH1565" s="228">
        <f>IF(N1565="sníž. přenesená",J1565,0)</f>
        <v>0</v>
      </c>
      <c r="BI1565" s="228">
        <f>IF(N1565="nulová",J1565,0)</f>
        <v>0</v>
      </c>
      <c r="BJ1565" s="20" t="s">
        <v>80</v>
      </c>
      <c r="BK1565" s="228">
        <f>ROUND(I1565*H1565,2)</f>
        <v>0</v>
      </c>
      <c r="BL1565" s="20" t="s">
        <v>464</v>
      </c>
      <c r="BM1565" s="227" t="s">
        <v>1236</v>
      </c>
    </row>
    <row r="1566" s="13" customFormat="1">
      <c r="A1566" s="13"/>
      <c r="B1566" s="234"/>
      <c r="C1566" s="235"/>
      <c r="D1566" s="236" t="s">
        <v>202</v>
      </c>
      <c r="E1566" s="237" t="s">
        <v>19</v>
      </c>
      <c r="F1566" s="238" t="s">
        <v>917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202</v>
      </c>
      <c r="AU1566" s="244" t="s">
        <v>82</v>
      </c>
      <c r="AV1566" s="13" t="s">
        <v>80</v>
      </c>
      <c r="AW1566" s="13" t="s">
        <v>34</v>
      </c>
      <c r="AX1566" s="13" t="s">
        <v>72</v>
      </c>
      <c r="AY1566" s="244" t="s">
        <v>191</v>
      </c>
    </row>
    <row r="1567" s="13" customFormat="1">
      <c r="A1567" s="13"/>
      <c r="B1567" s="234"/>
      <c r="C1567" s="235"/>
      <c r="D1567" s="236" t="s">
        <v>202</v>
      </c>
      <c r="E1567" s="237" t="s">
        <v>19</v>
      </c>
      <c r="F1567" s="238" t="s">
        <v>949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202</v>
      </c>
      <c r="AU1567" s="244" t="s">
        <v>82</v>
      </c>
      <c r="AV1567" s="13" t="s">
        <v>80</v>
      </c>
      <c r="AW1567" s="13" t="s">
        <v>34</v>
      </c>
      <c r="AX1567" s="13" t="s">
        <v>72</v>
      </c>
      <c r="AY1567" s="244" t="s">
        <v>191</v>
      </c>
    </row>
    <row r="1568" s="14" customFormat="1">
      <c r="A1568" s="14"/>
      <c r="B1568" s="245"/>
      <c r="C1568" s="246"/>
      <c r="D1568" s="236" t="s">
        <v>202</v>
      </c>
      <c r="E1568" s="247" t="s">
        <v>19</v>
      </c>
      <c r="F1568" s="248" t="s">
        <v>963</v>
      </c>
      <c r="G1568" s="246"/>
      <c r="H1568" s="249">
        <v>32.185000000000002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202</v>
      </c>
      <c r="AU1568" s="255" t="s">
        <v>82</v>
      </c>
      <c r="AV1568" s="14" t="s">
        <v>82</v>
      </c>
      <c r="AW1568" s="14" t="s">
        <v>34</v>
      </c>
      <c r="AX1568" s="14" t="s">
        <v>72</v>
      </c>
      <c r="AY1568" s="255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1212</v>
      </c>
      <c r="G1569" s="246"/>
      <c r="H1569" s="249">
        <v>15.231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1213</v>
      </c>
      <c r="G1570" s="246"/>
      <c r="H1570" s="249">
        <v>40.316000000000002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4" customFormat="1">
      <c r="A1571" s="14"/>
      <c r="B1571" s="245"/>
      <c r="C1571" s="246"/>
      <c r="D1571" s="236" t="s">
        <v>202</v>
      </c>
      <c r="E1571" s="247" t="s">
        <v>19</v>
      </c>
      <c r="F1571" s="248" t="s">
        <v>1214</v>
      </c>
      <c r="G1571" s="246"/>
      <c r="H1571" s="249">
        <v>18.539999999999999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202</v>
      </c>
      <c r="AU1571" s="255" t="s">
        <v>82</v>
      </c>
      <c r="AV1571" s="14" t="s">
        <v>82</v>
      </c>
      <c r="AW1571" s="14" t="s">
        <v>34</v>
      </c>
      <c r="AX1571" s="14" t="s">
        <v>72</v>
      </c>
      <c r="AY1571" s="255" t="s">
        <v>191</v>
      </c>
    </row>
    <row r="1572" s="14" customFormat="1">
      <c r="A1572" s="14"/>
      <c r="B1572" s="245"/>
      <c r="C1572" s="246"/>
      <c r="D1572" s="236" t="s">
        <v>202</v>
      </c>
      <c r="E1572" s="247" t="s">
        <v>19</v>
      </c>
      <c r="F1572" s="248" t="s">
        <v>1215</v>
      </c>
      <c r="G1572" s="246"/>
      <c r="H1572" s="249">
        <v>49.558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202</v>
      </c>
      <c r="AU1572" s="255" t="s">
        <v>82</v>
      </c>
      <c r="AV1572" s="14" t="s">
        <v>82</v>
      </c>
      <c r="AW1572" s="14" t="s">
        <v>34</v>
      </c>
      <c r="AX1572" s="14" t="s">
        <v>72</v>
      </c>
      <c r="AY1572" s="255" t="s">
        <v>191</v>
      </c>
    </row>
    <row r="1573" s="14" customFormat="1">
      <c r="A1573" s="14"/>
      <c r="B1573" s="245"/>
      <c r="C1573" s="246"/>
      <c r="D1573" s="236" t="s">
        <v>202</v>
      </c>
      <c r="E1573" s="247" t="s">
        <v>19</v>
      </c>
      <c r="F1573" s="248" t="s">
        <v>1216</v>
      </c>
      <c r="G1573" s="246"/>
      <c r="H1573" s="249">
        <v>34.259999999999998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202</v>
      </c>
      <c r="AU1573" s="255" t="s">
        <v>82</v>
      </c>
      <c r="AV1573" s="14" t="s">
        <v>82</v>
      </c>
      <c r="AW1573" s="14" t="s">
        <v>34</v>
      </c>
      <c r="AX1573" s="14" t="s">
        <v>72</v>
      </c>
      <c r="AY1573" s="255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1216</v>
      </c>
      <c r="G1574" s="246"/>
      <c r="H1574" s="249">
        <v>34.259999999999998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1217</v>
      </c>
      <c r="G1575" s="246"/>
      <c r="H1575" s="249">
        <v>91.897000000000006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1218</v>
      </c>
      <c r="G1576" s="246"/>
      <c r="H1576" s="249">
        <v>39.957999999999998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4" customFormat="1">
      <c r="A1577" s="14"/>
      <c r="B1577" s="245"/>
      <c r="C1577" s="246"/>
      <c r="D1577" s="236" t="s">
        <v>202</v>
      </c>
      <c r="E1577" s="247" t="s">
        <v>19</v>
      </c>
      <c r="F1577" s="248" t="s">
        <v>1218</v>
      </c>
      <c r="G1577" s="246"/>
      <c r="H1577" s="249">
        <v>39.957999999999998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202</v>
      </c>
      <c r="AU1577" s="255" t="s">
        <v>82</v>
      </c>
      <c r="AV1577" s="14" t="s">
        <v>82</v>
      </c>
      <c r="AW1577" s="14" t="s">
        <v>34</v>
      </c>
      <c r="AX1577" s="14" t="s">
        <v>72</v>
      </c>
      <c r="AY1577" s="255" t="s">
        <v>191</v>
      </c>
    </row>
    <row r="1578" s="14" customFormat="1">
      <c r="A1578" s="14"/>
      <c r="B1578" s="245"/>
      <c r="C1578" s="246"/>
      <c r="D1578" s="236" t="s">
        <v>202</v>
      </c>
      <c r="E1578" s="247" t="s">
        <v>19</v>
      </c>
      <c r="F1578" s="248" t="s">
        <v>1219</v>
      </c>
      <c r="G1578" s="246"/>
      <c r="H1578" s="249">
        <v>48.893000000000001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202</v>
      </c>
      <c r="AU1578" s="255" t="s">
        <v>82</v>
      </c>
      <c r="AV1578" s="14" t="s">
        <v>82</v>
      </c>
      <c r="AW1578" s="14" t="s">
        <v>34</v>
      </c>
      <c r="AX1578" s="14" t="s">
        <v>72</v>
      </c>
      <c r="AY1578" s="255" t="s">
        <v>191</v>
      </c>
    </row>
    <row r="1579" s="14" customFormat="1">
      <c r="A1579" s="14"/>
      <c r="B1579" s="245"/>
      <c r="C1579" s="246"/>
      <c r="D1579" s="236" t="s">
        <v>202</v>
      </c>
      <c r="E1579" s="247" t="s">
        <v>19</v>
      </c>
      <c r="F1579" s="248" t="s">
        <v>1220</v>
      </c>
      <c r="G1579" s="246"/>
      <c r="H1579" s="249">
        <v>36.174999999999997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202</v>
      </c>
      <c r="AU1579" s="255" t="s">
        <v>82</v>
      </c>
      <c r="AV1579" s="14" t="s">
        <v>82</v>
      </c>
      <c r="AW1579" s="14" t="s">
        <v>34</v>
      </c>
      <c r="AX1579" s="14" t="s">
        <v>72</v>
      </c>
      <c r="AY1579" s="255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1221</v>
      </c>
      <c r="G1580" s="246"/>
      <c r="H1580" s="249">
        <v>50.944000000000003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1222</v>
      </c>
      <c r="G1581" s="246"/>
      <c r="H1581" s="249">
        <v>36.174999999999997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5" customFormat="1">
      <c r="A1582" s="15"/>
      <c r="B1582" s="256"/>
      <c r="C1582" s="257"/>
      <c r="D1582" s="236" t="s">
        <v>202</v>
      </c>
      <c r="E1582" s="258" t="s">
        <v>19</v>
      </c>
      <c r="F1582" s="259" t="s">
        <v>208</v>
      </c>
      <c r="G1582" s="257"/>
      <c r="H1582" s="260">
        <v>568.34999999999991</v>
      </c>
      <c r="I1582" s="261"/>
      <c r="J1582" s="257"/>
      <c r="K1582" s="257"/>
      <c r="L1582" s="262"/>
      <c r="M1582" s="263"/>
      <c r="N1582" s="264"/>
      <c r="O1582" s="264"/>
      <c r="P1582" s="264"/>
      <c r="Q1582" s="264"/>
      <c r="R1582" s="264"/>
      <c r="S1582" s="264"/>
      <c r="T1582" s="26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66" t="s">
        <v>202</v>
      </c>
      <c r="AU1582" s="266" t="s">
        <v>82</v>
      </c>
      <c r="AV1582" s="15" t="s">
        <v>93</v>
      </c>
      <c r="AW1582" s="15" t="s">
        <v>34</v>
      </c>
      <c r="AX1582" s="15" t="s">
        <v>72</v>
      </c>
      <c r="AY1582" s="266" t="s">
        <v>191</v>
      </c>
    </row>
    <row r="1583" s="13" customFormat="1">
      <c r="A1583" s="13"/>
      <c r="B1583" s="234"/>
      <c r="C1583" s="235"/>
      <c r="D1583" s="236" t="s">
        <v>202</v>
      </c>
      <c r="E1583" s="237" t="s">
        <v>19</v>
      </c>
      <c r="F1583" s="238" t="s">
        <v>1223</v>
      </c>
      <c r="G1583" s="235"/>
      <c r="H1583" s="237" t="s">
        <v>19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202</v>
      </c>
      <c r="AU1583" s="244" t="s">
        <v>82</v>
      </c>
      <c r="AV1583" s="13" t="s">
        <v>80</v>
      </c>
      <c r="AW1583" s="13" t="s">
        <v>34</v>
      </c>
      <c r="AX1583" s="13" t="s">
        <v>72</v>
      </c>
      <c r="AY1583" s="244" t="s">
        <v>191</v>
      </c>
    </row>
    <row r="1584" s="14" customFormat="1">
      <c r="A1584" s="14"/>
      <c r="B1584" s="245"/>
      <c r="C1584" s="246"/>
      <c r="D1584" s="236" t="s">
        <v>202</v>
      </c>
      <c r="E1584" s="247" t="s">
        <v>19</v>
      </c>
      <c r="F1584" s="248" t="s">
        <v>1224</v>
      </c>
      <c r="G1584" s="246"/>
      <c r="H1584" s="249">
        <v>102.55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34</v>
      </c>
      <c r="AX1584" s="14" t="s">
        <v>72</v>
      </c>
      <c r="AY1584" s="255" t="s">
        <v>191</v>
      </c>
    </row>
    <row r="1585" s="14" customFormat="1">
      <c r="A1585" s="14"/>
      <c r="B1585" s="245"/>
      <c r="C1585" s="246"/>
      <c r="D1585" s="236" t="s">
        <v>202</v>
      </c>
      <c r="E1585" s="247" t="s">
        <v>19</v>
      </c>
      <c r="F1585" s="248" t="s">
        <v>1225</v>
      </c>
      <c r="G1585" s="246"/>
      <c r="H1585" s="249">
        <v>203.61600000000001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202</v>
      </c>
      <c r="AU1585" s="255" t="s">
        <v>82</v>
      </c>
      <c r="AV1585" s="14" t="s">
        <v>82</v>
      </c>
      <c r="AW1585" s="14" t="s">
        <v>34</v>
      </c>
      <c r="AX1585" s="14" t="s">
        <v>72</v>
      </c>
      <c r="AY1585" s="255" t="s">
        <v>191</v>
      </c>
    </row>
    <row r="1586" s="14" customFormat="1">
      <c r="A1586" s="14"/>
      <c r="B1586" s="245"/>
      <c r="C1586" s="246"/>
      <c r="D1586" s="236" t="s">
        <v>202</v>
      </c>
      <c r="E1586" s="247" t="s">
        <v>19</v>
      </c>
      <c r="F1586" s="248" t="s">
        <v>1226</v>
      </c>
      <c r="G1586" s="246"/>
      <c r="H1586" s="249">
        <v>49.656999999999996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202</v>
      </c>
      <c r="AU1586" s="255" t="s">
        <v>82</v>
      </c>
      <c r="AV1586" s="14" t="s">
        <v>82</v>
      </c>
      <c r="AW1586" s="14" t="s">
        <v>34</v>
      </c>
      <c r="AX1586" s="14" t="s">
        <v>72</v>
      </c>
      <c r="AY1586" s="255" t="s">
        <v>191</v>
      </c>
    </row>
    <row r="1587" s="16" customFormat="1">
      <c r="A1587" s="16"/>
      <c r="B1587" s="267"/>
      <c r="C1587" s="268"/>
      <c r="D1587" s="236" t="s">
        <v>202</v>
      </c>
      <c r="E1587" s="269" t="s">
        <v>19</v>
      </c>
      <c r="F1587" s="270" t="s">
        <v>212</v>
      </c>
      <c r="G1587" s="268"/>
      <c r="H1587" s="271">
        <v>924.17299999999989</v>
      </c>
      <c r="I1587" s="272"/>
      <c r="J1587" s="268"/>
      <c r="K1587" s="268"/>
      <c r="L1587" s="273"/>
      <c r="M1587" s="274"/>
      <c r="N1587" s="275"/>
      <c r="O1587" s="275"/>
      <c r="P1587" s="275"/>
      <c r="Q1587" s="275"/>
      <c r="R1587" s="275"/>
      <c r="S1587" s="275"/>
      <c r="T1587" s="27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T1587" s="277" t="s">
        <v>202</v>
      </c>
      <c r="AU1587" s="277" t="s">
        <v>82</v>
      </c>
      <c r="AV1587" s="16" t="s">
        <v>198</v>
      </c>
      <c r="AW1587" s="16" t="s">
        <v>34</v>
      </c>
      <c r="AX1587" s="16" t="s">
        <v>80</v>
      </c>
      <c r="AY1587" s="277" t="s">
        <v>191</v>
      </c>
    </row>
    <row r="1588" s="14" customFormat="1">
      <c r="A1588" s="14"/>
      <c r="B1588" s="245"/>
      <c r="C1588" s="246"/>
      <c r="D1588" s="236" t="s">
        <v>202</v>
      </c>
      <c r="E1588" s="246"/>
      <c r="F1588" s="248" t="s">
        <v>1237</v>
      </c>
      <c r="G1588" s="246"/>
      <c r="H1588" s="249">
        <v>1077.124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202</v>
      </c>
      <c r="AU1588" s="255" t="s">
        <v>82</v>
      </c>
      <c r="AV1588" s="14" t="s">
        <v>82</v>
      </c>
      <c r="AW1588" s="14" t="s">
        <v>4</v>
      </c>
      <c r="AX1588" s="14" t="s">
        <v>80</v>
      </c>
      <c r="AY1588" s="255" t="s">
        <v>191</v>
      </c>
    </row>
    <row r="1589" s="2" customFormat="1" ht="24.15" customHeight="1">
      <c r="A1589" s="41"/>
      <c r="B1589" s="42"/>
      <c r="C1589" s="216" t="s">
        <v>1238</v>
      </c>
      <c r="D1589" s="216" t="s">
        <v>193</v>
      </c>
      <c r="E1589" s="217" t="s">
        <v>1239</v>
      </c>
      <c r="F1589" s="218" t="s">
        <v>1240</v>
      </c>
      <c r="G1589" s="219" t="s">
        <v>196</v>
      </c>
      <c r="H1589" s="220">
        <v>149.19399999999999</v>
      </c>
      <c r="I1589" s="221"/>
      <c r="J1589" s="222">
        <f>ROUND(I1589*H1589,2)</f>
        <v>0</v>
      </c>
      <c r="K1589" s="218" t="s">
        <v>197</v>
      </c>
      <c r="L1589" s="47"/>
      <c r="M1589" s="223" t="s">
        <v>19</v>
      </c>
      <c r="N1589" s="224" t="s">
        <v>43</v>
      </c>
      <c r="O1589" s="87"/>
      <c r="P1589" s="225">
        <f>O1589*H1589</f>
        <v>0</v>
      </c>
      <c r="Q1589" s="225">
        <v>0</v>
      </c>
      <c r="R1589" s="225">
        <f>Q1589*H1589</f>
        <v>0</v>
      </c>
      <c r="S1589" s="225">
        <v>0</v>
      </c>
      <c r="T1589" s="226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7" t="s">
        <v>464</v>
      </c>
      <c r="AT1589" s="227" t="s">
        <v>193</v>
      </c>
      <c r="AU1589" s="227" t="s">
        <v>82</v>
      </c>
      <c r="AY1589" s="20" t="s">
        <v>191</v>
      </c>
      <c r="BE1589" s="228">
        <f>IF(N1589="základní",J1589,0)</f>
        <v>0</v>
      </c>
      <c r="BF1589" s="228">
        <f>IF(N1589="snížená",J1589,0)</f>
        <v>0</v>
      </c>
      <c r="BG1589" s="228">
        <f>IF(N1589="zákl. přenesená",J1589,0)</f>
        <v>0</v>
      </c>
      <c r="BH1589" s="228">
        <f>IF(N1589="sníž. přenesená",J1589,0)</f>
        <v>0</v>
      </c>
      <c r="BI1589" s="228">
        <f>IF(N1589="nulová",J1589,0)</f>
        <v>0</v>
      </c>
      <c r="BJ1589" s="20" t="s">
        <v>80</v>
      </c>
      <c r="BK1589" s="228">
        <f>ROUND(I1589*H1589,2)</f>
        <v>0</v>
      </c>
      <c r="BL1589" s="20" t="s">
        <v>464</v>
      </c>
      <c r="BM1589" s="227" t="s">
        <v>1241</v>
      </c>
    </row>
    <row r="1590" s="2" customFormat="1">
      <c r="A1590" s="41"/>
      <c r="B1590" s="42"/>
      <c r="C1590" s="43"/>
      <c r="D1590" s="229" t="s">
        <v>200</v>
      </c>
      <c r="E1590" s="43"/>
      <c r="F1590" s="230" t="s">
        <v>1242</v>
      </c>
      <c r="G1590" s="43"/>
      <c r="H1590" s="43"/>
      <c r="I1590" s="231"/>
      <c r="J1590" s="43"/>
      <c r="K1590" s="43"/>
      <c r="L1590" s="47"/>
      <c r="M1590" s="232"/>
      <c r="N1590" s="233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200</v>
      </c>
      <c r="AU1590" s="20" t="s">
        <v>82</v>
      </c>
    </row>
    <row r="1591" s="13" customFormat="1">
      <c r="A1591" s="13"/>
      <c r="B1591" s="234"/>
      <c r="C1591" s="235"/>
      <c r="D1591" s="236" t="s">
        <v>202</v>
      </c>
      <c r="E1591" s="237" t="s">
        <v>19</v>
      </c>
      <c r="F1591" s="238" t="s">
        <v>917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202</v>
      </c>
      <c r="AU1591" s="244" t="s">
        <v>82</v>
      </c>
      <c r="AV1591" s="13" t="s">
        <v>80</v>
      </c>
      <c r="AW1591" s="13" t="s">
        <v>34</v>
      </c>
      <c r="AX1591" s="13" t="s">
        <v>72</v>
      </c>
      <c r="AY1591" s="244" t="s">
        <v>191</v>
      </c>
    </row>
    <row r="1592" s="13" customFormat="1">
      <c r="A1592" s="13"/>
      <c r="B1592" s="234"/>
      <c r="C1592" s="235"/>
      <c r="D1592" s="236" t="s">
        <v>202</v>
      </c>
      <c r="E1592" s="237" t="s">
        <v>19</v>
      </c>
      <c r="F1592" s="238" t="s">
        <v>849</v>
      </c>
      <c r="G1592" s="235"/>
      <c r="H1592" s="237" t="s">
        <v>19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202</v>
      </c>
      <c r="AU1592" s="244" t="s">
        <v>82</v>
      </c>
      <c r="AV1592" s="13" t="s">
        <v>80</v>
      </c>
      <c r="AW1592" s="13" t="s">
        <v>34</v>
      </c>
      <c r="AX1592" s="13" t="s">
        <v>72</v>
      </c>
      <c r="AY1592" s="244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1243</v>
      </c>
      <c r="G1593" s="246"/>
      <c r="H1593" s="249">
        <v>3.077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1244</v>
      </c>
      <c r="G1594" s="246"/>
      <c r="H1594" s="249">
        <v>6.2999999999999998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4" customFormat="1">
      <c r="A1595" s="14"/>
      <c r="B1595" s="245"/>
      <c r="C1595" s="246"/>
      <c r="D1595" s="236" t="s">
        <v>202</v>
      </c>
      <c r="E1595" s="247" t="s">
        <v>19</v>
      </c>
      <c r="F1595" s="248" t="s">
        <v>1245</v>
      </c>
      <c r="G1595" s="246"/>
      <c r="H1595" s="249">
        <v>2.5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202</v>
      </c>
      <c r="AU1595" s="255" t="s">
        <v>82</v>
      </c>
      <c r="AV1595" s="14" t="s">
        <v>82</v>
      </c>
      <c r="AW1595" s="14" t="s">
        <v>34</v>
      </c>
      <c r="AX1595" s="14" t="s">
        <v>72</v>
      </c>
      <c r="AY1595" s="255" t="s">
        <v>191</v>
      </c>
    </row>
    <row r="1596" s="15" customFormat="1">
      <c r="A1596" s="15"/>
      <c r="B1596" s="256"/>
      <c r="C1596" s="257"/>
      <c r="D1596" s="236" t="s">
        <v>202</v>
      </c>
      <c r="E1596" s="258" t="s">
        <v>19</v>
      </c>
      <c r="F1596" s="259" t="s">
        <v>208</v>
      </c>
      <c r="G1596" s="257"/>
      <c r="H1596" s="260">
        <v>11.876999999999999</v>
      </c>
      <c r="I1596" s="261"/>
      <c r="J1596" s="257"/>
      <c r="K1596" s="257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6" t="s">
        <v>202</v>
      </c>
      <c r="AU1596" s="266" t="s">
        <v>82</v>
      </c>
      <c r="AV1596" s="15" t="s">
        <v>93</v>
      </c>
      <c r="AW1596" s="15" t="s">
        <v>34</v>
      </c>
      <c r="AX1596" s="15" t="s">
        <v>72</v>
      </c>
      <c r="AY1596" s="266" t="s">
        <v>191</v>
      </c>
    </row>
    <row r="1597" s="14" customFormat="1">
      <c r="A1597" s="14"/>
      <c r="B1597" s="245"/>
      <c r="C1597" s="246"/>
      <c r="D1597" s="236" t="s">
        <v>202</v>
      </c>
      <c r="E1597" s="247" t="s">
        <v>19</v>
      </c>
      <c r="F1597" s="248" t="s">
        <v>1246</v>
      </c>
      <c r="G1597" s="246"/>
      <c r="H1597" s="249">
        <v>21.681000000000001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202</v>
      </c>
      <c r="AU1597" s="255" t="s">
        <v>82</v>
      </c>
      <c r="AV1597" s="14" t="s">
        <v>82</v>
      </c>
      <c r="AW1597" s="14" t="s">
        <v>34</v>
      </c>
      <c r="AX1597" s="14" t="s">
        <v>72</v>
      </c>
      <c r="AY1597" s="255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1247</v>
      </c>
      <c r="G1598" s="246"/>
      <c r="H1598" s="249">
        <v>8.7289999999999992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5" customFormat="1">
      <c r="A1599" s="15"/>
      <c r="B1599" s="256"/>
      <c r="C1599" s="257"/>
      <c r="D1599" s="236" t="s">
        <v>202</v>
      </c>
      <c r="E1599" s="258" t="s">
        <v>19</v>
      </c>
      <c r="F1599" s="259" t="s">
        <v>208</v>
      </c>
      <c r="G1599" s="257"/>
      <c r="H1599" s="260">
        <v>30.41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202</v>
      </c>
      <c r="AU1599" s="266" t="s">
        <v>82</v>
      </c>
      <c r="AV1599" s="15" t="s">
        <v>93</v>
      </c>
      <c r="AW1599" s="15" t="s">
        <v>34</v>
      </c>
      <c r="AX1599" s="15" t="s">
        <v>72</v>
      </c>
      <c r="AY1599" s="266" t="s">
        <v>191</v>
      </c>
    </row>
    <row r="1600" s="14" customFormat="1">
      <c r="A1600" s="14"/>
      <c r="B1600" s="245"/>
      <c r="C1600" s="246"/>
      <c r="D1600" s="236" t="s">
        <v>202</v>
      </c>
      <c r="E1600" s="247" t="s">
        <v>19</v>
      </c>
      <c r="F1600" s="248" t="s">
        <v>1248</v>
      </c>
      <c r="G1600" s="246"/>
      <c r="H1600" s="249">
        <v>3.9740000000000002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202</v>
      </c>
      <c r="AU1600" s="255" t="s">
        <v>82</v>
      </c>
      <c r="AV1600" s="14" t="s">
        <v>82</v>
      </c>
      <c r="AW1600" s="14" t="s">
        <v>34</v>
      </c>
      <c r="AX1600" s="14" t="s">
        <v>72</v>
      </c>
      <c r="AY1600" s="255" t="s">
        <v>191</v>
      </c>
    </row>
    <row r="1601" s="14" customFormat="1">
      <c r="A1601" s="14"/>
      <c r="B1601" s="245"/>
      <c r="C1601" s="246"/>
      <c r="D1601" s="236" t="s">
        <v>202</v>
      </c>
      <c r="E1601" s="247" t="s">
        <v>19</v>
      </c>
      <c r="F1601" s="248" t="s">
        <v>1249</v>
      </c>
      <c r="G1601" s="246"/>
      <c r="H1601" s="249">
        <v>1.0029999999999999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202</v>
      </c>
      <c r="AU1601" s="255" t="s">
        <v>82</v>
      </c>
      <c r="AV1601" s="14" t="s">
        <v>82</v>
      </c>
      <c r="AW1601" s="14" t="s">
        <v>34</v>
      </c>
      <c r="AX1601" s="14" t="s">
        <v>72</v>
      </c>
      <c r="AY1601" s="255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1250</v>
      </c>
      <c r="G1602" s="246"/>
      <c r="H1602" s="249">
        <v>1.9430000000000001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5" customFormat="1">
      <c r="A1603" s="15"/>
      <c r="B1603" s="256"/>
      <c r="C1603" s="257"/>
      <c r="D1603" s="236" t="s">
        <v>202</v>
      </c>
      <c r="E1603" s="258" t="s">
        <v>19</v>
      </c>
      <c r="F1603" s="259" t="s">
        <v>208</v>
      </c>
      <c r="G1603" s="257"/>
      <c r="H1603" s="260">
        <v>6.9199999999999999</v>
      </c>
      <c r="I1603" s="261"/>
      <c r="J1603" s="257"/>
      <c r="K1603" s="257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66" t="s">
        <v>202</v>
      </c>
      <c r="AU1603" s="266" t="s">
        <v>82</v>
      </c>
      <c r="AV1603" s="15" t="s">
        <v>93</v>
      </c>
      <c r="AW1603" s="15" t="s">
        <v>34</v>
      </c>
      <c r="AX1603" s="15" t="s">
        <v>72</v>
      </c>
      <c r="AY1603" s="266" t="s">
        <v>191</v>
      </c>
    </row>
    <row r="1604" s="13" customFormat="1">
      <c r="A1604" s="13"/>
      <c r="B1604" s="234"/>
      <c r="C1604" s="235"/>
      <c r="D1604" s="236" t="s">
        <v>202</v>
      </c>
      <c r="E1604" s="237" t="s">
        <v>19</v>
      </c>
      <c r="F1604" s="238" t="s">
        <v>949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202</v>
      </c>
      <c r="AU1604" s="244" t="s">
        <v>82</v>
      </c>
      <c r="AV1604" s="13" t="s">
        <v>80</v>
      </c>
      <c r="AW1604" s="13" t="s">
        <v>34</v>
      </c>
      <c r="AX1604" s="13" t="s">
        <v>72</v>
      </c>
      <c r="AY1604" s="244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1251</v>
      </c>
      <c r="G1605" s="246"/>
      <c r="H1605" s="249">
        <v>8.5739999999999998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4" customFormat="1">
      <c r="A1606" s="14"/>
      <c r="B1606" s="245"/>
      <c r="C1606" s="246"/>
      <c r="D1606" s="236" t="s">
        <v>202</v>
      </c>
      <c r="E1606" s="247" t="s">
        <v>19</v>
      </c>
      <c r="F1606" s="248" t="s">
        <v>1252</v>
      </c>
      <c r="G1606" s="246"/>
      <c r="H1606" s="249">
        <v>9.8399999999999999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202</v>
      </c>
      <c r="AU1606" s="255" t="s">
        <v>82</v>
      </c>
      <c r="AV1606" s="14" t="s">
        <v>82</v>
      </c>
      <c r="AW1606" s="14" t="s">
        <v>34</v>
      </c>
      <c r="AX1606" s="14" t="s">
        <v>72</v>
      </c>
      <c r="AY1606" s="255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1253</v>
      </c>
      <c r="G1607" s="246"/>
      <c r="H1607" s="249">
        <v>8.5470000000000006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1254</v>
      </c>
      <c r="G1608" s="246"/>
      <c r="H1608" s="249">
        <v>7.1429999999999998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4" customFormat="1">
      <c r="A1609" s="14"/>
      <c r="B1609" s="245"/>
      <c r="C1609" s="246"/>
      <c r="D1609" s="236" t="s">
        <v>202</v>
      </c>
      <c r="E1609" s="247" t="s">
        <v>19</v>
      </c>
      <c r="F1609" s="248" t="s">
        <v>1254</v>
      </c>
      <c r="G1609" s="246"/>
      <c r="H1609" s="249">
        <v>7.1429999999999998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202</v>
      </c>
      <c r="AU1609" s="255" t="s">
        <v>82</v>
      </c>
      <c r="AV1609" s="14" t="s">
        <v>82</v>
      </c>
      <c r="AW1609" s="14" t="s">
        <v>34</v>
      </c>
      <c r="AX1609" s="14" t="s">
        <v>72</v>
      </c>
      <c r="AY1609" s="255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1255</v>
      </c>
      <c r="G1610" s="246"/>
      <c r="H1610" s="249">
        <v>11.505000000000001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4" customFormat="1">
      <c r="A1611" s="14"/>
      <c r="B1611" s="245"/>
      <c r="C1611" s="246"/>
      <c r="D1611" s="236" t="s">
        <v>202</v>
      </c>
      <c r="E1611" s="247" t="s">
        <v>19</v>
      </c>
      <c r="F1611" s="248" t="s">
        <v>1256</v>
      </c>
      <c r="G1611" s="246"/>
      <c r="H1611" s="249">
        <v>7.8449999999999998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202</v>
      </c>
      <c r="AU1611" s="255" t="s">
        <v>82</v>
      </c>
      <c r="AV1611" s="14" t="s">
        <v>82</v>
      </c>
      <c r="AW1611" s="14" t="s">
        <v>34</v>
      </c>
      <c r="AX1611" s="14" t="s">
        <v>72</v>
      </c>
      <c r="AY1611" s="255" t="s">
        <v>191</v>
      </c>
    </row>
    <row r="1612" s="14" customFormat="1">
      <c r="A1612" s="14"/>
      <c r="B1612" s="245"/>
      <c r="C1612" s="246"/>
      <c r="D1612" s="236" t="s">
        <v>202</v>
      </c>
      <c r="E1612" s="247" t="s">
        <v>19</v>
      </c>
      <c r="F1612" s="248" t="s">
        <v>1256</v>
      </c>
      <c r="G1612" s="246"/>
      <c r="H1612" s="249">
        <v>7.8449999999999998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202</v>
      </c>
      <c r="AU1612" s="255" t="s">
        <v>82</v>
      </c>
      <c r="AV1612" s="14" t="s">
        <v>82</v>
      </c>
      <c r="AW1612" s="14" t="s">
        <v>34</v>
      </c>
      <c r="AX1612" s="14" t="s">
        <v>72</v>
      </c>
      <c r="AY1612" s="255" t="s">
        <v>191</v>
      </c>
    </row>
    <row r="1613" s="14" customFormat="1">
      <c r="A1613" s="14"/>
      <c r="B1613" s="245"/>
      <c r="C1613" s="246"/>
      <c r="D1613" s="236" t="s">
        <v>202</v>
      </c>
      <c r="E1613" s="247" t="s">
        <v>19</v>
      </c>
      <c r="F1613" s="248" t="s">
        <v>1257</v>
      </c>
      <c r="G1613" s="246"/>
      <c r="H1613" s="249">
        <v>8.391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202</v>
      </c>
      <c r="AU1613" s="255" t="s">
        <v>82</v>
      </c>
      <c r="AV1613" s="14" t="s">
        <v>82</v>
      </c>
      <c r="AW1613" s="14" t="s">
        <v>34</v>
      </c>
      <c r="AX1613" s="14" t="s">
        <v>72</v>
      </c>
      <c r="AY1613" s="255" t="s">
        <v>191</v>
      </c>
    </row>
    <row r="1614" s="14" customFormat="1">
      <c r="A1614" s="14"/>
      <c r="B1614" s="245"/>
      <c r="C1614" s="246"/>
      <c r="D1614" s="236" t="s">
        <v>202</v>
      </c>
      <c r="E1614" s="247" t="s">
        <v>19</v>
      </c>
      <c r="F1614" s="248" t="s">
        <v>1258</v>
      </c>
      <c r="G1614" s="246"/>
      <c r="H1614" s="249">
        <v>7.2930000000000001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202</v>
      </c>
      <c r="AU1614" s="255" t="s">
        <v>82</v>
      </c>
      <c r="AV1614" s="14" t="s">
        <v>82</v>
      </c>
      <c r="AW1614" s="14" t="s">
        <v>34</v>
      </c>
      <c r="AX1614" s="14" t="s">
        <v>72</v>
      </c>
      <c r="AY1614" s="255" t="s">
        <v>191</v>
      </c>
    </row>
    <row r="1615" s="14" customFormat="1">
      <c r="A1615" s="14"/>
      <c r="B1615" s="245"/>
      <c r="C1615" s="246"/>
      <c r="D1615" s="236" t="s">
        <v>202</v>
      </c>
      <c r="E1615" s="247" t="s">
        <v>19</v>
      </c>
      <c r="F1615" s="248" t="s">
        <v>1259</v>
      </c>
      <c r="G1615" s="246"/>
      <c r="H1615" s="249">
        <v>8.5679999999999996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202</v>
      </c>
      <c r="AU1615" s="255" t="s">
        <v>82</v>
      </c>
      <c r="AV1615" s="14" t="s">
        <v>82</v>
      </c>
      <c r="AW1615" s="14" t="s">
        <v>34</v>
      </c>
      <c r="AX1615" s="14" t="s">
        <v>72</v>
      </c>
      <c r="AY1615" s="255" t="s">
        <v>191</v>
      </c>
    </row>
    <row r="1616" s="14" customFormat="1">
      <c r="A1616" s="14"/>
      <c r="B1616" s="245"/>
      <c r="C1616" s="246"/>
      <c r="D1616" s="236" t="s">
        <v>202</v>
      </c>
      <c r="E1616" s="247" t="s">
        <v>19</v>
      </c>
      <c r="F1616" s="248" t="s">
        <v>1260</v>
      </c>
      <c r="G1616" s="246"/>
      <c r="H1616" s="249">
        <v>7.2930000000000001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202</v>
      </c>
      <c r="AU1616" s="255" t="s">
        <v>82</v>
      </c>
      <c r="AV1616" s="14" t="s">
        <v>82</v>
      </c>
      <c r="AW1616" s="14" t="s">
        <v>34</v>
      </c>
      <c r="AX1616" s="14" t="s">
        <v>72</v>
      </c>
      <c r="AY1616" s="255" t="s">
        <v>191</v>
      </c>
    </row>
    <row r="1617" s="15" customFormat="1">
      <c r="A1617" s="15"/>
      <c r="B1617" s="256"/>
      <c r="C1617" s="257"/>
      <c r="D1617" s="236" t="s">
        <v>202</v>
      </c>
      <c r="E1617" s="258" t="s">
        <v>19</v>
      </c>
      <c r="F1617" s="259" t="s">
        <v>208</v>
      </c>
      <c r="G1617" s="257"/>
      <c r="H1617" s="260">
        <v>99.987000000000023</v>
      </c>
      <c r="I1617" s="261"/>
      <c r="J1617" s="257"/>
      <c r="K1617" s="257"/>
      <c r="L1617" s="262"/>
      <c r="M1617" s="263"/>
      <c r="N1617" s="264"/>
      <c r="O1617" s="264"/>
      <c r="P1617" s="264"/>
      <c r="Q1617" s="264"/>
      <c r="R1617" s="264"/>
      <c r="S1617" s="264"/>
      <c r="T1617" s="26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66" t="s">
        <v>202</v>
      </c>
      <c r="AU1617" s="266" t="s">
        <v>82</v>
      </c>
      <c r="AV1617" s="15" t="s">
        <v>93</v>
      </c>
      <c r="AW1617" s="15" t="s">
        <v>34</v>
      </c>
      <c r="AX1617" s="15" t="s">
        <v>72</v>
      </c>
      <c r="AY1617" s="266" t="s">
        <v>191</v>
      </c>
    </row>
    <row r="1618" s="16" customFormat="1">
      <c r="A1618" s="16"/>
      <c r="B1618" s="267"/>
      <c r="C1618" s="268"/>
      <c r="D1618" s="236" t="s">
        <v>202</v>
      </c>
      <c r="E1618" s="269" t="s">
        <v>19</v>
      </c>
      <c r="F1618" s="270" t="s">
        <v>212</v>
      </c>
      <c r="G1618" s="268"/>
      <c r="H1618" s="271">
        <v>149.19400000000002</v>
      </c>
      <c r="I1618" s="272"/>
      <c r="J1618" s="268"/>
      <c r="K1618" s="268"/>
      <c r="L1618" s="273"/>
      <c r="M1618" s="274"/>
      <c r="N1618" s="275"/>
      <c r="O1618" s="275"/>
      <c r="P1618" s="275"/>
      <c r="Q1618" s="275"/>
      <c r="R1618" s="275"/>
      <c r="S1618" s="275"/>
      <c r="T1618" s="27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77" t="s">
        <v>202</v>
      </c>
      <c r="AU1618" s="277" t="s">
        <v>82</v>
      </c>
      <c r="AV1618" s="16" t="s">
        <v>198</v>
      </c>
      <c r="AW1618" s="16" t="s">
        <v>34</v>
      </c>
      <c r="AX1618" s="16" t="s">
        <v>80</v>
      </c>
      <c r="AY1618" s="277" t="s">
        <v>191</v>
      </c>
    </row>
    <row r="1619" s="2" customFormat="1" ht="16.5" customHeight="1">
      <c r="A1619" s="41"/>
      <c r="B1619" s="42"/>
      <c r="C1619" s="278" t="s">
        <v>1261</v>
      </c>
      <c r="D1619" s="278" t="s">
        <v>260</v>
      </c>
      <c r="E1619" s="279" t="s">
        <v>1172</v>
      </c>
      <c r="F1619" s="280" t="s">
        <v>1173</v>
      </c>
      <c r="G1619" s="281" t="s">
        <v>310</v>
      </c>
      <c r="H1619" s="282">
        <v>0.051999999999999998</v>
      </c>
      <c r="I1619" s="283"/>
      <c r="J1619" s="284">
        <f>ROUND(I1619*H1619,2)</f>
        <v>0</v>
      </c>
      <c r="K1619" s="280" t="s">
        <v>197</v>
      </c>
      <c r="L1619" s="285"/>
      <c r="M1619" s="286" t="s">
        <v>19</v>
      </c>
      <c r="N1619" s="287" t="s">
        <v>43</v>
      </c>
      <c r="O1619" s="87"/>
      <c r="P1619" s="225">
        <f>O1619*H1619</f>
        <v>0</v>
      </c>
      <c r="Q1619" s="225">
        <v>1</v>
      </c>
      <c r="R1619" s="225">
        <f>Q1619*H1619</f>
        <v>0.051999999999999998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688</v>
      </c>
      <c r="AT1619" s="227" t="s">
        <v>260</v>
      </c>
      <c r="AU1619" s="227" t="s">
        <v>82</v>
      </c>
      <c r="AY1619" s="20" t="s">
        <v>191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80</v>
      </c>
      <c r="BK1619" s="228">
        <f>ROUND(I1619*H1619,2)</f>
        <v>0</v>
      </c>
      <c r="BL1619" s="20" t="s">
        <v>464</v>
      </c>
      <c r="BM1619" s="227" t="s">
        <v>1262</v>
      </c>
    </row>
    <row r="1620" s="13" customFormat="1">
      <c r="A1620" s="13"/>
      <c r="B1620" s="234"/>
      <c r="C1620" s="235"/>
      <c r="D1620" s="236" t="s">
        <v>202</v>
      </c>
      <c r="E1620" s="237" t="s">
        <v>19</v>
      </c>
      <c r="F1620" s="238" t="s">
        <v>917</v>
      </c>
      <c r="G1620" s="235"/>
      <c r="H1620" s="237" t="s">
        <v>19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202</v>
      </c>
      <c r="AU1620" s="244" t="s">
        <v>82</v>
      </c>
      <c r="AV1620" s="13" t="s">
        <v>80</v>
      </c>
      <c r="AW1620" s="13" t="s">
        <v>34</v>
      </c>
      <c r="AX1620" s="13" t="s">
        <v>72</v>
      </c>
      <c r="AY1620" s="244" t="s">
        <v>191</v>
      </c>
    </row>
    <row r="1621" s="13" customFormat="1">
      <c r="A1621" s="13"/>
      <c r="B1621" s="234"/>
      <c r="C1621" s="235"/>
      <c r="D1621" s="236" t="s">
        <v>202</v>
      </c>
      <c r="E1621" s="237" t="s">
        <v>19</v>
      </c>
      <c r="F1621" s="238" t="s">
        <v>849</v>
      </c>
      <c r="G1621" s="235"/>
      <c r="H1621" s="237" t="s">
        <v>19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202</v>
      </c>
      <c r="AU1621" s="244" t="s">
        <v>82</v>
      </c>
      <c r="AV1621" s="13" t="s">
        <v>80</v>
      </c>
      <c r="AW1621" s="13" t="s">
        <v>34</v>
      </c>
      <c r="AX1621" s="13" t="s">
        <v>72</v>
      </c>
      <c r="AY1621" s="244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1243</v>
      </c>
      <c r="G1622" s="246"/>
      <c r="H1622" s="249">
        <v>3.077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4" customFormat="1">
      <c r="A1623" s="14"/>
      <c r="B1623" s="245"/>
      <c r="C1623" s="246"/>
      <c r="D1623" s="236" t="s">
        <v>202</v>
      </c>
      <c r="E1623" s="247" t="s">
        <v>19</v>
      </c>
      <c r="F1623" s="248" t="s">
        <v>1244</v>
      </c>
      <c r="G1623" s="246"/>
      <c r="H1623" s="249">
        <v>6.2999999999999998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202</v>
      </c>
      <c r="AU1623" s="255" t="s">
        <v>82</v>
      </c>
      <c r="AV1623" s="14" t="s">
        <v>82</v>
      </c>
      <c r="AW1623" s="14" t="s">
        <v>34</v>
      </c>
      <c r="AX1623" s="14" t="s">
        <v>72</v>
      </c>
      <c r="AY1623" s="255" t="s">
        <v>191</v>
      </c>
    </row>
    <row r="1624" s="14" customFormat="1">
      <c r="A1624" s="14"/>
      <c r="B1624" s="245"/>
      <c r="C1624" s="246"/>
      <c r="D1624" s="236" t="s">
        <v>202</v>
      </c>
      <c r="E1624" s="247" t="s">
        <v>19</v>
      </c>
      <c r="F1624" s="248" t="s">
        <v>1245</v>
      </c>
      <c r="G1624" s="246"/>
      <c r="H1624" s="249">
        <v>2.5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202</v>
      </c>
      <c r="AU1624" s="255" t="s">
        <v>82</v>
      </c>
      <c r="AV1624" s="14" t="s">
        <v>82</v>
      </c>
      <c r="AW1624" s="14" t="s">
        <v>34</v>
      </c>
      <c r="AX1624" s="14" t="s">
        <v>72</v>
      </c>
      <c r="AY1624" s="255" t="s">
        <v>191</v>
      </c>
    </row>
    <row r="1625" s="15" customFormat="1">
      <c r="A1625" s="15"/>
      <c r="B1625" s="256"/>
      <c r="C1625" s="257"/>
      <c r="D1625" s="236" t="s">
        <v>202</v>
      </c>
      <c r="E1625" s="258" t="s">
        <v>19</v>
      </c>
      <c r="F1625" s="259" t="s">
        <v>208</v>
      </c>
      <c r="G1625" s="257"/>
      <c r="H1625" s="260">
        <v>11.876999999999999</v>
      </c>
      <c r="I1625" s="261"/>
      <c r="J1625" s="257"/>
      <c r="K1625" s="257"/>
      <c r="L1625" s="262"/>
      <c r="M1625" s="263"/>
      <c r="N1625" s="264"/>
      <c r="O1625" s="264"/>
      <c r="P1625" s="264"/>
      <c r="Q1625" s="264"/>
      <c r="R1625" s="264"/>
      <c r="S1625" s="264"/>
      <c r="T1625" s="26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66" t="s">
        <v>202</v>
      </c>
      <c r="AU1625" s="266" t="s">
        <v>82</v>
      </c>
      <c r="AV1625" s="15" t="s">
        <v>93</v>
      </c>
      <c r="AW1625" s="15" t="s">
        <v>34</v>
      </c>
      <c r="AX1625" s="15" t="s">
        <v>72</v>
      </c>
      <c r="AY1625" s="266" t="s">
        <v>191</v>
      </c>
    </row>
    <row r="1626" s="14" customFormat="1">
      <c r="A1626" s="14"/>
      <c r="B1626" s="245"/>
      <c r="C1626" s="246"/>
      <c r="D1626" s="236" t="s">
        <v>202</v>
      </c>
      <c r="E1626" s="247" t="s">
        <v>19</v>
      </c>
      <c r="F1626" s="248" t="s">
        <v>1246</v>
      </c>
      <c r="G1626" s="246"/>
      <c r="H1626" s="249">
        <v>21.681000000000001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202</v>
      </c>
      <c r="AU1626" s="255" t="s">
        <v>82</v>
      </c>
      <c r="AV1626" s="14" t="s">
        <v>82</v>
      </c>
      <c r="AW1626" s="14" t="s">
        <v>34</v>
      </c>
      <c r="AX1626" s="14" t="s">
        <v>72</v>
      </c>
      <c r="AY1626" s="255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1247</v>
      </c>
      <c r="G1627" s="246"/>
      <c r="H1627" s="249">
        <v>8.7289999999999992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30.41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4" customFormat="1">
      <c r="A1629" s="14"/>
      <c r="B1629" s="245"/>
      <c r="C1629" s="246"/>
      <c r="D1629" s="236" t="s">
        <v>202</v>
      </c>
      <c r="E1629" s="247" t="s">
        <v>19</v>
      </c>
      <c r="F1629" s="248" t="s">
        <v>1248</v>
      </c>
      <c r="G1629" s="246"/>
      <c r="H1629" s="249">
        <v>3.9740000000000002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202</v>
      </c>
      <c r="AU1629" s="255" t="s">
        <v>82</v>
      </c>
      <c r="AV1629" s="14" t="s">
        <v>82</v>
      </c>
      <c r="AW1629" s="14" t="s">
        <v>34</v>
      </c>
      <c r="AX1629" s="14" t="s">
        <v>72</v>
      </c>
      <c r="AY1629" s="255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1249</v>
      </c>
      <c r="G1630" s="246"/>
      <c r="H1630" s="249">
        <v>1.0029999999999999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4" customFormat="1">
      <c r="A1631" s="14"/>
      <c r="B1631" s="245"/>
      <c r="C1631" s="246"/>
      <c r="D1631" s="236" t="s">
        <v>202</v>
      </c>
      <c r="E1631" s="247" t="s">
        <v>19</v>
      </c>
      <c r="F1631" s="248" t="s">
        <v>1250</v>
      </c>
      <c r="G1631" s="246"/>
      <c r="H1631" s="249">
        <v>1.9430000000000001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202</v>
      </c>
      <c r="AU1631" s="255" t="s">
        <v>82</v>
      </c>
      <c r="AV1631" s="14" t="s">
        <v>82</v>
      </c>
      <c r="AW1631" s="14" t="s">
        <v>34</v>
      </c>
      <c r="AX1631" s="14" t="s">
        <v>72</v>
      </c>
      <c r="AY1631" s="255" t="s">
        <v>191</v>
      </c>
    </row>
    <row r="1632" s="15" customFormat="1">
      <c r="A1632" s="15"/>
      <c r="B1632" s="256"/>
      <c r="C1632" s="257"/>
      <c r="D1632" s="236" t="s">
        <v>202</v>
      </c>
      <c r="E1632" s="258" t="s">
        <v>19</v>
      </c>
      <c r="F1632" s="259" t="s">
        <v>208</v>
      </c>
      <c r="G1632" s="257"/>
      <c r="H1632" s="260">
        <v>6.9199999999999999</v>
      </c>
      <c r="I1632" s="261"/>
      <c r="J1632" s="257"/>
      <c r="K1632" s="257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202</v>
      </c>
      <c r="AU1632" s="266" t="s">
        <v>82</v>
      </c>
      <c r="AV1632" s="15" t="s">
        <v>93</v>
      </c>
      <c r="AW1632" s="15" t="s">
        <v>34</v>
      </c>
      <c r="AX1632" s="15" t="s">
        <v>72</v>
      </c>
      <c r="AY1632" s="266" t="s">
        <v>191</v>
      </c>
    </row>
    <row r="1633" s="13" customFormat="1">
      <c r="A1633" s="13"/>
      <c r="B1633" s="234"/>
      <c r="C1633" s="235"/>
      <c r="D1633" s="236" t="s">
        <v>202</v>
      </c>
      <c r="E1633" s="237" t="s">
        <v>19</v>
      </c>
      <c r="F1633" s="238" t="s">
        <v>949</v>
      </c>
      <c r="G1633" s="235"/>
      <c r="H1633" s="237" t="s">
        <v>19</v>
      </c>
      <c r="I1633" s="239"/>
      <c r="J1633" s="235"/>
      <c r="K1633" s="235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202</v>
      </c>
      <c r="AU1633" s="244" t="s">
        <v>82</v>
      </c>
      <c r="AV1633" s="13" t="s">
        <v>80</v>
      </c>
      <c r="AW1633" s="13" t="s">
        <v>34</v>
      </c>
      <c r="AX1633" s="13" t="s">
        <v>72</v>
      </c>
      <c r="AY1633" s="244" t="s">
        <v>191</v>
      </c>
    </row>
    <row r="1634" s="14" customFormat="1">
      <c r="A1634" s="14"/>
      <c r="B1634" s="245"/>
      <c r="C1634" s="246"/>
      <c r="D1634" s="236" t="s">
        <v>202</v>
      </c>
      <c r="E1634" s="247" t="s">
        <v>19</v>
      </c>
      <c r="F1634" s="248" t="s">
        <v>1251</v>
      </c>
      <c r="G1634" s="246"/>
      <c r="H1634" s="249">
        <v>8.5739999999999998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202</v>
      </c>
      <c r="AU1634" s="255" t="s">
        <v>82</v>
      </c>
      <c r="AV1634" s="14" t="s">
        <v>82</v>
      </c>
      <c r="AW1634" s="14" t="s">
        <v>34</v>
      </c>
      <c r="AX1634" s="14" t="s">
        <v>72</v>
      </c>
      <c r="AY1634" s="255" t="s">
        <v>191</v>
      </c>
    </row>
    <row r="1635" s="14" customFormat="1">
      <c r="A1635" s="14"/>
      <c r="B1635" s="245"/>
      <c r="C1635" s="246"/>
      <c r="D1635" s="236" t="s">
        <v>202</v>
      </c>
      <c r="E1635" s="247" t="s">
        <v>19</v>
      </c>
      <c r="F1635" s="248" t="s">
        <v>1252</v>
      </c>
      <c r="G1635" s="246"/>
      <c r="H1635" s="249">
        <v>9.8399999999999999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202</v>
      </c>
      <c r="AU1635" s="255" t="s">
        <v>82</v>
      </c>
      <c r="AV1635" s="14" t="s">
        <v>82</v>
      </c>
      <c r="AW1635" s="14" t="s">
        <v>34</v>
      </c>
      <c r="AX1635" s="14" t="s">
        <v>72</v>
      </c>
      <c r="AY1635" s="255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1253</v>
      </c>
      <c r="G1636" s="246"/>
      <c r="H1636" s="249">
        <v>8.5470000000000006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4" customFormat="1">
      <c r="A1637" s="14"/>
      <c r="B1637" s="245"/>
      <c r="C1637" s="246"/>
      <c r="D1637" s="236" t="s">
        <v>202</v>
      </c>
      <c r="E1637" s="247" t="s">
        <v>19</v>
      </c>
      <c r="F1637" s="248" t="s">
        <v>1254</v>
      </c>
      <c r="G1637" s="246"/>
      <c r="H1637" s="249">
        <v>7.1429999999999998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202</v>
      </c>
      <c r="AU1637" s="255" t="s">
        <v>82</v>
      </c>
      <c r="AV1637" s="14" t="s">
        <v>82</v>
      </c>
      <c r="AW1637" s="14" t="s">
        <v>34</v>
      </c>
      <c r="AX1637" s="14" t="s">
        <v>72</v>
      </c>
      <c r="AY1637" s="255" t="s">
        <v>191</v>
      </c>
    </row>
    <row r="1638" s="14" customFormat="1">
      <c r="A1638" s="14"/>
      <c r="B1638" s="245"/>
      <c r="C1638" s="246"/>
      <c r="D1638" s="236" t="s">
        <v>202</v>
      </c>
      <c r="E1638" s="247" t="s">
        <v>19</v>
      </c>
      <c r="F1638" s="248" t="s">
        <v>1254</v>
      </c>
      <c r="G1638" s="246"/>
      <c r="H1638" s="249">
        <v>7.1429999999999998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202</v>
      </c>
      <c r="AU1638" s="255" t="s">
        <v>82</v>
      </c>
      <c r="AV1638" s="14" t="s">
        <v>82</v>
      </c>
      <c r="AW1638" s="14" t="s">
        <v>34</v>
      </c>
      <c r="AX1638" s="14" t="s">
        <v>72</v>
      </c>
      <c r="AY1638" s="255" t="s">
        <v>191</v>
      </c>
    </row>
    <row r="1639" s="14" customFormat="1">
      <c r="A1639" s="14"/>
      <c r="B1639" s="245"/>
      <c r="C1639" s="246"/>
      <c r="D1639" s="236" t="s">
        <v>202</v>
      </c>
      <c r="E1639" s="247" t="s">
        <v>19</v>
      </c>
      <c r="F1639" s="248" t="s">
        <v>1255</v>
      </c>
      <c r="G1639" s="246"/>
      <c r="H1639" s="249">
        <v>11.505000000000001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202</v>
      </c>
      <c r="AU1639" s="255" t="s">
        <v>82</v>
      </c>
      <c r="AV1639" s="14" t="s">
        <v>82</v>
      </c>
      <c r="AW1639" s="14" t="s">
        <v>34</v>
      </c>
      <c r="AX1639" s="14" t="s">
        <v>72</v>
      </c>
      <c r="AY1639" s="255" t="s">
        <v>191</v>
      </c>
    </row>
    <row r="1640" s="14" customFormat="1">
      <c r="A1640" s="14"/>
      <c r="B1640" s="245"/>
      <c r="C1640" s="246"/>
      <c r="D1640" s="236" t="s">
        <v>202</v>
      </c>
      <c r="E1640" s="247" t="s">
        <v>19</v>
      </c>
      <c r="F1640" s="248" t="s">
        <v>1256</v>
      </c>
      <c r="G1640" s="246"/>
      <c r="H1640" s="249">
        <v>7.8449999999999998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202</v>
      </c>
      <c r="AU1640" s="255" t="s">
        <v>82</v>
      </c>
      <c r="AV1640" s="14" t="s">
        <v>82</v>
      </c>
      <c r="AW1640" s="14" t="s">
        <v>34</v>
      </c>
      <c r="AX1640" s="14" t="s">
        <v>72</v>
      </c>
      <c r="AY1640" s="255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1256</v>
      </c>
      <c r="G1641" s="246"/>
      <c r="H1641" s="249">
        <v>7.8449999999999998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4" customFormat="1">
      <c r="A1642" s="14"/>
      <c r="B1642" s="245"/>
      <c r="C1642" s="246"/>
      <c r="D1642" s="236" t="s">
        <v>202</v>
      </c>
      <c r="E1642" s="247" t="s">
        <v>19</v>
      </c>
      <c r="F1642" s="248" t="s">
        <v>1257</v>
      </c>
      <c r="G1642" s="246"/>
      <c r="H1642" s="249">
        <v>8.391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202</v>
      </c>
      <c r="AU1642" s="255" t="s">
        <v>82</v>
      </c>
      <c r="AV1642" s="14" t="s">
        <v>82</v>
      </c>
      <c r="AW1642" s="14" t="s">
        <v>34</v>
      </c>
      <c r="AX1642" s="14" t="s">
        <v>72</v>
      </c>
      <c r="AY1642" s="255" t="s">
        <v>191</v>
      </c>
    </row>
    <row r="1643" s="14" customFormat="1">
      <c r="A1643" s="14"/>
      <c r="B1643" s="245"/>
      <c r="C1643" s="246"/>
      <c r="D1643" s="236" t="s">
        <v>202</v>
      </c>
      <c r="E1643" s="247" t="s">
        <v>19</v>
      </c>
      <c r="F1643" s="248" t="s">
        <v>1258</v>
      </c>
      <c r="G1643" s="246"/>
      <c r="H1643" s="249">
        <v>7.2930000000000001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202</v>
      </c>
      <c r="AU1643" s="255" t="s">
        <v>82</v>
      </c>
      <c r="AV1643" s="14" t="s">
        <v>82</v>
      </c>
      <c r="AW1643" s="14" t="s">
        <v>34</v>
      </c>
      <c r="AX1643" s="14" t="s">
        <v>72</v>
      </c>
      <c r="AY1643" s="255" t="s">
        <v>191</v>
      </c>
    </row>
    <row r="1644" s="14" customFormat="1">
      <c r="A1644" s="14"/>
      <c r="B1644" s="245"/>
      <c r="C1644" s="246"/>
      <c r="D1644" s="236" t="s">
        <v>202</v>
      </c>
      <c r="E1644" s="247" t="s">
        <v>19</v>
      </c>
      <c r="F1644" s="248" t="s">
        <v>1259</v>
      </c>
      <c r="G1644" s="246"/>
      <c r="H1644" s="249">
        <v>8.5679999999999996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202</v>
      </c>
      <c r="AU1644" s="255" t="s">
        <v>82</v>
      </c>
      <c r="AV1644" s="14" t="s">
        <v>82</v>
      </c>
      <c r="AW1644" s="14" t="s">
        <v>34</v>
      </c>
      <c r="AX1644" s="14" t="s">
        <v>72</v>
      </c>
      <c r="AY1644" s="255" t="s">
        <v>191</v>
      </c>
    </row>
    <row r="1645" s="14" customFormat="1">
      <c r="A1645" s="14"/>
      <c r="B1645" s="245"/>
      <c r="C1645" s="246"/>
      <c r="D1645" s="236" t="s">
        <v>202</v>
      </c>
      <c r="E1645" s="247" t="s">
        <v>19</v>
      </c>
      <c r="F1645" s="248" t="s">
        <v>1260</v>
      </c>
      <c r="G1645" s="246"/>
      <c r="H1645" s="249">
        <v>7.2930000000000001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202</v>
      </c>
      <c r="AU1645" s="255" t="s">
        <v>82</v>
      </c>
      <c r="AV1645" s="14" t="s">
        <v>82</v>
      </c>
      <c r="AW1645" s="14" t="s">
        <v>34</v>
      </c>
      <c r="AX1645" s="14" t="s">
        <v>72</v>
      </c>
      <c r="AY1645" s="255" t="s">
        <v>191</v>
      </c>
    </row>
    <row r="1646" s="15" customFormat="1">
      <c r="A1646" s="15"/>
      <c r="B1646" s="256"/>
      <c r="C1646" s="257"/>
      <c r="D1646" s="236" t="s">
        <v>202</v>
      </c>
      <c r="E1646" s="258" t="s">
        <v>19</v>
      </c>
      <c r="F1646" s="259" t="s">
        <v>208</v>
      </c>
      <c r="G1646" s="257"/>
      <c r="H1646" s="260">
        <v>99.987000000000023</v>
      </c>
      <c r="I1646" s="261"/>
      <c r="J1646" s="257"/>
      <c r="K1646" s="257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6" t="s">
        <v>202</v>
      </c>
      <c r="AU1646" s="266" t="s">
        <v>82</v>
      </c>
      <c r="AV1646" s="15" t="s">
        <v>93</v>
      </c>
      <c r="AW1646" s="15" t="s">
        <v>34</v>
      </c>
      <c r="AX1646" s="15" t="s">
        <v>72</v>
      </c>
      <c r="AY1646" s="266" t="s">
        <v>191</v>
      </c>
    </row>
    <row r="1647" s="16" customFormat="1">
      <c r="A1647" s="16"/>
      <c r="B1647" s="267"/>
      <c r="C1647" s="268"/>
      <c r="D1647" s="236" t="s">
        <v>202</v>
      </c>
      <c r="E1647" s="269" t="s">
        <v>19</v>
      </c>
      <c r="F1647" s="270" t="s">
        <v>212</v>
      </c>
      <c r="G1647" s="268"/>
      <c r="H1647" s="271">
        <v>149.19400000000002</v>
      </c>
      <c r="I1647" s="272"/>
      <c r="J1647" s="268"/>
      <c r="K1647" s="268"/>
      <c r="L1647" s="273"/>
      <c r="M1647" s="274"/>
      <c r="N1647" s="275"/>
      <c r="O1647" s="275"/>
      <c r="P1647" s="275"/>
      <c r="Q1647" s="275"/>
      <c r="R1647" s="275"/>
      <c r="S1647" s="275"/>
      <c r="T1647" s="27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77" t="s">
        <v>202</v>
      </c>
      <c r="AU1647" s="277" t="s">
        <v>82</v>
      </c>
      <c r="AV1647" s="16" t="s">
        <v>198</v>
      </c>
      <c r="AW1647" s="16" t="s">
        <v>34</v>
      </c>
      <c r="AX1647" s="16" t="s">
        <v>80</v>
      </c>
      <c r="AY1647" s="277" t="s">
        <v>191</v>
      </c>
    </row>
    <row r="1648" s="14" customFormat="1">
      <c r="A1648" s="14"/>
      <c r="B1648" s="245"/>
      <c r="C1648" s="246"/>
      <c r="D1648" s="236" t="s">
        <v>202</v>
      </c>
      <c r="E1648" s="246"/>
      <c r="F1648" s="248" t="s">
        <v>1263</v>
      </c>
      <c r="G1648" s="246"/>
      <c r="H1648" s="249">
        <v>0.051999999999999998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202</v>
      </c>
      <c r="AU1648" s="255" t="s">
        <v>82</v>
      </c>
      <c r="AV1648" s="14" t="s">
        <v>82</v>
      </c>
      <c r="AW1648" s="14" t="s">
        <v>4</v>
      </c>
      <c r="AX1648" s="14" t="s">
        <v>80</v>
      </c>
      <c r="AY1648" s="255" t="s">
        <v>191</v>
      </c>
    </row>
    <row r="1649" s="2" customFormat="1" ht="24.15" customHeight="1">
      <c r="A1649" s="41"/>
      <c r="B1649" s="42"/>
      <c r="C1649" s="216" t="s">
        <v>1264</v>
      </c>
      <c r="D1649" s="216" t="s">
        <v>193</v>
      </c>
      <c r="E1649" s="217" t="s">
        <v>1265</v>
      </c>
      <c r="F1649" s="218" t="s">
        <v>1266</v>
      </c>
      <c r="G1649" s="219" t="s">
        <v>196</v>
      </c>
      <c r="H1649" s="220">
        <v>149.19399999999999</v>
      </c>
      <c r="I1649" s="221"/>
      <c r="J1649" s="222">
        <f>ROUND(I1649*H1649,2)</f>
        <v>0</v>
      </c>
      <c r="K1649" s="218" t="s">
        <v>197</v>
      </c>
      <c r="L1649" s="47"/>
      <c r="M1649" s="223" t="s">
        <v>19</v>
      </c>
      <c r="N1649" s="224" t="s">
        <v>43</v>
      </c>
      <c r="O1649" s="87"/>
      <c r="P1649" s="225">
        <f>O1649*H1649</f>
        <v>0</v>
      </c>
      <c r="Q1649" s="225">
        <v>0.00093999999999999997</v>
      </c>
      <c r="R1649" s="225">
        <f>Q1649*H1649</f>
        <v>0.14024235999999998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464</v>
      </c>
      <c r="AT1649" s="227" t="s">
        <v>193</v>
      </c>
      <c r="AU1649" s="227" t="s">
        <v>82</v>
      </c>
      <c r="AY1649" s="20" t="s">
        <v>191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80</v>
      </c>
      <c r="BK1649" s="228">
        <f>ROUND(I1649*H1649,2)</f>
        <v>0</v>
      </c>
      <c r="BL1649" s="20" t="s">
        <v>464</v>
      </c>
      <c r="BM1649" s="227" t="s">
        <v>1267</v>
      </c>
    </row>
    <row r="1650" s="2" customFormat="1">
      <c r="A1650" s="41"/>
      <c r="B1650" s="42"/>
      <c r="C1650" s="43"/>
      <c r="D1650" s="229" t="s">
        <v>200</v>
      </c>
      <c r="E1650" s="43"/>
      <c r="F1650" s="230" t="s">
        <v>1268</v>
      </c>
      <c r="G1650" s="43"/>
      <c r="H1650" s="43"/>
      <c r="I1650" s="231"/>
      <c r="J1650" s="43"/>
      <c r="K1650" s="43"/>
      <c r="L1650" s="47"/>
      <c r="M1650" s="232"/>
      <c r="N1650" s="233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200</v>
      </c>
      <c r="AU1650" s="20" t="s">
        <v>82</v>
      </c>
    </row>
    <row r="1651" s="13" customFormat="1">
      <c r="A1651" s="13"/>
      <c r="B1651" s="234"/>
      <c r="C1651" s="235"/>
      <c r="D1651" s="236" t="s">
        <v>202</v>
      </c>
      <c r="E1651" s="237" t="s">
        <v>19</v>
      </c>
      <c r="F1651" s="238" t="s">
        <v>917</v>
      </c>
      <c r="G1651" s="235"/>
      <c r="H1651" s="237" t="s">
        <v>19</v>
      </c>
      <c r="I1651" s="239"/>
      <c r="J1651" s="235"/>
      <c r="K1651" s="235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202</v>
      </c>
      <c r="AU1651" s="244" t="s">
        <v>82</v>
      </c>
      <c r="AV1651" s="13" t="s">
        <v>80</v>
      </c>
      <c r="AW1651" s="13" t="s">
        <v>34</v>
      </c>
      <c r="AX1651" s="13" t="s">
        <v>72</v>
      </c>
      <c r="AY1651" s="244" t="s">
        <v>191</v>
      </c>
    </row>
    <row r="1652" s="13" customFormat="1">
      <c r="A1652" s="13"/>
      <c r="B1652" s="234"/>
      <c r="C1652" s="235"/>
      <c r="D1652" s="236" t="s">
        <v>202</v>
      </c>
      <c r="E1652" s="237" t="s">
        <v>19</v>
      </c>
      <c r="F1652" s="238" t="s">
        <v>849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202</v>
      </c>
      <c r="AU1652" s="244" t="s">
        <v>82</v>
      </c>
      <c r="AV1652" s="13" t="s">
        <v>80</v>
      </c>
      <c r="AW1652" s="13" t="s">
        <v>34</v>
      </c>
      <c r="AX1652" s="13" t="s">
        <v>72</v>
      </c>
      <c r="AY1652" s="244" t="s">
        <v>191</v>
      </c>
    </row>
    <row r="1653" s="14" customFormat="1">
      <c r="A1653" s="14"/>
      <c r="B1653" s="245"/>
      <c r="C1653" s="246"/>
      <c r="D1653" s="236" t="s">
        <v>202</v>
      </c>
      <c r="E1653" s="247" t="s">
        <v>19</v>
      </c>
      <c r="F1653" s="248" t="s">
        <v>1243</v>
      </c>
      <c r="G1653" s="246"/>
      <c r="H1653" s="249">
        <v>3.077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202</v>
      </c>
      <c r="AU1653" s="255" t="s">
        <v>82</v>
      </c>
      <c r="AV1653" s="14" t="s">
        <v>82</v>
      </c>
      <c r="AW1653" s="14" t="s">
        <v>34</v>
      </c>
      <c r="AX1653" s="14" t="s">
        <v>72</v>
      </c>
      <c r="AY1653" s="255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1244</v>
      </c>
      <c r="G1654" s="246"/>
      <c r="H1654" s="249">
        <v>6.2999999999999998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4" customFormat="1">
      <c r="A1655" s="14"/>
      <c r="B1655" s="245"/>
      <c r="C1655" s="246"/>
      <c r="D1655" s="236" t="s">
        <v>202</v>
      </c>
      <c r="E1655" s="247" t="s">
        <v>19</v>
      </c>
      <c r="F1655" s="248" t="s">
        <v>1245</v>
      </c>
      <c r="G1655" s="246"/>
      <c r="H1655" s="249">
        <v>2.5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202</v>
      </c>
      <c r="AU1655" s="255" t="s">
        <v>82</v>
      </c>
      <c r="AV1655" s="14" t="s">
        <v>82</v>
      </c>
      <c r="AW1655" s="14" t="s">
        <v>34</v>
      </c>
      <c r="AX1655" s="14" t="s">
        <v>72</v>
      </c>
      <c r="AY1655" s="255" t="s">
        <v>191</v>
      </c>
    </row>
    <row r="1656" s="15" customFormat="1">
      <c r="A1656" s="15"/>
      <c r="B1656" s="256"/>
      <c r="C1656" s="257"/>
      <c r="D1656" s="236" t="s">
        <v>202</v>
      </c>
      <c r="E1656" s="258" t="s">
        <v>19</v>
      </c>
      <c r="F1656" s="259" t="s">
        <v>208</v>
      </c>
      <c r="G1656" s="257"/>
      <c r="H1656" s="260">
        <v>11.876999999999999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6" t="s">
        <v>202</v>
      </c>
      <c r="AU1656" s="266" t="s">
        <v>82</v>
      </c>
      <c r="AV1656" s="15" t="s">
        <v>93</v>
      </c>
      <c r="AW1656" s="15" t="s">
        <v>34</v>
      </c>
      <c r="AX1656" s="15" t="s">
        <v>72</v>
      </c>
      <c r="AY1656" s="266" t="s">
        <v>191</v>
      </c>
    </row>
    <row r="1657" s="14" customFormat="1">
      <c r="A1657" s="14"/>
      <c r="B1657" s="245"/>
      <c r="C1657" s="246"/>
      <c r="D1657" s="236" t="s">
        <v>202</v>
      </c>
      <c r="E1657" s="247" t="s">
        <v>19</v>
      </c>
      <c r="F1657" s="248" t="s">
        <v>1246</v>
      </c>
      <c r="G1657" s="246"/>
      <c r="H1657" s="249">
        <v>21.681000000000001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202</v>
      </c>
      <c r="AU1657" s="255" t="s">
        <v>82</v>
      </c>
      <c r="AV1657" s="14" t="s">
        <v>82</v>
      </c>
      <c r="AW1657" s="14" t="s">
        <v>34</v>
      </c>
      <c r="AX1657" s="14" t="s">
        <v>72</v>
      </c>
      <c r="AY1657" s="255" t="s">
        <v>191</v>
      </c>
    </row>
    <row r="1658" s="14" customFormat="1">
      <c r="A1658" s="14"/>
      <c r="B1658" s="245"/>
      <c r="C1658" s="246"/>
      <c r="D1658" s="236" t="s">
        <v>202</v>
      </c>
      <c r="E1658" s="247" t="s">
        <v>19</v>
      </c>
      <c r="F1658" s="248" t="s">
        <v>1247</v>
      </c>
      <c r="G1658" s="246"/>
      <c r="H1658" s="249">
        <v>8.7289999999999992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202</v>
      </c>
      <c r="AU1658" s="255" t="s">
        <v>82</v>
      </c>
      <c r="AV1658" s="14" t="s">
        <v>82</v>
      </c>
      <c r="AW1658" s="14" t="s">
        <v>34</v>
      </c>
      <c r="AX1658" s="14" t="s">
        <v>72</v>
      </c>
      <c r="AY1658" s="255" t="s">
        <v>191</v>
      </c>
    </row>
    <row r="1659" s="15" customFormat="1">
      <c r="A1659" s="15"/>
      <c r="B1659" s="256"/>
      <c r="C1659" s="257"/>
      <c r="D1659" s="236" t="s">
        <v>202</v>
      </c>
      <c r="E1659" s="258" t="s">
        <v>19</v>
      </c>
      <c r="F1659" s="259" t="s">
        <v>208</v>
      </c>
      <c r="G1659" s="257"/>
      <c r="H1659" s="260">
        <v>30.41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6" t="s">
        <v>202</v>
      </c>
      <c r="AU1659" s="266" t="s">
        <v>82</v>
      </c>
      <c r="AV1659" s="15" t="s">
        <v>93</v>
      </c>
      <c r="AW1659" s="15" t="s">
        <v>34</v>
      </c>
      <c r="AX1659" s="15" t="s">
        <v>72</v>
      </c>
      <c r="AY1659" s="266" t="s">
        <v>191</v>
      </c>
    </row>
    <row r="1660" s="14" customFormat="1">
      <c r="A1660" s="14"/>
      <c r="B1660" s="245"/>
      <c r="C1660" s="246"/>
      <c r="D1660" s="236" t="s">
        <v>202</v>
      </c>
      <c r="E1660" s="247" t="s">
        <v>19</v>
      </c>
      <c r="F1660" s="248" t="s">
        <v>1248</v>
      </c>
      <c r="G1660" s="246"/>
      <c r="H1660" s="249">
        <v>3.9740000000000002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202</v>
      </c>
      <c r="AU1660" s="255" t="s">
        <v>82</v>
      </c>
      <c r="AV1660" s="14" t="s">
        <v>82</v>
      </c>
      <c r="AW1660" s="14" t="s">
        <v>34</v>
      </c>
      <c r="AX1660" s="14" t="s">
        <v>72</v>
      </c>
      <c r="AY1660" s="255" t="s">
        <v>191</v>
      </c>
    </row>
    <row r="1661" s="14" customFormat="1">
      <c r="A1661" s="14"/>
      <c r="B1661" s="245"/>
      <c r="C1661" s="246"/>
      <c r="D1661" s="236" t="s">
        <v>202</v>
      </c>
      <c r="E1661" s="247" t="s">
        <v>19</v>
      </c>
      <c r="F1661" s="248" t="s">
        <v>1249</v>
      </c>
      <c r="G1661" s="246"/>
      <c r="H1661" s="249">
        <v>1.0029999999999999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202</v>
      </c>
      <c r="AU1661" s="255" t="s">
        <v>82</v>
      </c>
      <c r="AV1661" s="14" t="s">
        <v>82</v>
      </c>
      <c r="AW1661" s="14" t="s">
        <v>34</v>
      </c>
      <c r="AX1661" s="14" t="s">
        <v>72</v>
      </c>
      <c r="AY1661" s="255" t="s">
        <v>191</v>
      </c>
    </row>
    <row r="1662" s="14" customFormat="1">
      <c r="A1662" s="14"/>
      <c r="B1662" s="245"/>
      <c r="C1662" s="246"/>
      <c r="D1662" s="236" t="s">
        <v>202</v>
      </c>
      <c r="E1662" s="247" t="s">
        <v>19</v>
      </c>
      <c r="F1662" s="248" t="s">
        <v>1250</v>
      </c>
      <c r="G1662" s="246"/>
      <c r="H1662" s="249">
        <v>1.9430000000000001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202</v>
      </c>
      <c r="AU1662" s="255" t="s">
        <v>82</v>
      </c>
      <c r="AV1662" s="14" t="s">
        <v>82</v>
      </c>
      <c r="AW1662" s="14" t="s">
        <v>34</v>
      </c>
      <c r="AX1662" s="14" t="s">
        <v>72</v>
      </c>
      <c r="AY1662" s="255" t="s">
        <v>191</v>
      </c>
    </row>
    <row r="1663" s="15" customFormat="1">
      <c r="A1663" s="15"/>
      <c r="B1663" s="256"/>
      <c r="C1663" s="257"/>
      <c r="D1663" s="236" t="s">
        <v>202</v>
      </c>
      <c r="E1663" s="258" t="s">
        <v>19</v>
      </c>
      <c r="F1663" s="259" t="s">
        <v>208</v>
      </c>
      <c r="G1663" s="257"/>
      <c r="H1663" s="260">
        <v>6.9199999999999999</v>
      </c>
      <c r="I1663" s="261"/>
      <c r="J1663" s="257"/>
      <c r="K1663" s="257"/>
      <c r="L1663" s="262"/>
      <c r="M1663" s="263"/>
      <c r="N1663" s="264"/>
      <c r="O1663" s="264"/>
      <c r="P1663" s="264"/>
      <c r="Q1663" s="264"/>
      <c r="R1663" s="264"/>
      <c r="S1663" s="264"/>
      <c r="T1663" s="26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6" t="s">
        <v>202</v>
      </c>
      <c r="AU1663" s="266" t="s">
        <v>82</v>
      </c>
      <c r="AV1663" s="15" t="s">
        <v>93</v>
      </c>
      <c r="AW1663" s="15" t="s">
        <v>34</v>
      </c>
      <c r="AX1663" s="15" t="s">
        <v>72</v>
      </c>
      <c r="AY1663" s="266" t="s">
        <v>191</v>
      </c>
    </row>
    <row r="1664" s="13" customFormat="1">
      <c r="A1664" s="13"/>
      <c r="B1664" s="234"/>
      <c r="C1664" s="235"/>
      <c r="D1664" s="236" t="s">
        <v>202</v>
      </c>
      <c r="E1664" s="237" t="s">
        <v>19</v>
      </c>
      <c r="F1664" s="238" t="s">
        <v>949</v>
      </c>
      <c r="G1664" s="235"/>
      <c r="H1664" s="237" t="s">
        <v>19</v>
      </c>
      <c r="I1664" s="239"/>
      <c r="J1664" s="235"/>
      <c r="K1664" s="235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202</v>
      </c>
      <c r="AU1664" s="244" t="s">
        <v>82</v>
      </c>
      <c r="AV1664" s="13" t="s">
        <v>80</v>
      </c>
      <c r="AW1664" s="13" t="s">
        <v>34</v>
      </c>
      <c r="AX1664" s="13" t="s">
        <v>72</v>
      </c>
      <c r="AY1664" s="244" t="s">
        <v>191</v>
      </c>
    </row>
    <row r="1665" s="14" customFormat="1">
      <c r="A1665" s="14"/>
      <c r="B1665" s="245"/>
      <c r="C1665" s="246"/>
      <c r="D1665" s="236" t="s">
        <v>202</v>
      </c>
      <c r="E1665" s="247" t="s">
        <v>19</v>
      </c>
      <c r="F1665" s="248" t="s">
        <v>1251</v>
      </c>
      <c r="G1665" s="246"/>
      <c r="H1665" s="249">
        <v>8.5739999999999998</v>
      </c>
      <c r="I1665" s="250"/>
      <c r="J1665" s="246"/>
      <c r="K1665" s="246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202</v>
      </c>
      <c r="AU1665" s="255" t="s">
        <v>82</v>
      </c>
      <c r="AV1665" s="14" t="s">
        <v>82</v>
      </c>
      <c r="AW1665" s="14" t="s">
        <v>34</v>
      </c>
      <c r="AX1665" s="14" t="s">
        <v>72</v>
      </c>
      <c r="AY1665" s="255" t="s">
        <v>191</v>
      </c>
    </row>
    <row r="1666" s="14" customFormat="1">
      <c r="A1666" s="14"/>
      <c r="B1666" s="245"/>
      <c r="C1666" s="246"/>
      <c r="D1666" s="236" t="s">
        <v>202</v>
      </c>
      <c r="E1666" s="247" t="s">
        <v>19</v>
      </c>
      <c r="F1666" s="248" t="s">
        <v>1252</v>
      </c>
      <c r="G1666" s="246"/>
      <c r="H1666" s="249">
        <v>9.8399999999999999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202</v>
      </c>
      <c r="AU1666" s="255" t="s">
        <v>82</v>
      </c>
      <c r="AV1666" s="14" t="s">
        <v>82</v>
      </c>
      <c r="AW1666" s="14" t="s">
        <v>34</v>
      </c>
      <c r="AX1666" s="14" t="s">
        <v>72</v>
      </c>
      <c r="AY1666" s="255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1253</v>
      </c>
      <c r="G1667" s="246"/>
      <c r="H1667" s="249">
        <v>8.5470000000000006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4" customFormat="1">
      <c r="A1668" s="14"/>
      <c r="B1668" s="245"/>
      <c r="C1668" s="246"/>
      <c r="D1668" s="236" t="s">
        <v>202</v>
      </c>
      <c r="E1668" s="247" t="s">
        <v>19</v>
      </c>
      <c r="F1668" s="248" t="s">
        <v>1254</v>
      </c>
      <c r="G1668" s="246"/>
      <c r="H1668" s="249">
        <v>7.1429999999999998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202</v>
      </c>
      <c r="AU1668" s="255" t="s">
        <v>82</v>
      </c>
      <c r="AV1668" s="14" t="s">
        <v>82</v>
      </c>
      <c r="AW1668" s="14" t="s">
        <v>34</v>
      </c>
      <c r="AX1668" s="14" t="s">
        <v>72</v>
      </c>
      <c r="AY1668" s="255" t="s">
        <v>191</v>
      </c>
    </row>
    <row r="1669" s="14" customFormat="1">
      <c r="A1669" s="14"/>
      <c r="B1669" s="245"/>
      <c r="C1669" s="246"/>
      <c r="D1669" s="236" t="s">
        <v>202</v>
      </c>
      <c r="E1669" s="247" t="s">
        <v>19</v>
      </c>
      <c r="F1669" s="248" t="s">
        <v>1254</v>
      </c>
      <c r="G1669" s="246"/>
      <c r="H1669" s="249">
        <v>7.1429999999999998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202</v>
      </c>
      <c r="AU1669" s="255" t="s">
        <v>82</v>
      </c>
      <c r="AV1669" s="14" t="s">
        <v>82</v>
      </c>
      <c r="AW1669" s="14" t="s">
        <v>34</v>
      </c>
      <c r="AX1669" s="14" t="s">
        <v>72</v>
      </c>
      <c r="AY1669" s="255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1255</v>
      </c>
      <c r="G1670" s="246"/>
      <c r="H1670" s="249">
        <v>11.505000000000001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4" customFormat="1">
      <c r="A1671" s="14"/>
      <c r="B1671" s="245"/>
      <c r="C1671" s="246"/>
      <c r="D1671" s="236" t="s">
        <v>202</v>
      </c>
      <c r="E1671" s="247" t="s">
        <v>19</v>
      </c>
      <c r="F1671" s="248" t="s">
        <v>1256</v>
      </c>
      <c r="G1671" s="246"/>
      <c r="H1671" s="249">
        <v>7.8449999999999998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202</v>
      </c>
      <c r="AU1671" s="255" t="s">
        <v>82</v>
      </c>
      <c r="AV1671" s="14" t="s">
        <v>82</v>
      </c>
      <c r="AW1671" s="14" t="s">
        <v>34</v>
      </c>
      <c r="AX1671" s="14" t="s">
        <v>72</v>
      </c>
      <c r="AY1671" s="255" t="s">
        <v>191</v>
      </c>
    </row>
    <row r="1672" s="14" customFormat="1">
      <c r="A1672" s="14"/>
      <c r="B1672" s="245"/>
      <c r="C1672" s="246"/>
      <c r="D1672" s="236" t="s">
        <v>202</v>
      </c>
      <c r="E1672" s="247" t="s">
        <v>19</v>
      </c>
      <c r="F1672" s="248" t="s">
        <v>1256</v>
      </c>
      <c r="G1672" s="246"/>
      <c r="H1672" s="249">
        <v>7.8449999999999998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202</v>
      </c>
      <c r="AU1672" s="255" t="s">
        <v>82</v>
      </c>
      <c r="AV1672" s="14" t="s">
        <v>82</v>
      </c>
      <c r="AW1672" s="14" t="s">
        <v>34</v>
      </c>
      <c r="AX1672" s="14" t="s">
        <v>72</v>
      </c>
      <c r="AY1672" s="255" t="s">
        <v>191</v>
      </c>
    </row>
    <row r="1673" s="14" customFormat="1">
      <c r="A1673" s="14"/>
      <c r="B1673" s="245"/>
      <c r="C1673" s="246"/>
      <c r="D1673" s="236" t="s">
        <v>202</v>
      </c>
      <c r="E1673" s="247" t="s">
        <v>19</v>
      </c>
      <c r="F1673" s="248" t="s">
        <v>1257</v>
      </c>
      <c r="G1673" s="246"/>
      <c r="H1673" s="249">
        <v>8.391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202</v>
      </c>
      <c r="AU1673" s="255" t="s">
        <v>82</v>
      </c>
      <c r="AV1673" s="14" t="s">
        <v>82</v>
      </c>
      <c r="AW1673" s="14" t="s">
        <v>34</v>
      </c>
      <c r="AX1673" s="14" t="s">
        <v>72</v>
      </c>
      <c r="AY1673" s="255" t="s">
        <v>191</v>
      </c>
    </row>
    <row r="1674" s="14" customFormat="1">
      <c r="A1674" s="14"/>
      <c r="B1674" s="245"/>
      <c r="C1674" s="246"/>
      <c r="D1674" s="236" t="s">
        <v>202</v>
      </c>
      <c r="E1674" s="247" t="s">
        <v>19</v>
      </c>
      <c r="F1674" s="248" t="s">
        <v>1258</v>
      </c>
      <c r="G1674" s="246"/>
      <c r="H1674" s="249">
        <v>7.2930000000000001</v>
      </c>
      <c r="I1674" s="250"/>
      <c r="J1674" s="246"/>
      <c r="K1674" s="246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202</v>
      </c>
      <c r="AU1674" s="255" t="s">
        <v>82</v>
      </c>
      <c r="AV1674" s="14" t="s">
        <v>82</v>
      </c>
      <c r="AW1674" s="14" t="s">
        <v>34</v>
      </c>
      <c r="AX1674" s="14" t="s">
        <v>72</v>
      </c>
      <c r="AY1674" s="255" t="s">
        <v>191</v>
      </c>
    </row>
    <row r="1675" s="14" customFormat="1">
      <c r="A1675" s="14"/>
      <c r="B1675" s="245"/>
      <c r="C1675" s="246"/>
      <c r="D1675" s="236" t="s">
        <v>202</v>
      </c>
      <c r="E1675" s="247" t="s">
        <v>19</v>
      </c>
      <c r="F1675" s="248" t="s">
        <v>1259</v>
      </c>
      <c r="G1675" s="246"/>
      <c r="H1675" s="249">
        <v>8.5679999999999996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202</v>
      </c>
      <c r="AU1675" s="255" t="s">
        <v>82</v>
      </c>
      <c r="AV1675" s="14" t="s">
        <v>82</v>
      </c>
      <c r="AW1675" s="14" t="s">
        <v>34</v>
      </c>
      <c r="AX1675" s="14" t="s">
        <v>72</v>
      </c>
      <c r="AY1675" s="255" t="s">
        <v>191</v>
      </c>
    </row>
    <row r="1676" s="14" customFormat="1">
      <c r="A1676" s="14"/>
      <c r="B1676" s="245"/>
      <c r="C1676" s="246"/>
      <c r="D1676" s="236" t="s">
        <v>202</v>
      </c>
      <c r="E1676" s="247" t="s">
        <v>19</v>
      </c>
      <c r="F1676" s="248" t="s">
        <v>1260</v>
      </c>
      <c r="G1676" s="246"/>
      <c r="H1676" s="249">
        <v>7.2930000000000001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202</v>
      </c>
      <c r="AU1676" s="255" t="s">
        <v>82</v>
      </c>
      <c r="AV1676" s="14" t="s">
        <v>82</v>
      </c>
      <c r="AW1676" s="14" t="s">
        <v>34</v>
      </c>
      <c r="AX1676" s="14" t="s">
        <v>72</v>
      </c>
      <c r="AY1676" s="255" t="s">
        <v>191</v>
      </c>
    </row>
    <row r="1677" s="15" customFormat="1">
      <c r="A1677" s="15"/>
      <c r="B1677" s="256"/>
      <c r="C1677" s="257"/>
      <c r="D1677" s="236" t="s">
        <v>202</v>
      </c>
      <c r="E1677" s="258" t="s">
        <v>19</v>
      </c>
      <c r="F1677" s="259" t="s">
        <v>208</v>
      </c>
      <c r="G1677" s="257"/>
      <c r="H1677" s="260">
        <v>99.987000000000023</v>
      </c>
      <c r="I1677" s="261"/>
      <c r="J1677" s="257"/>
      <c r="K1677" s="257"/>
      <c r="L1677" s="262"/>
      <c r="M1677" s="263"/>
      <c r="N1677" s="264"/>
      <c r="O1677" s="264"/>
      <c r="P1677" s="264"/>
      <c r="Q1677" s="264"/>
      <c r="R1677" s="264"/>
      <c r="S1677" s="264"/>
      <c r="T1677" s="26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6" t="s">
        <v>202</v>
      </c>
      <c r="AU1677" s="266" t="s">
        <v>82</v>
      </c>
      <c r="AV1677" s="15" t="s">
        <v>93</v>
      </c>
      <c r="AW1677" s="15" t="s">
        <v>34</v>
      </c>
      <c r="AX1677" s="15" t="s">
        <v>72</v>
      </c>
      <c r="AY1677" s="266" t="s">
        <v>191</v>
      </c>
    </row>
    <row r="1678" s="16" customFormat="1">
      <c r="A1678" s="16"/>
      <c r="B1678" s="267"/>
      <c r="C1678" s="268"/>
      <c r="D1678" s="236" t="s">
        <v>202</v>
      </c>
      <c r="E1678" s="269" t="s">
        <v>19</v>
      </c>
      <c r="F1678" s="270" t="s">
        <v>212</v>
      </c>
      <c r="G1678" s="268"/>
      <c r="H1678" s="271">
        <v>149.19400000000002</v>
      </c>
      <c r="I1678" s="272"/>
      <c r="J1678" s="268"/>
      <c r="K1678" s="268"/>
      <c r="L1678" s="273"/>
      <c r="M1678" s="274"/>
      <c r="N1678" s="275"/>
      <c r="O1678" s="275"/>
      <c r="P1678" s="275"/>
      <c r="Q1678" s="275"/>
      <c r="R1678" s="275"/>
      <c r="S1678" s="275"/>
      <c r="T1678" s="27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77" t="s">
        <v>202</v>
      </c>
      <c r="AU1678" s="277" t="s">
        <v>82</v>
      </c>
      <c r="AV1678" s="16" t="s">
        <v>198</v>
      </c>
      <c r="AW1678" s="16" t="s">
        <v>34</v>
      </c>
      <c r="AX1678" s="16" t="s">
        <v>80</v>
      </c>
      <c r="AY1678" s="277" t="s">
        <v>191</v>
      </c>
    </row>
    <row r="1679" s="2" customFormat="1" ht="24.15" customHeight="1">
      <c r="A1679" s="41"/>
      <c r="B1679" s="42"/>
      <c r="C1679" s="278" t="s">
        <v>1269</v>
      </c>
      <c r="D1679" s="278" t="s">
        <v>260</v>
      </c>
      <c r="E1679" s="279" t="s">
        <v>1196</v>
      </c>
      <c r="F1679" s="280" t="s">
        <v>1197</v>
      </c>
      <c r="G1679" s="281" t="s">
        <v>196</v>
      </c>
      <c r="H1679" s="282">
        <v>179.03299999999999</v>
      </c>
      <c r="I1679" s="283"/>
      <c r="J1679" s="284">
        <f>ROUND(I1679*H1679,2)</f>
        <v>0</v>
      </c>
      <c r="K1679" s="280" t="s">
        <v>197</v>
      </c>
      <c r="L1679" s="285"/>
      <c r="M1679" s="286" t="s">
        <v>19</v>
      </c>
      <c r="N1679" s="287" t="s">
        <v>43</v>
      </c>
      <c r="O1679" s="87"/>
      <c r="P1679" s="225">
        <f>O1679*H1679</f>
        <v>0</v>
      </c>
      <c r="Q1679" s="225">
        <v>0.0064000000000000003</v>
      </c>
      <c r="R1679" s="225">
        <f>Q1679*H1679</f>
        <v>1.1458112</v>
      </c>
      <c r="S1679" s="225">
        <v>0</v>
      </c>
      <c r="T1679" s="226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27" t="s">
        <v>688</v>
      </c>
      <c r="AT1679" s="227" t="s">
        <v>260</v>
      </c>
      <c r="AU1679" s="227" t="s">
        <v>82</v>
      </c>
      <c r="AY1679" s="20" t="s">
        <v>191</v>
      </c>
      <c r="BE1679" s="228">
        <f>IF(N1679="základní",J1679,0)</f>
        <v>0</v>
      </c>
      <c r="BF1679" s="228">
        <f>IF(N1679="snížená",J1679,0)</f>
        <v>0</v>
      </c>
      <c r="BG1679" s="228">
        <f>IF(N1679="zákl. přenesená",J1679,0)</f>
        <v>0</v>
      </c>
      <c r="BH1679" s="228">
        <f>IF(N1679="sníž. přenesená",J1679,0)</f>
        <v>0</v>
      </c>
      <c r="BI1679" s="228">
        <f>IF(N1679="nulová",J1679,0)</f>
        <v>0</v>
      </c>
      <c r="BJ1679" s="20" t="s">
        <v>80</v>
      </c>
      <c r="BK1679" s="228">
        <f>ROUND(I1679*H1679,2)</f>
        <v>0</v>
      </c>
      <c r="BL1679" s="20" t="s">
        <v>464</v>
      </c>
      <c r="BM1679" s="227" t="s">
        <v>1270</v>
      </c>
    </row>
    <row r="1680" s="13" customFormat="1">
      <c r="A1680" s="13"/>
      <c r="B1680" s="234"/>
      <c r="C1680" s="235"/>
      <c r="D1680" s="236" t="s">
        <v>202</v>
      </c>
      <c r="E1680" s="237" t="s">
        <v>19</v>
      </c>
      <c r="F1680" s="238" t="s">
        <v>917</v>
      </c>
      <c r="G1680" s="235"/>
      <c r="H1680" s="237" t="s">
        <v>19</v>
      </c>
      <c r="I1680" s="239"/>
      <c r="J1680" s="235"/>
      <c r="K1680" s="235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202</v>
      </c>
      <c r="AU1680" s="244" t="s">
        <v>82</v>
      </c>
      <c r="AV1680" s="13" t="s">
        <v>80</v>
      </c>
      <c r="AW1680" s="13" t="s">
        <v>34</v>
      </c>
      <c r="AX1680" s="13" t="s">
        <v>72</v>
      </c>
      <c r="AY1680" s="244" t="s">
        <v>191</v>
      </c>
    </row>
    <row r="1681" s="13" customFormat="1">
      <c r="A1681" s="13"/>
      <c r="B1681" s="234"/>
      <c r="C1681" s="235"/>
      <c r="D1681" s="236" t="s">
        <v>202</v>
      </c>
      <c r="E1681" s="237" t="s">
        <v>19</v>
      </c>
      <c r="F1681" s="238" t="s">
        <v>849</v>
      </c>
      <c r="G1681" s="235"/>
      <c r="H1681" s="237" t="s">
        <v>19</v>
      </c>
      <c r="I1681" s="239"/>
      <c r="J1681" s="235"/>
      <c r="K1681" s="235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202</v>
      </c>
      <c r="AU1681" s="244" t="s">
        <v>82</v>
      </c>
      <c r="AV1681" s="13" t="s">
        <v>80</v>
      </c>
      <c r="AW1681" s="13" t="s">
        <v>34</v>
      </c>
      <c r="AX1681" s="13" t="s">
        <v>72</v>
      </c>
      <c r="AY1681" s="244" t="s">
        <v>191</v>
      </c>
    </row>
    <row r="1682" s="14" customFormat="1">
      <c r="A1682" s="14"/>
      <c r="B1682" s="245"/>
      <c r="C1682" s="246"/>
      <c r="D1682" s="236" t="s">
        <v>202</v>
      </c>
      <c r="E1682" s="247" t="s">
        <v>19</v>
      </c>
      <c r="F1682" s="248" t="s">
        <v>1243</v>
      </c>
      <c r="G1682" s="246"/>
      <c r="H1682" s="249">
        <v>3.077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202</v>
      </c>
      <c r="AU1682" s="255" t="s">
        <v>82</v>
      </c>
      <c r="AV1682" s="14" t="s">
        <v>82</v>
      </c>
      <c r="AW1682" s="14" t="s">
        <v>34</v>
      </c>
      <c r="AX1682" s="14" t="s">
        <v>72</v>
      </c>
      <c r="AY1682" s="255" t="s">
        <v>191</v>
      </c>
    </row>
    <row r="1683" s="14" customFormat="1">
      <c r="A1683" s="14"/>
      <c r="B1683" s="245"/>
      <c r="C1683" s="246"/>
      <c r="D1683" s="236" t="s">
        <v>202</v>
      </c>
      <c r="E1683" s="247" t="s">
        <v>19</v>
      </c>
      <c r="F1683" s="248" t="s">
        <v>1244</v>
      </c>
      <c r="G1683" s="246"/>
      <c r="H1683" s="249">
        <v>6.2999999999999998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202</v>
      </c>
      <c r="AU1683" s="255" t="s">
        <v>82</v>
      </c>
      <c r="AV1683" s="14" t="s">
        <v>82</v>
      </c>
      <c r="AW1683" s="14" t="s">
        <v>34</v>
      </c>
      <c r="AX1683" s="14" t="s">
        <v>72</v>
      </c>
      <c r="AY1683" s="255" t="s">
        <v>191</v>
      </c>
    </row>
    <row r="1684" s="14" customFormat="1">
      <c r="A1684" s="14"/>
      <c r="B1684" s="245"/>
      <c r="C1684" s="246"/>
      <c r="D1684" s="236" t="s">
        <v>202</v>
      </c>
      <c r="E1684" s="247" t="s">
        <v>19</v>
      </c>
      <c r="F1684" s="248" t="s">
        <v>1245</v>
      </c>
      <c r="G1684" s="246"/>
      <c r="H1684" s="249">
        <v>2.5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202</v>
      </c>
      <c r="AU1684" s="255" t="s">
        <v>82</v>
      </c>
      <c r="AV1684" s="14" t="s">
        <v>82</v>
      </c>
      <c r="AW1684" s="14" t="s">
        <v>34</v>
      </c>
      <c r="AX1684" s="14" t="s">
        <v>72</v>
      </c>
      <c r="AY1684" s="255" t="s">
        <v>191</v>
      </c>
    </row>
    <row r="1685" s="15" customFormat="1">
      <c r="A1685" s="15"/>
      <c r="B1685" s="256"/>
      <c r="C1685" s="257"/>
      <c r="D1685" s="236" t="s">
        <v>202</v>
      </c>
      <c r="E1685" s="258" t="s">
        <v>19</v>
      </c>
      <c r="F1685" s="259" t="s">
        <v>208</v>
      </c>
      <c r="G1685" s="257"/>
      <c r="H1685" s="260">
        <v>11.876999999999999</v>
      </c>
      <c r="I1685" s="261"/>
      <c r="J1685" s="257"/>
      <c r="K1685" s="257"/>
      <c r="L1685" s="262"/>
      <c r="M1685" s="263"/>
      <c r="N1685" s="264"/>
      <c r="O1685" s="264"/>
      <c r="P1685" s="264"/>
      <c r="Q1685" s="264"/>
      <c r="R1685" s="264"/>
      <c r="S1685" s="264"/>
      <c r="T1685" s="26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6" t="s">
        <v>202</v>
      </c>
      <c r="AU1685" s="266" t="s">
        <v>82</v>
      </c>
      <c r="AV1685" s="15" t="s">
        <v>93</v>
      </c>
      <c r="AW1685" s="15" t="s">
        <v>34</v>
      </c>
      <c r="AX1685" s="15" t="s">
        <v>72</v>
      </c>
      <c r="AY1685" s="266" t="s">
        <v>191</v>
      </c>
    </row>
    <row r="1686" s="14" customFormat="1">
      <c r="A1686" s="14"/>
      <c r="B1686" s="245"/>
      <c r="C1686" s="246"/>
      <c r="D1686" s="236" t="s">
        <v>202</v>
      </c>
      <c r="E1686" s="247" t="s">
        <v>19</v>
      </c>
      <c r="F1686" s="248" t="s">
        <v>1246</v>
      </c>
      <c r="G1686" s="246"/>
      <c r="H1686" s="249">
        <v>21.681000000000001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202</v>
      </c>
      <c r="AU1686" s="255" t="s">
        <v>82</v>
      </c>
      <c r="AV1686" s="14" t="s">
        <v>82</v>
      </c>
      <c r="AW1686" s="14" t="s">
        <v>34</v>
      </c>
      <c r="AX1686" s="14" t="s">
        <v>72</v>
      </c>
      <c r="AY1686" s="255" t="s">
        <v>191</v>
      </c>
    </row>
    <row r="1687" s="14" customFormat="1">
      <c r="A1687" s="14"/>
      <c r="B1687" s="245"/>
      <c r="C1687" s="246"/>
      <c r="D1687" s="236" t="s">
        <v>202</v>
      </c>
      <c r="E1687" s="247" t="s">
        <v>19</v>
      </c>
      <c r="F1687" s="248" t="s">
        <v>1247</v>
      </c>
      <c r="G1687" s="246"/>
      <c r="H1687" s="249">
        <v>8.7289999999999992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202</v>
      </c>
      <c r="AU1687" s="255" t="s">
        <v>82</v>
      </c>
      <c r="AV1687" s="14" t="s">
        <v>82</v>
      </c>
      <c r="AW1687" s="14" t="s">
        <v>34</v>
      </c>
      <c r="AX1687" s="14" t="s">
        <v>72</v>
      </c>
      <c r="AY1687" s="255" t="s">
        <v>191</v>
      </c>
    </row>
    <row r="1688" s="15" customFormat="1">
      <c r="A1688" s="15"/>
      <c r="B1688" s="256"/>
      <c r="C1688" s="257"/>
      <c r="D1688" s="236" t="s">
        <v>202</v>
      </c>
      <c r="E1688" s="258" t="s">
        <v>19</v>
      </c>
      <c r="F1688" s="259" t="s">
        <v>208</v>
      </c>
      <c r="G1688" s="257"/>
      <c r="H1688" s="260">
        <v>30.41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6" t="s">
        <v>202</v>
      </c>
      <c r="AU1688" s="266" t="s">
        <v>82</v>
      </c>
      <c r="AV1688" s="15" t="s">
        <v>93</v>
      </c>
      <c r="AW1688" s="15" t="s">
        <v>34</v>
      </c>
      <c r="AX1688" s="15" t="s">
        <v>72</v>
      </c>
      <c r="AY1688" s="266" t="s">
        <v>191</v>
      </c>
    </row>
    <row r="1689" s="14" customFormat="1">
      <c r="A1689" s="14"/>
      <c r="B1689" s="245"/>
      <c r="C1689" s="246"/>
      <c r="D1689" s="236" t="s">
        <v>202</v>
      </c>
      <c r="E1689" s="247" t="s">
        <v>19</v>
      </c>
      <c r="F1689" s="248" t="s">
        <v>1248</v>
      </c>
      <c r="G1689" s="246"/>
      <c r="H1689" s="249">
        <v>3.9740000000000002</v>
      </c>
      <c r="I1689" s="250"/>
      <c r="J1689" s="246"/>
      <c r="K1689" s="246"/>
      <c r="L1689" s="251"/>
      <c r="M1689" s="252"/>
      <c r="N1689" s="253"/>
      <c r="O1689" s="253"/>
      <c r="P1689" s="253"/>
      <c r="Q1689" s="253"/>
      <c r="R1689" s="253"/>
      <c r="S1689" s="253"/>
      <c r="T1689" s="25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5" t="s">
        <v>202</v>
      </c>
      <c r="AU1689" s="255" t="s">
        <v>82</v>
      </c>
      <c r="AV1689" s="14" t="s">
        <v>82</v>
      </c>
      <c r="AW1689" s="14" t="s">
        <v>34</v>
      </c>
      <c r="AX1689" s="14" t="s">
        <v>72</v>
      </c>
      <c r="AY1689" s="255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1249</v>
      </c>
      <c r="G1690" s="246"/>
      <c r="H1690" s="249">
        <v>1.0029999999999999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4" customFormat="1">
      <c r="A1691" s="14"/>
      <c r="B1691" s="245"/>
      <c r="C1691" s="246"/>
      <c r="D1691" s="236" t="s">
        <v>202</v>
      </c>
      <c r="E1691" s="247" t="s">
        <v>19</v>
      </c>
      <c r="F1691" s="248" t="s">
        <v>1250</v>
      </c>
      <c r="G1691" s="246"/>
      <c r="H1691" s="249">
        <v>1.9430000000000001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202</v>
      </c>
      <c r="AU1691" s="255" t="s">
        <v>82</v>
      </c>
      <c r="AV1691" s="14" t="s">
        <v>82</v>
      </c>
      <c r="AW1691" s="14" t="s">
        <v>34</v>
      </c>
      <c r="AX1691" s="14" t="s">
        <v>72</v>
      </c>
      <c r="AY1691" s="255" t="s">
        <v>191</v>
      </c>
    </row>
    <row r="1692" s="15" customFormat="1">
      <c r="A1692" s="15"/>
      <c r="B1692" s="256"/>
      <c r="C1692" s="257"/>
      <c r="D1692" s="236" t="s">
        <v>202</v>
      </c>
      <c r="E1692" s="258" t="s">
        <v>19</v>
      </c>
      <c r="F1692" s="259" t="s">
        <v>208</v>
      </c>
      <c r="G1692" s="257"/>
      <c r="H1692" s="260">
        <v>6.9199999999999999</v>
      </c>
      <c r="I1692" s="261"/>
      <c r="J1692" s="257"/>
      <c r="K1692" s="257"/>
      <c r="L1692" s="262"/>
      <c r="M1692" s="263"/>
      <c r="N1692" s="264"/>
      <c r="O1692" s="264"/>
      <c r="P1692" s="264"/>
      <c r="Q1692" s="264"/>
      <c r="R1692" s="264"/>
      <c r="S1692" s="264"/>
      <c r="T1692" s="26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66" t="s">
        <v>202</v>
      </c>
      <c r="AU1692" s="266" t="s">
        <v>82</v>
      </c>
      <c r="AV1692" s="15" t="s">
        <v>93</v>
      </c>
      <c r="AW1692" s="15" t="s">
        <v>34</v>
      </c>
      <c r="AX1692" s="15" t="s">
        <v>72</v>
      </c>
      <c r="AY1692" s="266" t="s">
        <v>191</v>
      </c>
    </row>
    <row r="1693" s="13" customFormat="1">
      <c r="A1693" s="13"/>
      <c r="B1693" s="234"/>
      <c r="C1693" s="235"/>
      <c r="D1693" s="236" t="s">
        <v>202</v>
      </c>
      <c r="E1693" s="237" t="s">
        <v>19</v>
      </c>
      <c r="F1693" s="238" t="s">
        <v>949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202</v>
      </c>
      <c r="AU1693" s="244" t="s">
        <v>82</v>
      </c>
      <c r="AV1693" s="13" t="s">
        <v>80</v>
      </c>
      <c r="AW1693" s="13" t="s">
        <v>34</v>
      </c>
      <c r="AX1693" s="13" t="s">
        <v>72</v>
      </c>
      <c r="AY1693" s="244" t="s">
        <v>191</v>
      </c>
    </row>
    <row r="1694" s="14" customFormat="1">
      <c r="A1694" s="14"/>
      <c r="B1694" s="245"/>
      <c r="C1694" s="246"/>
      <c r="D1694" s="236" t="s">
        <v>202</v>
      </c>
      <c r="E1694" s="247" t="s">
        <v>19</v>
      </c>
      <c r="F1694" s="248" t="s">
        <v>1251</v>
      </c>
      <c r="G1694" s="246"/>
      <c r="H1694" s="249">
        <v>8.5739999999999998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202</v>
      </c>
      <c r="AU1694" s="255" t="s">
        <v>82</v>
      </c>
      <c r="AV1694" s="14" t="s">
        <v>82</v>
      </c>
      <c r="AW1694" s="14" t="s">
        <v>34</v>
      </c>
      <c r="AX1694" s="14" t="s">
        <v>72</v>
      </c>
      <c r="AY1694" s="255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1252</v>
      </c>
      <c r="G1695" s="246"/>
      <c r="H1695" s="249">
        <v>9.8399999999999999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4" customFormat="1">
      <c r="A1696" s="14"/>
      <c r="B1696" s="245"/>
      <c r="C1696" s="246"/>
      <c r="D1696" s="236" t="s">
        <v>202</v>
      </c>
      <c r="E1696" s="247" t="s">
        <v>19</v>
      </c>
      <c r="F1696" s="248" t="s">
        <v>1253</v>
      </c>
      <c r="G1696" s="246"/>
      <c r="H1696" s="249">
        <v>8.5470000000000006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202</v>
      </c>
      <c r="AU1696" s="255" t="s">
        <v>82</v>
      </c>
      <c r="AV1696" s="14" t="s">
        <v>82</v>
      </c>
      <c r="AW1696" s="14" t="s">
        <v>34</v>
      </c>
      <c r="AX1696" s="14" t="s">
        <v>72</v>
      </c>
      <c r="AY1696" s="255" t="s">
        <v>191</v>
      </c>
    </row>
    <row r="1697" s="14" customFormat="1">
      <c r="A1697" s="14"/>
      <c r="B1697" s="245"/>
      <c r="C1697" s="246"/>
      <c r="D1697" s="236" t="s">
        <v>202</v>
      </c>
      <c r="E1697" s="247" t="s">
        <v>19</v>
      </c>
      <c r="F1697" s="248" t="s">
        <v>1254</v>
      </c>
      <c r="G1697" s="246"/>
      <c r="H1697" s="249">
        <v>7.1429999999999998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202</v>
      </c>
      <c r="AU1697" s="255" t="s">
        <v>82</v>
      </c>
      <c r="AV1697" s="14" t="s">
        <v>82</v>
      </c>
      <c r="AW1697" s="14" t="s">
        <v>34</v>
      </c>
      <c r="AX1697" s="14" t="s">
        <v>72</v>
      </c>
      <c r="AY1697" s="255" t="s">
        <v>191</v>
      </c>
    </row>
    <row r="1698" s="14" customFormat="1">
      <c r="A1698" s="14"/>
      <c r="B1698" s="245"/>
      <c r="C1698" s="246"/>
      <c r="D1698" s="236" t="s">
        <v>202</v>
      </c>
      <c r="E1698" s="247" t="s">
        <v>19</v>
      </c>
      <c r="F1698" s="248" t="s">
        <v>1254</v>
      </c>
      <c r="G1698" s="246"/>
      <c r="H1698" s="249">
        <v>7.1429999999999998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202</v>
      </c>
      <c r="AU1698" s="255" t="s">
        <v>82</v>
      </c>
      <c r="AV1698" s="14" t="s">
        <v>82</v>
      </c>
      <c r="AW1698" s="14" t="s">
        <v>34</v>
      </c>
      <c r="AX1698" s="14" t="s">
        <v>72</v>
      </c>
      <c r="AY1698" s="255" t="s">
        <v>191</v>
      </c>
    </row>
    <row r="1699" s="14" customFormat="1">
      <c r="A1699" s="14"/>
      <c r="B1699" s="245"/>
      <c r="C1699" s="246"/>
      <c r="D1699" s="236" t="s">
        <v>202</v>
      </c>
      <c r="E1699" s="247" t="s">
        <v>19</v>
      </c>
      <c r="F1699" s="248" t="s">
        <v>1255</v>
      </c>
      <c r="G1699" s="246"/>
      <c r="H1699" s="249">
        <v>11.505000000000001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202</v>
      </c>
      <c r="AU1699" s="255" t="s">
        <v>82</v>
      </c>
      <c r="AV1699" s="14" t="s">
        <v>82</v>
      </c>
      <c r="AW1699" s="14" t="s">
        <v>34</v>
      </c>
      <c r="AX1699" s="14" t="s">
        <v>72</v>
      </c>
      <c r="AY1699" s="255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1256</v>
      </c>
      <c r="G1700" s="246"/>
      <c r="H1700" s="249">
        <v>7.8449999999999998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4" customFormat="1">
      <c r="A1701" s="14"/>
      <c r="B1701" s="245"/>
      <c r="C1701" s="246"/>
      <c r="D1701" s="236" t="s">
        <v>202</v>
      </c>
      <c r="E1701" s="247" t="s">
        <v>19</v>
      </c>
      <c r="F1701" s="248" t="s">
        <v>1256</v>
      </c>
      <c r="G1701" s="246"/>
      <c r="H1701" s="249">
        <v>7.8449999999999998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202</v>
      </c>
      <c r="AU1701" s="255" t="s">
        <v>82</v>
      </c>
      <c r="AV1701" s="14" t="s">
        <v>82</v>
      </c>
      <c r="AW1701" s="14" t="s">
        <v>34</v>
      </c>
      <c r="AX1701" s="14" t="s">
        <v>72</v>
      </c>
      <c r="AY1701" s="255" t="s">
        <v>191</v>
      </c>
    </row>
    <row r="1702" s="14" customFormat="1">
      <c r="A1702" s="14"/>
      <c r="B1702" s="245"/>
      <c r="C1702" s="246"/>
      <c r="D1702" s="236" t="s">
        <v>202</v>
      </c>
      <c r="E1702" s="247" t="s">
        <v>19</v>
      </c>
      <c r="F1702" s="248" t="s">
        <v>1257</v>
      </c>
      <c r="G1702" s="246"/>
      <c r="H1702" s="249">
        <v>8.391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202</v>
      </c>
      <c r="AU1702" s="255" t="s">
        <v>82</v>
      </c>
      <c r="AV1702" s="14" t="s">
        <v>82</v>
      </c>
      <c r="AW1702" s="14" t="s">
        <v>34</v>
      </c>
      <c r="AX1702" s="14" t="s">
        <v>72</v>
      </c>
      <c r="AY1702" s="255" t="s">
        <v>191</v>
      </c>
    </row>
    <row r="1703" s="14" customFormat="1">
      <c r="A1703" s="14"/>
      <c r="B1703" s="245"/>
      <c r="C1703" s="246"/>
      <c r="D1703" s="236" t="s">
        <v>202</v>
      </c>
      <c r="E1703" s="247" t="s">
        <v>19</v>
      </c>
      <c r="F1703" s="248" t="s">
        <v>1258</v>
      </c>
      <c r="G1703" s="246"/>
      <c r="H1703" s="249">
        <v>7.2930000000000001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202</v>
      </c>
      <c r="AU1703" s="255" t="s">
        <v>82</v>
      </c>
      <c r="AV1703" s="14" t="s">
        <v>82</v>
      </c>
      <c r="AW1703" s="14" t="s">
        <v>34</v>
      </c>
      <c r="AX1703" s="14" t="s">
        <v>72</v>
      </c>
      <c r="AY1703" s="255" t="s">
        <v>191</v>
      </c>
    </row>
    <row r="1704" s="14" customFormat="1">
      <c r="A1704" s="14"/>
      <c r="B1704" s="245"/>
      <c r="C1704" s="246"/>
      <c r="D1704" s="236" t="s">
        <v>202</v>
      </c>
      <c r="E1704" s="247" t="s">
        <v>19</v>
      </c>
      <c r="F1704" s="248" t="s">
        <v>1259</v>
      </c>
      <c r="G1704" s="246"/>
      <c r="H1704" s="249">
        <v>8.5679999999999996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202</v>
      </c>
      <c r="AU1704" s="255" t="s">
        <v>82</v>
      </c>
      <c r="AV1704" s="14" t="s">
        <v>82</v>
      </c>
      <c r="AW1704" s="14" t="s">
        <v>34</v>
      </c>
      <c r="AX1704" s="14" t="s">
        <v>72</v>
      </c>
      <c r="AY1704" s="255" t="s">
        <v>191</v>
      </c>
    </row>
    <row r="1705" s="14" customFormat="1">
      <c r="A1705" s="14"/>
      <c r="B1705" s="245"/>
      <c r="C1705" s="246"/>
      <c r="D1705" s="236" t="s">
        <v>202</v>
      </c>
      <c r="E1705" s="247" t="s">
        <v>19</v>
      </c>
      <c r="F1705" s="248" t="s">
        <v>1260</v>
      </c>
      <c r="G1705" s="246"/>
      <c r="H1705" s="249">
        <v>7.2930000000000001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202</v>
      </c>
      <c r="AU1705" s="255" t="s">
        <v>82</v>
      </c>
      <c r="AV1705" s="14" t="s">
        <v>82</v>
      </c>
      <c r="AW1705" s="14" t="s">
        <v>34</v>
      </c>
      <c r="AX1705" s="14" t="s">
        <v>72</v>
      </c>
      <c r="AY1705" s="255" t="s">
        <v>191</v>
      </c>
    </row>
    <row r="1706" s="15" customFormat="1">
      <c r="A1706" s="15"/>
      <c r="B1706" s="256"/>
      <c r="C1706" s="257"/>
      <c r="D1706" s="236" t="s">
        <v>202</v>
      </c>
      <c r="E1706" s="258" t="s">
        <v>19</v>
      </c>
      <c r="F1706" s="259" t="s">
        <v>208</v>
      </c>
      <c r="G1706" s="257"/>
      <c r="H1706" s="260">
        <v>99.987000000000023</v>
      </c>
      <c r="I1706" s="261"/>
      <c r="J1706" s="257"/>
      <c r="K1706" s="257"/>
      <c r="L1706" s="262"/>
      <c r="M1706" s="263"/>
      <c r="N1706" s="264"/>
      <c r="O1706" s="264"/>
      <c r="P1706" s="264"/>
      <c r="Q1706" s="264"/>
      <c r="R1706" s="264"/>
      <c r="S1706" s="264"/>
      <c r="T1706" s="26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6" t="s">
        <v>202</v>
      </c>
      <c r="AU1706" s="266" t="s">
        <v>82</v>
      </c>
      <c r="AV1706" s="15" t="s">
        <v>93</v>
      </c>
      <c r="AW1706" s="15" t="s">
        <v>34</v>
      </c>
      <c r="AX1706" s="15" t="s">
        <v>72</v>
      </c>
      <c r="AY1706" s="266" t="s">
        <v>191</v>
      </c>
    </row>
    <row r="1707" s="16" customFormat="1">
      <c r="A1707" s="16"/>
      <c r="B1707" s="267"/>
      <c r="C1707" s="268"/>
      <c r="D1707" s="236" t="s">
        <v>202</v>
      </c>
      <c r="E1707" s="269" t="s">
        <v>19</v>
      </c>
      <c r="F1707" s="270" t="s">
        <v>212</v>
      </c>
      <c r="G1707" s="268"/>
      <c r="H1707" s="271">
        <v>149.19400000000002</v>
      </c>
      <c r="I1707" s="272"/>
      <c r="J1707" s="268"/>
      <c r="K1707" s="268"/>
      <c r="L1707" s="273"/>
      <c r="M1707" s="274"/>
      <c r="N1707" s="275"/>
      <c r="O1707" s="275"/>
      <c r="P1707" s="275"/>
      <c r="Q1707" s="275"/>
      <c r="R1707" s="275"/>
      <c r="S1707" s="275"/>
      <c r="T1707" s="27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277" t="s">
        <v>202</v>
      </c>
      <c r="AU1707" s="277" t="s">
        <v>82</v>
      </c>
      <c r="AV1707" s="16" t="s">
        <v>198</v>
      </c>
      <c r="AW1707" s="16" t="s">
        <v>34</v>
      </c>
      <c r="AX1707" s="16" t="s">
        <v>80</v>
      </c>
      <c r="AY1707" s="277" t="s">
        <v>191</v>
      </c>
    </row>
    <row r="1708" s="14" customFormat="1">
      <c r="A1708" s="14"/>
      <c r="B1708" s="245"/>
      <c r="C1708" s="246"/>
      <c r="D1708" s="236" t="s">
        <v>202</v>
      </c>
      <c r="E1708" s="246"/>
      <c r="F1708" s="248" t="s">
        <v>1271</v>
      </c>
      <c r="G1708" s="246"/>
      <c r="H1708" s="249">
        <v>179.03299999999999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202</v>
      </c>
      <c r="AU1708" s="255" t="s">
        <v>82</v>
      </c>
      <c r="AV1708" s="14" t="s">
        <v>82</v>
      </c>
      <c r="AW1708" s="14" t="s">
        <v>4</v>
      </c>
      <c r="AX1708" s="14" t="s">
        <v>80</v>
      </c>
      <c r="AY1708" s="255" t="s">
        <v>191</v>
      </c>
    </row>
    <row r="1709" s="2" customFormat="1" ht="24.15" customHeight="1">
      <c r="A1709" s="41"/>
      <c r="B1709" s="42"/>
      <c r="C1709" s="216" t="s">
        <v>1272</v>
      </c>
      <c r="D1709" s="216" t="s">
        <v>193</v>
      </c>
      <c r="E1709" s="217" t="s">
        <v>1273</v>
      </c>
      <c r="F1709" s="218" t="s">
        <v>1274</v>
      </c>
      <c r="G1709" s="219" t="s">
        <v>310</v>
      </c>
      <c r="H1709" s="220">
        <v>9.3409999999999993</v>
      </c>
      <c r="I1709" s="221"/>
      <c r="J1709" s="222">
        <f>ROUND(I1709*H1709,2)</f>
        <v>0</v>
      </c>
      <c r="K1709" s="218" t="s">
        <v>197</v>
      </c>
      <c r="L1709" s="47"/>
      <c r="M1709" s="223" t="s">
        <v>19</v>
      </c>
      <c r="N1709" s="224" t="s">
        <v>43</v>
      </c>
      <c r="O1709" s="87"/>
      <c r="P1709" s="225">
        <f>O1709*H1709</f>
        <v>0</v>
      </c>
      <c r="Q1709" s="225">
        <v>0</v>
      </c>
      <c r="R1709" s="225">
        <f>Q1709*H1709</f>
        <v>0</v>
      </c>
      <c r="S1709" s="225">
        <v>0</v>
      </c>
      <c r="T1709" s="226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27" t="s">
        <v>464</v>
      </c>
      <c r="AT1709" s="227" t="s">
        <v>193</v>
      </c>
      <c r="AU1709" s="227" t="s">
        <v>82</v>
      </c>
      <c r="AY1709" s="20" t="s">
        <v>191</v>
      </c>
      <c r="BE1709" s="228">
        <f>IF(N1709="základní",J1709,0)</f>
        <v>0</v>
      </c>
      <c r="BF1709" s="228">
        <f>IF(N1709="snížená",J1709,0)</f>
        <v>0</v>
      </c>
      <c r="BG1709" s="228">
        <f>IF(N1709="zákl. přenesená",J1709,0)</f>
        <v>0</v>
      </c>
      <c r="BH1709" s="228">
        <f>IF(N1709="sníž. přenesená",J1709,0)</f>
        <v>0</v>
      </c>
      <c r="BI1709" s="228">
        <f>IF(N1709="nulová",J1709,0)</f>
        <v>0</v>
      </c>
      <c r="BJ1709" s="20" t="s">
        <v>80</v>
      </c>
      <c r="BK1709" s="228">
        <f>ROUND(I1709*H1709,2)</f>
        <v>0</v>
      </c>
      <c r="BL1709" s="20" t="s">
        <v>464</v>
      </c>
      <c r="BM1709" s="227" t="s">
        <v>1275</v>
      </c>
    </row>
    <row r="1710" s="2" customFormat="1">
      <c r="A1710" s="41"/>
      <c r="B1710" s="42"/>
      <c r="C1710" s="43"/>
      <c r="D1710" s="229" t="s">
        <v>200</v>
      </c>
      <c r="E1710" s="43"/>
      <c r="F1710" s="230" t="s">
        <v>1276</v>
      </c>
      <c r="G1710" s="43"/>
      <c r="H1710" s="43"/>
      <c r="I1710" s="231"/>
      <c r="J1710" s="43"/>
      <c r="K1710" s="43"/>
      <c r="L1710" s="47"/>
      <c r="M1710" s="288"/>
      <c r="N1710" s="289"/>
      <c r="O1710" s="290"/>
      <c r="P1710" s="290"/>
      <c r="Q1710" s="290"/>
      <c r="R1710" s="290"/>
      <c r="S1710" s="290"/>
      <c r="T1710" s="29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200</v>
      </c>
      <c r="AU1710" s="20" t="s">
        <v>82</v>
      </c>
    </row>
    <row r="1711" s="2" customFormat="1" ht="6.96" customHeight="1">
      <c r="A1711" s="41"/>
      <c r="B1711" s="62"/>
      <c r="C1711" s="63"/>
      <c r="D1711" s="63"/>
      <c r="E1711" s="63"/>
      <c r="F1711" s="63"/>
      <c r="G1711" s="63"/>
      <c r="H1711" s="63"/>
      <c r="I1711" s="63"/>
      <c r="J1711" s="63"/>
      <c r="K1711" s="63"/>
      <c r="L1711" s="47"/>
      <c r="M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</row>
  </sheetData>
  <sheetProtection sheet="1" autoFilter="0" formatColumns="0" formatRows="0" objects="1" scenarios="1" spinCount="100000" saltValue="1BsbG28uKNZVS230/otnGFCH0xkCVRYpBUwpRdBptIkzoZxNKxTx7tLdONHQpUTaJ6hYuK01RAhiorTdwNEKng==" hashValue="/X7MYJuaipQbey9P/i88jiIp8V/I+1SVR7SWFaJC9ZPQK3P6oOFiw/KVr311NOK1qjEQ3/AJCczsf0PQ2sJ7RQ==" algorithmName="SHA-512" password="CC35"/>
  <autoFilter ref="C95:K17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31251105"/>
    <hyperlink ref="F109" r:id="rId2" display="https://podminky.urs.cz/item/CS_URS_2024_02/132251102"/>
    <hyperlink ref="F119" r:id="rId3" display="https://podminky.urs.cz/item/CS_URS_2024_02/132251254"/>
    <hyperlink ref="F143" r:id="rId4" display="https://podminky.urs.cz/item/CS_URS_2024_02/162751117"/>
    <hyperlink ref="F185" r:id="rId5" display="https://podminky.urs.cz/item/CS_URS_2024_02/162751119"/>
    <hyperlink ref="F189" r:id="rId6" display="https://podminky.urs.cz/item/CS_URS_2024_02/171201221"/>
    <hyperlink ref="F232" r:id="rId7" display="https://podminky.urs.cz/item/CS_URS_2024_02/171251201"/>
    <hyperlink ref="F274" r:id="rId8" display="https://podminky.urs.cz/item/CS_URS_2024_02/174151101"/>
    <hyperlink ref="F295" r:id="rId9" display="https://podminky.urs.cz/item/CS_URS_2024_02/181951112"/>
    <hyperlink ref="F305" r:id="rId10" display="https://podminky.urs.cz/item/CS_URS_2024_02/211561111"/>
    <hyperlink ref="F310" r:id="rId11" display="https://podminky.urs.cz/item/CS_URS_2024_02/211971110"/>
    <hyperlink ref="F320" r:id="rId12" display="https://podminky.urs.cz/item/CS_URS_2024_02/212755214"/>
    <hyperlink ref="F325" r:id="rId13" display="https://podminky.urs.cz/item/CS_URS_2024_02/213311151"/>
    <hyperlink ref="F333" r:id="rId14" display="https://podminky.urs.cz/item/CS_URS_2024_02/218111112"/>
    <hyperlink ref="F342" r:id="rId15" display="https://podminky.urs.cz/item/CS_URS_2024_02/218111121"/>
    <hyperlink ref="F347" r:id="rId16" display="https://podminky.urs.cz/item/CS_URS_2024_02/218121111"/>
    <hyperlink ref="F351" r:id="rId17" display="https://podminky.urs.cz/item/CS_URS_2024_02/270001112"/>
    <hyperlink ref="F373" r:id="rId18" display="https://podminky.urs.cz/item/CS_URS_2024_02/271532212"/>
    <hyperlink ref="F421" r:id="rId19" display="https://podminky.urs.cz/item/CS_URS_2024_02/273321411"/>
    <hyperlink ref="F444" r:id="rId20" display="https://podminky.urs.cz/item/CS_URS_2024_02/273322611"/>
    <hyperlink ref="F457" r:id="rId21" display="https://podminky.urs.cz/item/CS_URS_2024_02/273325912"/>
    <hyperlink ref="F485" r:id="rId22" display="https://podminky.urs.cz/item/CS_URS_2024_02/273351121"/>
    <hyperlink ref="F493" r:id="rId23" display="https://podminky.urs.cz/item/CS_URS_2024_02/273351122"/>
    <hyperlink ref="F501" r:id="rId24" display="https://podminky.urs.cz/item/CS_URS_2024_02/273362021"/>
    <hyperlink ref="F515" r:id="rId25" display="https://podminky.urs.cz/item/CS_URS_2024_02/274322511"/>
    <hyperlink ref="F531" r:id="rId26" display="https://podminky.urs.cz/item/CS_URS_2024_02/274322611"/>
    <hyperlink ref="F579" r:id="rId27" display="https://podminky.urs.cz/item/CS_URS_2024_02/274351121"/>
    <hyperlink ref="F602" r:id="rId28" display="https://podminky.urs.cz/item/CS_URS_2024_02/274351122"/>
    <hyperlink ref="F625" r:id="rId29" display="https://podminky.urs.cz/item/CS_URS_2024_02/274361821"/>
    <hyperlink ref="F633" r:id="rId30" display="https://podminky.urs.cz/item/CS_URS_2024_02/311272031"/>
    <hyperlink ref="F644" r:id="rId31" display="https://podminky.urs.cz/item/CS_URS_2024_02/311272141"/>
    <hyperlink ref="F654" r:id="rId32" display="https://podminky.urs.cz/item/CS_URS_2024_02/311273901"/>
    <hyperlink ref="F664" r:id="rId33" display="https://podminky.urs.cz/item/CS_URS_2024_02/311273951"/>
    <hyperlink ref="F673" r:id="rId34" display="https://podminky.urs.cz/item/CS_URS_2024_02/311273953"/>
    <hyperlink ref="F683" r:id="rId35" display="https://podminky.urs.cz/item/CS_URS_2024_02/311321611"/>
    <hyperlink ref="F734" r:id="rId36" display="https://podminky.urs.cz/item/CS_URS_2024_02/311351121"/>
    <hyperlink ref="F848" r:id="rId37" display="https://podminky.urs.cz/item/CS_URS_2024_02/311351122"/>
    <hyperlink ref="F962" r:id="rId38" display="https://podminky.urs.cz/item/CS_URS_2024_02/311351911"/>
    <hyperlink ref="F995" r:id="rId39" display="https://podminky.urs.cz/item/CS_URS_2024_02/311361821"/>
    <hyperlink ref="F999" r:id="rId40" display="https://podminky.urs.cz/item/CS_URS_2024_02/315321611"/>
    <hyperlink ref="F1011" r:id="rId41" display="https://podminky.urs.cz/item/CS_URS_2024_02/315351121"/>
    <hyperlink ref="F1023" r:id="rId42" display="https://podminky.urs.cz/item/CS_URS_2024_02/315351122"/>
    <hyperlink ref="F1035" r:id="rId43" display="https://podminky.urs.cz/item/CS_URS_2024_02/315361821"/>
    <hyperlink ref="F1039" r:id="rId44" display="https://podminky.urs.cz/item/CS_URS_2024_02/317143431"/>
    <hyperlink ref="F1045" r:id="rId45" display="https://podminky.urs.cz/item/CS_URS_2024_02/330321712"/>
    <hyperlink ref="F1052" r:id="rId46" display="https://podminky.urs.cz/item/CS_URS_2024_02/331351321"/>
    <hyperlink ref="F1064" r:id="rId47" display="https://podminky.urs.cz/item/CS_URS_2024_02/331351322"/>
    <hyperlink ref="F1076" r:id="rId48" display="https://podminky.urs.cz/item/CS_URS_2024_02/331361821"/>
    <hyperlink ref="F1081" r:id="rId49" display="https://podminky.urs.cz/item/CS_URS_2024_02/411124221"/>
    <hyperlink ref="F1114" r:id="rId50" display="https://podminky.urs.cz/item/CS_URS_2024_02/411324646"/>
    <hyperlink ref="F1121" r:id="rId51" display="https://podminky.urs.cz/item/CS_URS_2024_02/411325656"/>
    <hyperlink ref="F1127" r:id="rId52" display="https://podminky.urs.cz/item/CS_URS_2024_02/411351011"/>
    <hyperlink ref="F1146" r:id="rId53" display="https://podminky.urs.cz/item/CS_URS_2024_02/411351012"/>
    <hyperlink ref="F1165" r:id="rId54" display="https://podminky.urs.cz/item/CS_URS_2024_02/411351021"/>
    <hyperlink ref="F1172" r:id="rId55" display="https://podminky.urs.cz/item/CS_URS_2024_02/411351022"/>
    <hyperlink ref="F1179" r:id="rId56" display="https://podminky.urs.cz/item/CS_URS_2024_02/411354313"/>
    <hyperlink ref="F1195" r:id="rId57" display="https://podminky.urs.cz/item/CS_URS_2024_02/411354314"/>
    <hyperlink ref="F1211" r:id="rId58" display="https://podminky.urs.cz/item/CS_URS_2024_02/411354335"/>
    <hyperlink ref="F1217" r:id="rId59" display="https://podminky.urs.cz/item/CS_URS_2024_02/411354336"/>
    <hyperlink ref="F1223" r:id="rId60" display="https://podminky.urs.cz/item/CS_URS_2024_02/411359111"/>
    <hyperlink ref="F1238" r:id="rId61" display="https://podminky.urs.cz/item/CS_URS_2024_02/411361821"/>
    <hyperlink ref="F1250" r:id="rId62" display="https://podminky.urs.cz/item/CS_URS_2024_02/411362021"/>
    <hyperlink ref="F1262" r:id="rId63" display="https://podminky.urs.cz/item/CS_URS_2024_02/417321515"/>
    <hyperlink ref="F1286" r:id="rId64" display="https://podminky.urs.cz/item/CS_URS_2024_02/417351115"/>
    <hyperlink ref="F1312" r:id="rId65" display="https://podminky.urs.cz/item/CS_URS_2024_02/417351116"/>
    <hyperlink ref="F1338" r:id="rId66" display="https://podminky.urs.cz/item/CS_URS_2024_02/417361821"/>
    <hyperlink ref="F1343" r:id="rId67" display="https://podminky.urs.cz/item/CS_URS_2024_02/632450132"/>
    <hyperlink ref="F1350" r:id="rId68" display="https://podminky.urs.cz/item/CS_URS_2024_02/941121111"/>
    <hyperlink ref="F1356" r:id="rId69" display="https://podminky.urs.cz/item/CS_URS_2024_02/941121211"/>
    <hyperlink ref="F1360" r:id="rId70" display="https://podminky.urs.cz/item/CS_URS_2024_02/941121322"/>
    <hyperlink ref="F1364" r:id="rId71" display="https://podminky.urs.cz/item/CS_URS_2024_02/941121811"/>
    <hyperlink ref="F1370" r:id="rId72" display="https://podminky.urs.cz/item/CS_URS_2024_02/944611111"/>
    <hyperlink ref="F1376" r:id="rId73" display="https://podminky.urs.cz/item/CS_URS_2024_02/944611211"/>
    <hyperlink ref="F1380" r:id="rId74" display="https://podminky.urs.cz/item/CS_URS_2024_02/944611811"/>
    <hyperlink ref="F1386" r:id="rId75" display="https://podminky.urs.cz/item/CS_URS_2024_02/949101112"/>
    <hyperlink ref="F1394" r:id="rId76" display="https://podminky.urs.cz/item/CS_URS_2024_02/993111111"/>
    <hyperlink ref="F1402" r:id="rId77" display="https://podminky.urs.cz/item/CS_URS_2024_02/993111119"/>
    <hyperlink ref="F1411" r:id="rId78" display="https://podminky.urs.cz/item/CS_URS_2024_02/998012022"/>
    <hyperlink ref="F1415" r:id="rId79" display="https://podminky.urs.cz/item/CS_URS_2024_02/711111001"/>
    <hyperlink ref="F1443" r:id="rId80" display="https://podminky.urs.cz/item/CS_URS_2024_02/711111053"/>
    <hyperlink ref="F1463" r:id="rId81" display="https://podminky.urs.cz/item/CS_URS_2024_02/711141559"/>
    <hyperlink ref="F1491" r:id="rId82" display="https://podminky.urs.cz/item/CS_URS_2024_02/998711102"/>
    <hyperlink ref="F1494" r:id="rId83" display="https://podminky.urs.cz/item/CS_URS_2024_02/712311101"/>
    <hyperlink ref="F1542" r:id="rId84" display="https://podminky.urs.cz/item/CS_URS_2024_02/712341559"/>
    <hyperlink ref="F1590" r:id="rId85" display="https://podminky.urs.cz/item/CS_URS_2024_02/712811101"/>
    <hyperlink ref="F1650" r:id="rId86" display="https://podminky.urs.cz/item/CS_URS_2024_02/712841559"/>
    <hyperlink ref="F1710" r:id="rId87" display="https://podminky.urs.cz/item/CS_URS_2024_02/99871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ROUND((SUM(BE109:BE5657)),  2)</f>
        <v>0</v>
      </c>
      <c r="G35" s="41"/>
      <c r="H35" s="41"/>
      <c r="I35" s="161">
        <v>0.20999999999999999</v>
      </c>
      <c r="J35" s="160">
        <f>ROUND(((SUM(BE109:BE5657))*I35),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ROUND((SUM(BF109:BF5657)),  2)</f>
        <v>0</v>
      </c>
      <c r="G36" s="41"/>
      <c r="H36" s="41"/>
      <c r="I36" s="161">
        <v>0.12</v>
      </c>
      <c r="J36" s="160">
        <f>ROUND(((SUM(BF109:BF5657))*I36),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ROUND((SUM(BG109:BG5657)),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ROUND((SUM(BH109:BH5657)),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ROUND((SUM(BI109:BI5657)),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012 - Dokončovací práce stavby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J110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339</v>
      </c>
      <c r="E65" s="186"/>
      <c r="F65" s="186"/>
      <c r="G65" s="186"/>
      <c r="H65" s="186"/>
      <c r="I65" s="186"/>
      <c r="J65" s="187">
        <f>J111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340</v>
      </c>
      <c r="E66" s="186"/>
      <c r="F66" s="186"/>
      <c r="G66" s="186"/>
      <c r="H66" s="186"/>
      <c r="I66" s="186"/>
      <c r="J66" s="187">
        <f>J299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J324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J1702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175</v>
      </c>
      <c r="E69" s="186"/>
      <c r="F69" s="186"/>
      <c r="G69" s="186"/>
      <c r="H69" s="186"/>
      <c r="I69" s="186"/>
      <c r="J69" s="187">
        <f>J1748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342</v>
      </c>
      <c r="E70" s="181"/>
      <c r="F70" s="181"/>
      <c r="G70" s="181"/>
      <c r="H70" s="181"/>
      <c r="I70" s="181"/>
      <c r="J70" s="182">
        <f>J1751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343</v>
      </c>
      <c r="E71" s="186"/>
      <c r="F71" s="186"/>
      <c r="G71" s="186"/>
      <c r="H71" s="186"/>
      <c r="I71" s="186"/>
      <c r="J71" s="187">
        <f>J1752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344</v>
      </c>
      <c r="E72" s="186"/>
      <c r="F72" s="186"/>
      <c r="G72" s="186"/>
      <c r="H72" s="186"/>
      <c r="I72" s="186"/>
      <c r="J72" s="187">
        <f>J1813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1278</v>
      </c>
      <c r="E73" s="186"/>
      <c r="F73" s="186"/>
      <c r="G73" s="186"/>
      <c r="H73" s="186"/>
      <c r="I73" s="186"/>
      <c r="J73" s="187">
        <f>J2043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1279</v>
      </c>
      <c r="E74" s="186"/>
      <c r="F74" s="186"/>
      <c r="G74" s="186"/>
      <c r="H74" s="186"/>
      <c r="I74" s="186"/>
      <c r="J74" s="187">
        <f>J2328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1280</v>
      </c>
      <c r="E75" s="186"/>
      <c r="F75" s="186"/>
      <c r="G75" s="186"/>
      <c r="H75" s="186"/>
      <c r="I75" s="186"/>
      <c r="J75" s="187">
        <f>J2341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1281</v>
      </c>
      <c r="E76" s="186"/>
      <c r="F76" s="186"/>
      <c r="G76" s="186"/>
      <c r="H76" s="186"/>
      <c r="I76" s="186"/>
      <c r="J76" s="187">
        <f>J2413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1282</v>
      </c>
      <c r="E77" s="186"/>
      <c r="F77" s="186"/>
      <c r="G77" s="186"/>
      <c r="H77" s="186"/>
      <c r="I77" s="186"/>
      <c r="J77" s="187">
        <f>J2487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1283</v>
      </c>
      <c r="E78" s="186"/>
      <c r="F78" s="186"/>
      <c r="G78" s="186"/>
      <c r="H78" s="186"/>
      <c r="I78" s="186"/>
      <c r="J78" s="187">
        <f>J2539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1284</v>
      </c>
      <c r="E79" s="186"/>
      <c r="F79" s="186"/>
      <c r="G79" s="186"/>
      <c r="H79" s="186"/>
      <c r="I79" s="186"/>
      <c r="J79" s="187">
        <f>J2826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1285</v>
      </c>
      <c r="E80" s="186"/>
      <c r="F80" s="186"/>
      <c r="G80" s="186"/>
      <c r="H80" s="186"/>
      <c r="I80" s="186"/>
      <c r="J80" s="187">
        <f>J3454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1286</v>
      </c>
      <c r="E81" s="186"/>
      <c r="F81" s="186"/>
      <c r="G81" s="186"/>
      <c r="H81" s="186"/>
      <c r="I81" s="186"/>
      <c r="J81" s="187">
        <f>J3861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1287</v>
      </c>
      <c r="E82" s="186"/>
      <c r="F82" s="186"/>
      <c r="G82" s="186"/>
      <c r="H82" s="186"/>
      <c r="I82" s="186"/>
      <c r="J82" s="187">
        <f>J3961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1288</v>
      </c>
      <c r="E83" s="186"/>
      <c r="F83" s="186"/>
      <c r="G83" s="186"/>
      <c r="H83" s="186"/>
      <c r="I83" s="186"/>
      <c r="J83" s="187">
        <f>J4924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1289</v>
      </c>
      <c r="E84" s="186"/>
      <c r="F84" s="186"/>
      <c r="G84" s="186"/>
      <c r="H84" s="186"/>
      <c r="I84" s="186"/>
      <c r="J84" s="187">
        <f>J5021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1290</v>
      </c>
      <c r="E85" s="186"/>
      <c r="F85" s="186"/>
      <c r="G85" s="186"/>
      <c r="H85" s="186"/>
      <c r="I85" s="186"/>
      <c r="J85" s="187">
        <f>J5509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1291</v>
      </c>
      <c r="E86" s="186"/>
      <c r="F86" s="186"/>
      <c r="G86" s="186"/>
      <c r="H86" s="186"/>
      <c r="I86" s="186"/>
      <c r="J86" s="187">
        <f>J5560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8"/>
      <c r="C87" s="179"/>
      <c r="D87" s="180" t="s">
        <v>1292</v>
      </c>
      <c r="E87" s="181"/>
      <c r="F87" s="181"/>
      <c r="G87" s="181"/>
      <c r="H87" s="181"/>
      <c r="I87" s="181"/>
      <c r="J87" s="182">
        <f>J5653</f>
        <v>0</v>
      </c>
      <c r="K87" s="179"/>
      <c r="L87" s="18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176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73" t="str">
        <f>E7</f>
        <v>Novostavba střediska krizového řízení - Objekt záchranné služby s heliportem v areálu SZZ Krnov</v>
      </c>
      <c r="F97" s="35"/>
      <c r="G97" s="35"/>
      <c r="H97" s="35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" customFormat="1" ht="12" customHeight="1">
      <c r="B98" s="24"/>
      <c r="C98" s="35" t="s">
        <v>163</v>
      </c>
      <c r="D98" s="25"/>
      <c r="E98" s="25"/>
      <c r="F98" s="25"/>
      <c r="G98" s="25"/>
      <c r="H98" s="25"/>
      <c r="I98" s="25"/>
      <c r="J98" s="25"/>
      <c r="K98" s="25"/>
      <c r="L98" s="23"/>
    </row>
    <row r="99" s="2" customFormat="1" ht="16.5" customHeight="1">
      <c r="A99" s="41"/>
      <c r="B99" s="42"/>
      <c r="C99" s="43"/>
      <c r="D99" s="43"/>
      <c r="E99" s="173" t="s">
        <v>336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337</v>
      </c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72" t="str">
        <f>E11</f>
        <v>SO 012 - Dokončovací práce stavby ZS včetně přistávací plochy</v>
      </c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21</v>
      </c>
      <c r="D103" s="43"/>
      <c r="E103" s="43"/>
      <c r="F103" s="30" t="str">
        <f>F14</f>
        <v xml:space="preserve"> </v>
      </c>
      <c r="G103" s="43"/>
      <c r="H103" s="43"/>
      <c r="I103" s="35" t="s">
        <v>23</v>
      </c>
      <c r="J103" s="75" t="str">
        <f>IF(J14="","",J14)</f>
        <v>20. 9. 2024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40.05" customHeight="1">
      <c r="A105" s="41"/>
      <c r="B105" s="42"/>
      <c r="C105" s="35" t="s">
        <v>25</v>
      </c>
      <c r="D105" s="43"/>
      <c r="E105" s="43"/>
      <c r="F105" s="30" t="str">
        <f>E17</f>
        <v>SZZ Krnov,p.o.,I.P.Pavlova 552/9,794 01 Krnov</v>
      </c>
      <c r="G105" s="43"/>
      <c r="H105" s="43"/>
      <c r="I105" s="35" t="s">
        <v>31</v>
      </c>
      <c r="J105" s="39" t="str">
        <f>E23</f>
        <v>Ing.arch.Martin Janda,Lomná 1895,Frenštát p.R.</v>
      </c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IF(E20="","",E20)</f>
        <v>Vyplň údaj</v>
      </c>
      <c r="G106" s="43"/>
      <c r="H106" s="43"/>
      <c r="I106" s="35" t="s">
        <v>35</v>
      </c>
      <c r="J106" s="39" t="str">
        <f>E26</f>
        <v xml:space="preserve"> 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89"/>
      <c r="B108" s="190"/>
      <c r="C108" s="191" t="s">
        <v>177</v>
      </c>
      <c r="D108" s="192" t="s">
        <v>57</v>
      </c>
      <c r="E108" s="192" t="s">
        <v>53</v>
      </c>
      <c r="F108" s="192" t="s">
        <v>54</v>
      </c>
      <c r="G108" s="192" t="s">
        <v>178</v>
      </c>
      <c r="H108" s="192" t="s">
        <v>179</v>
      </c>
      <c r="I108" s="192" t="s">
        <v>180</v>
      </c>
      <c r="J108" s="192" t="s">
        <v>167</v>
      </c>
      <c r="K108" s="193" t="s">
        <v>181</v>
      </c>
      <c r="L108" s="194"/>
      <c r="M108" s="95" t="s">
        <v>19</v>
      </c>
      <c r="N108" s="96" t="s">
        <v>42</v>
      </c>
      <c r="O108" s="96" t="s">
        <v>182</v>
      </c>
      <c r="P108" s="96" t="s">
        <v>183</v>
      </c>
      <c r="Q108" s="96" t="s">
        <v>184</v>
      </c>
      <c r="R108" s="96" t="s">
        <v>185</v>
      </c>
      <c r="S108" s="96" t="s">
        <v>186</v>
      </c>
      <c r="T108" s="97" t="s">
        <v>187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</row>
    <row r="109" s="2" customFormat="1" ht="22.8" customHeight="1">
      <c r="A109" s="41"/>
      <c r="B109" s="42"/>
      <c r="C109" s="102" t="s">
        <v>188</v>
      </c>
      <c r="D109" s="43"/>
      <c r="E109" s="43"/>
      <c r="F109" s="43"/>
      <c r="G109" s="43"/>
      <c r="H109" s="43"/>
      <c r="I109" s="43"/>
      <c r="J109" s="195">
        <f>BK109</f>
        <v>0</v>
      </c>
      <c r="K109" s="43"/>
      <c r="L109" s="47"/>
      <c r="M109" s="98"/>
      <c r="N109" s="196"/>
      <c r="O109" s="99"/>
      <c r="P109" s="197">
        <f>P110+P1751+P5653</f>
        <v>0</v>
      </c>
      <c r="Q109" s="99"/>
      <c r="R109" s="197">
        <f>R110+R1751+R5653</f>
        <v>601.33302967000009</v>
      </c>
      <c r="S109" s="99"/>
      <c r="T109" s="198">
        <f>T110+T1751+T5653</f>
        <v>0.0019145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71</v>
      </c>
      <c r="AU109" s="20" t="s">
        <v>168</v>
      </c>
      <c r="BK109" s="199">
        <f>BK110+BK1751+BK5653</f>
        <v>0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189</v>
      </c>
      <c r="F110" s="203" t="s">
        <v>190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P111+P299+P324+P1702+P1748</f>
        <v>0</v>
      </c>
      <c r="Q110" s="208"/>
      <c r="R110" s="209">
        <f>R111+R299+R324+R1702+R1748</f>
        <v>481.16106011000011</v>
      </c>
      <c r="S110" s="208"/>
      <c r="T110" s="210">
        <f>T111+T299+T324+T1702+T1748</f>
        <v>0.0019145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80</v>
      </c>
      <c r="AT110" s="212" t="s">
        <v>71</v>
      </c>
      <c r="AU110" s="212" t="s">
        <v>72</v>
      </c>
      <c r="AY110" s="211" t="s">
        <v>191</v>
      </c>
      <c r="BK110" s="213">
        <f>BK111+BK299+BK324+BK1702+BK1748</f>
        <v>0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93</v>
      </c>
      <c r="F111" s="214" t="s">
        <v>695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SUM(P112:P298)</f>
        <v>0</v>
      </c>
      <c r="Q111" s="208"/>
      <c r="R111" s="209">
        <f>SUM(R112:R298)</f>
        <v>52.676577189999996</v>
      </c>
      <c r="S111" s="208"/>
      <c r="T111" s="210">
        <f>SUM(T112:T298)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80</v>
      </c>
      <c r="AT111" s="212" t="s">
        <v>71</v>
      </c>
      <c r="AU111" s="212" t="s">
        <v>80</v>
      </c>
      <c r="AY111" s="211" t="s">
        <v>191</v>
      </c>
      <c r="BK111" s="213">
        <f>SUM(BK112:BK298)</f>
        <v>0</v>
      </c>
    </row>
    <row r="112" s="2" customFormat="1" ht="24.15" customHeight="1">
      <c r="A112" s="41"/>
      <c r="B112" s="42"/>
      <c r="C112" s="216" t="s">
        <v>80</v>
      </c>
      <c r="D112" s="216" t="s">
        <v>193</v>
      </c>
      <c r="E112" s="217" t="s">
        <v>1293</v>
      </c>
      <c r="F112" s="218" t="s">
        <v>1294</v>
      </c>
      <c r="G112" s="219" t="s">
        <v>250</v>
      </c>
      <c r="H112" s="220">
        <v>21</v>
      </c>
      <c r="I112" s="221"/>
      <c r="J112" s="222">
        <f>ROUND(I112*H112,2)</f>
        <v>0</v>
      </c>
      <c r="K112" s="218" t="s">
        <v>197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0.026280000000000001</v>
      </c>
      <c r="R112" s="225">
        <f>Q112*H112</f>
        <v>0.55188000000000004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1295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1296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701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7</v>
      </c>
      <c r="G115" s="246"/>
      <c r="H115" s="249">
        <v>21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6" customFormat="1">
      <c r="A116" s="16"/>
      <c r="B116" s="267"/>
      <c r="C116" s="268"/>
      <c r="D116" s="236" t="s">
        <v>202</v>
      </c>
      <c r="E116" s="269" t="s">
        <v>19</v>
      </c>
      <c r="F116" s="270" t="s">
        <v>212</v>
      </c>
      <c r="G116" s="268"/>
      <c r="H116" s="271">
        <v>21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202</v>
      </c>
      <c r="AU116" s="277" t="s">
        <v>82</v>
      </c>
      <c r="AV116" s="16" t="s">
        <v>198</v>
      </c>
      <c r="AW116" s="16" t="s">
        <v>34</v>
      </c>
      <c r="AX116" s="16" t="s">
        <v>80</v>
      </c>
      <c r="AY116" s="277" t="s">
        <v>191</v>
      </c>
    </row>
    <row r="117" s="2" customFormat="1" ht="24.15" customHeight="1">
      <c r="A117" s="41"/>
      <c r="B117" s="42"/>
      <c r="C117" s="216" t="s">
        <v>82</v>
      </c>
      <c r="D117" s="216" t="s">
        <v>193</v>
      </c>
      <c r="E117" s="217" t="s">
        <v>1297</v>
      </c>
      <c r="F117" s="218" t="s">
        <v>1298</v>
      </c>
      <c r="G117" s="219" t="s">
        <v>250</v>
      </c>
      <c r="H117" s="220">
        <v>1</v>
      </c>
      <c r="I117" s="221"/>
      <c r="J117" s="222">
        <f>ROUND(I117*H117,2)</f>
        <v>0</v>
      </c>
      <c r="K117" s="218" t="s">
        <v>197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0.034279999999999998</v>
      </c>
      <c r="R117" s="225">
        <f>Q117*H117</f>
        <v>0.034279999999999998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1299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1300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701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80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1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24.15" customHeight="1">
      <c r="A122" s="41"/>
      <c r="B122" s="42"/>
      <c r="C122" s="216" t="s">
        <v>93</v>
      </c>
      <c r="D122" s="216" t="s">
        <v>193</v>
      </c>
      <c r="E122" s="217" t="s">
        <v>1301</v>
      </c>
      <c r="F122" s="218" t="s">
        <v>1302</v>
      </c>
      <c r="G122" s="219" t="s">
        <v>250</v>
      </c>
      <c r="H122" s="220">
        <v>2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0.026550000000000001</v>
      </c>
      <c r="R122" s="225">
        <f>Q122*H122</f>
        <v>0.053100000000000001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1303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1304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454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82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6" customFormat="1">
      <c r="A126" s="16"/>
      <c r="B126" s="267"/>
      <c r="C126" s="268"/>
      <c r="D126" s="236" t="s">
        <v>202</v>
      </c>
      <c r="E126" s="269" t="s">
        <v>19</v>
      </c>
      <c r="F126" s="270" t="s">
        <v>212</v>
      </c>
      <c r="G126" s="268"/>
      <c r="H126" s="271">
        <v>2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202</v>
      </c>
      <c r="AU126" s="277" t="s">
        <v>82</v>
      </c>
      <c r="AV126" s="16" t="s">
        <v>198</v>
      </c>
      <c r="AW126" s="16" t="s">
        <v>34</v>
      </c>
      <c r="AX126" s="16" t="s">
        <v>80</v>
      </c>
      <c r="AY126" s="277" t="s">
        <v>191</v>
      </c>
    </row>
    <row r="127" s="2" customFormat="1" ht="24.15" customHeight="1">
      <c r="A127" s="41"/>
      <c r="B127" s="42"/>
      <c r="C127" s="216" t="s">
        <v>198</v>
      </c>
      <c r="D127" s="216" t="s">
        <v>193</v>
      </c>
      <c r="E127" s="217" t="s">
        <v>1305</v>
      </c>
      <c r="F127" s="218" t="s">
        <v>1306</v>
      </c>
      <c r="G127" s="219" t="s">
        <v>250</v>
      </c>
      <c r="H127" s="220">
        <v>7</v>
      </c>
      <c r="I127" s="221"/>
      <c r="J127" s="222">
        <f>ROUND(I127*H127,2)</f>
        <v>0</v>
      </c>
      <c r="K127" s="218" t="s">
        <v>197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0.03193</v>
      </c>
      <c r="R127" s="225">
        <f>Q127*H127</f>
        <v>0.22350999999999999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1307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1308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701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254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7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16" t="s">
        <v>242</v>
      </c>
      <c r="D132" s="216" t="s">
        <v>193</v>
      </c>
      <c r="E132" s="217" t="s">
        <v>1309</v>
      </c>
      <c r="F132" s="218" t="s">
        <v>1310</v>
      </c>
      <c r="G132" s="219" t="s">
        <v>310</v>
      </c>
      <c r="H132" s="220">
        <v>1.5289999999999999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1311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1312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1313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1314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1315</v>
      </c>
      <c r="G136" s="246"/>
      <c r="H136" s="249">
        <v>0.192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5" customFormat="1">
      <c r="A137" s="15"/>
      <c r="B137" s="256"/>
      <c r="C137" s="257"/>
      <c r="D137" s="236" t="s">
        <v>202</v>
      </c>
      <c r="E137" s="258" t="s">
        <v>19</v>
      </c>
      <c r="F137" s="259" t="s">
        <v>208</v>
      </c>
      <c r="G137" s="257"/>
      <c r="H137" s="260">
        <v>0.192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202</v>
      </c>
      <c r="AU137" s="266" t="s">
        <v>82</v>
      </c>
      <c r="AV137" s="15" t="s">
        <v>93</v>
      </c>
      <c r="AW137" s="15" t="s">
        <v>34</v>
      </c>
      <c r="AX137" s="15" t="s">
        <v>72</v>
      </c>
      <c r="AY137" s="266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1316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1317</v>
      </c>
      <c r="G139" s="246"/>
      <c r="H139" s="249">
        <v>0.56399999999999995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5" customFormat="1">
      <c r="A140" s="15"/>
      <c r="B140" s="256"/>
      <c r="C140" s="257"/>
      <c r="D140" s="236" t="s">
        <v>202</v>
      </c>
      <c r="E140" s="258" t="s">
        <v>19</v>
      </c>
      <c r="F140" s="259" t="s">
        <v>208</v>
      </c>
      <c r="G140" s="257"/>
      <c r="H140" s="260">
        <v>0.56399999999999995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202</v>
      </c>
      <c r="AU140" s="266" t="s">
        <v>82</v>
      </c>
      <c r="AV140" s="15" t="s">
        <v>93</v>
      </c>
      <c r="AW140" s="15" t="s">
        <v>34</v>
      </c>
      <c r="AX140" s="15" t="s">
        <v>72</v>
      </c>
      <c r="AY140" s="266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1318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1319</v>
      </c>
      <c r="G142" s="246"/>
      <c r="H142" s="249">
        <v>0.40600000000000003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5" customFormat="1">
      <c r="A143" s="15"/>
      <c r="B143" s="256"/>
      <c r="C143" s="257"/>
      <c r="D143" s="236" t="s">
        <v>202</v>
      </c>
      <c r="E143" s="258" t="s">
        <v>19</v>
      </c>
      <c r="F143" s="259" t="s">
        <v>208</v>
      </c>
      <c r="G143" s="257"/>
      <c r="H143" s="260">
        <v>0.40600000000000003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202</v>
      </c>
      <c r="AU143" s="266" t="s">
        <v>82</v>
      </c>
      <c r="AV143" s="15" t="s">
        <v>93</v>
      </c>
      <c r="AW143" s="15" t="s">
        <v>34</v>
      </c>
      <c r="AX143" s="15" t="s">
        <v>72</v>
      </c>
      <c r="AY143" s="266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1320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1321</v>
      </c>
      <c r="G145" s="246"/>
      <c r="H145" s="249">
        <v>0.119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1322</v>
      </c>
      <c r="G146" s="246"/>
      <c r="H146" s="249">
        <v>0.20100000000000001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1323</v>
      </c>
      <c r="G147" s="246"/>
      <c r="H147" s="249">
        <v>0.047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5" customFormat="1">
      <c r="A148" s="15"/>
      <c r="B148" s="256"/>
      <c r="C148" s="257"/>
      <c r="D148" s="236" t="s">
        <v>202</v>
      </c>
      <c r="E148" s="258" t="s">
        <v>19</v>
      </c>
      <c r="F148" s="259" t="s">
        <v>208</v>
      </c>
      <c r="G148" s="257"/>
      <c r="H148" s="260">
        <v>0.36699999999999999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202</v>
      </c>
      <c r="AU148" s="266" t="s">
        <v>82</v>
      </c>
      <c r="AV148" s="15" t="s">
        <v>93</v>
      </c>
      <c r="AW148" s="15" t="s">
        <v>34</v>
      </c>
      <c r="AX148" s="15" t="s">
        <v>72</v>
      </c>
      <c r="AY148" s="266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1.5289999999999999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82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2" customFormat="1" ht="16.5" customHeight="1">
      <c r="A150" s="41"/>
      <c r="B150" s="42"/>
      <c r="C150" s="278" t="s">
        <v>247</v>
      </c>
      <c r="D150" s="278" t="s">
        <v>260</v>
      </c>
      <c r="E150" s="279" t="s">
        <v>1324</v>
      </c>
      <c r="F150" s="280" t="s">
        <v>1325</v>
      </c>
      <c r="G150" s="281" t="s">
        <v>310</v>
      </c>
      <c r="H150" s="282">
        <v>0.21099999999999999</v>
      </c>
      <c r="I150" s="283"/>
      <c r="J150" s="284">
        <f>ROUND(I150*H150,2)</f>
        <v>0</v>
      </c>
      <c r="K150" s="280" t="s">
        <v>197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1</v>
      </c>
      <c r="R150" s="225">
        <f>Q150*H150</f>
        <v>0.21099999999999999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259</v>
      </c>
      <c r="AT150" s="227" t="s">
        <v>260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1326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1313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1314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1315</v>
      </c>
      <c r="G153" s="246"/>
      <c r="H153" s="249">
        <v>0.192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6" customFormat="1">
      <c r="A154" s="16"/>
      <c r="B154" s="267"/>
      <c r="C154" s="268"/>
      <c r="D154" s="236" t="s">
        <v>202</v>
      </c>
      <c r="E154" s="269" t="s">
        <v>19</v>
      </c>
      <c r="F154" s="270" t="s">
        <v>212</v>
      </c>
      <c r="G154" s="268"/>
      <c r="H154" s="271">
        <v>0.192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7" t="s">
        <v>202</v>
      </c>
      <c r="AU154" s="277" t="s">
        <v>82</v>
      </c>
      <c r="AV154" s="16" t="s">
        <v>198</v>
      </c>
      <c r="AW154" s="16" t="s">
        <v>34</v>
      </c>
      <c r="AX154" s="16" t="s">
        <v>80</v>
      </c>
      <c r="AY154" s="277" t="s">
        <v>191</v>
      </c>
    </row>
    <row r="155" s="14" customFormat="1">
      <c r="A155" s="14"/>
      <c r="B155" s="245"/>
      <c r="C155" s="246"/>
      <c r="D155" s="236" t="s">
        <v>202</v>
      </c>
      <c r="E155" s="246"/>
      <c r="F155" s="248" t="s">
        <v>1327</v>
      </c>
      <c r="G155" s="246"/>
      <c r="H155" s="249">
        <v>0.21099999999999999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4</v>
      </c>
      <c r="AX155" s="14" t="s">
        <v>80</v>
      </c>
      <c r="AY155" s="255" t="s">
        <v>191</v>
      </c>
    </row>
    <row r="156" s="2" customFormat="1" ht="16.5" customHeight="1">
      <c r="A156" s="41"/>
      <c r="B156" s="42"/>
      <c r="C156" s="278" t="s">
        <v>254</v>
      </c>
      <c r="D156" s="278" t="s">
        <v>260</v>
      </c>
      <c r="E156" s="279" t="s">
        <v>1328</v>
      </c>
      <c r="F156" s="280" t="s">
        <v>1329</v>
      </c>
      <c r="G156" s="281" t="s">
        <v>310</v>
      </c>
      <c r="H156" s="282">
        <v>0.62</v>
      </c>
      <c r="I156" s="283"/>
      <c r="J156" s="284">
        <f>ROUND(I156*H156,2)</f>
        <v>0</v>
      </c>
      <c r="K156" s="280" t="s">
        <v>197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1</v>
      </c>
      <c r="R156" s="225">
        <f>Q156*H156</f>
        <v>0.62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1330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1313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1316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4" customFormat="1">
      <c r="A159" s="14"/>
      <c r="B159" s="245"/>
      <c r="C159" s="246"/>
      <c r="D159" s="236" t="s">
        <v>202</v>
      </c>
      <c r="E159" s="247" t="s">
        <v>19</v>
      </c>
      <c r="F159" s="248" t="s">
        <v>1317</v>
      </c>
      <c r="G159" s="246"/>
      <c r="H159" s="249">
        <v>0.56399999999999995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202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191</v>
      </c>
    </row>
    <row r="160" s="16" customFormat="1">
      <c r="A160" s="16"/>
      <c r="B160" s="267"/>
      <c r="C160" s="268"/>
      <c r="D160" s="236" t="s">
        <v>202</v>
      </c>
      <c r="E160" s="269" t="s">
        <v>19</v>
      </c>
      <c r="F160" s="270" t="s">
        <v>212</v>
      </c>
      <c r="G160" s="268"/>
      <c r="H160" s="271">
        <v>0.56399999999999995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7" t="s">
        <v>202</v>
      </c>
      <c r="AU160" s="277" t="s">
        <v>82</v>
      </c>
      <c r="AV160" s="16" t="s">
        <v>198</v>
      </c>
      <c r="AW160" s="16" t="s">
        <v>34</v>
      </c>
      <c r="AX160" s="16" t="s">
        <v>80</v>
      </c>
      <c r="AY160" s="277" t="s">
        <v>191</v>
      </c>
    </row>
    <row r="161" s="14" customFormat="1">
      <c r="A161" s="14"/>
      <c r="B161" s="245"/>
      <c r="C161" s="246"/>
      <c r="D161" s="236" t="s">
        <v>202</v>
      </c>
      <c r="E161" s="246"/>
      <c r="F161" s="248" t="s">
        <v>1331</v>
      </c>
      <c r="G161" s="246"/>
      <c r="H161" s="249">
        <v>0.62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4</v>
      </c>
      <c r="AX161" s="14" t="s">
        <v>80</v>
      </c>
      <c r="AY161" s="255" t="s">
        <v>191</v>
      </c>
    </row>
    <row r="162" s="2" customFormat="1" ht="16.5" customHeight="1">
      <c r="A162" s="41"/>
      <c r="B162" s="42"/>
      <c r="C162" s="278" t="s">
        <v>259</v>
      </c>
      <c r="D162" s="278" t="s">
        <v>260</v>
      </c>
      <c r="E162" s="279" t="s">
        <v>1332</v>
      </c>
      <c r="F162" s="280" t="s">
        <v>1333</v>
      </c>
      <c r="G162" s="281" t="s">
        <v>310</v>
      </c>
      <c r="H162" s="282">
        <v>0.44700000000000001</v>
      </c>
      <c r="I162" s="283"/>
      <c r="J162" s="284">
        <f>ROUND(I162*H162,2)</f>
        <v>0</v>
      </c>
      <c r="K162" s="280" t="s">
        <v>197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1</v>
      </c>
      <c r="R162" s="225">
        <f>Q162*H162</f>
        <v>0.44700000000000001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259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1334</v>
      </c>
    </row>
    <row r="163" s="13" customFormat="1">
      <c r="A163" s="13"/>
      <c r="B163" s="234"/>
      <c r="C163" s="235"/>
      <c r="D163" s="236" t="s">
        <v>202</v>
      </c>
      <c r="E163" s="237" t="s">
        <v>19</v>
      </c>
      <c r="F163" s="238" t="s">
        <v>1313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202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191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1318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1319</v>
      </c>
      <c r="G165" s="246"/>
      <c r="H165" s="249">
        <v>0.40600000000000003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0.40600000000000003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14" customFormat="1">
      <c r="A167" s="14"/>
      <c r="B167" s="245"/>
      <c r="C167" s="246"/>
      <c r="D167" s="236" t="s">
        <v>202</v>
      </c>
      <c r="E167" s="246"/>
      <c r="F167" s="248" t="s">
        <v>1335</v>
      </c>
      <c r="G167" s="246"/>
      <c r="H167" s="249">
        <v>0.44700000000000001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4</v>
      </c>
      <c r="AX167" s="14" t="s">
        <v>80</v>
      </c>
      <c r="AY167" s="255" t="s">
        <v>191</v>
      </c>
    </row>
    <row r="168" s="2" customFormat="1" ht="16.5" customHeight="1">
      <c r="A168" s="41"/>
      <c r="B168" s="42"/>
      <c r="C168" s="278" t="s">
        <v>264</v>
      </c>
      <c r="D168" s="278" t="s">
        <v>260</v>
      </c>
      <c r="E168" s="279" t="s">
        <v>1336</v>
      </c>
      <c r="F168" s="280" t="s">
        <v>1337</v>
      </c>
      <c r="G168" s="281" t="s">
        <v>310</v>
      </c>
      <c r="H168" s="282">
        <v>0.40400000000000003</v>
      </c>
      <c r="I168" s="283"/>
      <c r="J168" s="284">
        <f>ROUND(I168*H168,2)</f>
        <v>0</v>
      </c>
      <c r="K168" s="280" t="s">
        <v>197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1</v>
      </c>
      <c r="R168" s="225">
        <f>Q168*H168</f>
        <v>0.40400000000000003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259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1338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1313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3" customFormat="1">
      <c r="A170" s="13"/>
      <c r="B170" s="234"/>
      <c r="C170" s="235"/>
      <c r="D170" s="236" t="s">
        <v>202</v>
      </c>
      <c r="E170" s="237" t="s">
        <v>19</v>
      </c>
      <c r="F170" s="238" t="s">
        <v>1320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202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1321</v>
      </c>
      <c r="G171" s="246"/>
      <c r="H171" s="249">
        <v>0.119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1322</v>
      </c>
      <c r="G172" s="246"/>
      <c r="H172" s="249">
        <v>0.20100000000000001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1323</v>
      </c>
      <c r="G173" s="246"/>
      <c r="H173" s="249">
        <v>0.047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0.36699999999999999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4" customFormat="1">
      <c r="A175" s="14"/>
      <c r="B175" s="245"/>
      <c r="C175" s="246"/>
      <c r="D175" s="236" t="s">
        <v>202</v>
      </c>
      <c r="E175" s="246"/>
      <c r="F175" s="248" t="s">
        <v>1339</v>
      </c>
      <c r="G175" s="246"/>
      <c r="H175" s="249">
        <v>0.40400000000000003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4</v>
      </c>
      <c r="AX175" s="14" t="s">
        <v>80</v>
      </c>
      <c r="AY175" s="255" t="s">
        <v>191</v>
      </c>
    </row>
    <row r="176" s="2" customFormat="1" ht="24.15" customHeight="1">
      <c r="A176" s="41"/>
      <c r="B176" s="42"/>
      <c r="C176" s="216" t="s">
        <v>270</v>
      </c>
      <c r="D176" s="216" t="s">
        <v>193</v>
      </c>
      <c r="E176" s="217" t="s">
        <v>1340</v>
      </c>
      <c r="F176" s="218" t="s">
        <v>1341</v>
      </c>
      <c r="G176" s="219" t="s">
        <v>250</v>
      </c>
      <c r="H176" s="220">
        <v>6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0.0070200000000000002</v>
      </c>
      <c r="R176" s="225">
        <f>Q176*H176</f>
        <v>0.042120000000000005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1342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1343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1344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1345</v>
      </c>
      <c r="G179" s="246"/>
      <c r="H179" s="249">
        <v>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6" customFormat="1">
      <c r="A180" s="16"/>
      <c r="B180" s="267"/>
      <c r="C180" s="268"/>
      <c r="D180" s="236" t="s">
        <v>202</v>
      </c>
      <c r="E180" s="269" t="s">
        <v>19</v>
      </c>
      <c r="F180" s="270" t="s">
        <v>212</v>
      </c>
      <c r="G180" s="268"/>
      <c r="H180" s="271">
        <v>6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7" t="s">
        <v>202</v>
      </c>
      <c r="AU180" s="277" t="s">
        <v>82</v>
      </c>
      <c r="AV180" s="16" t="s">
        <v>198</v>
      </c>
      <c r="AW180" s="16" t="s">
        <v>34</v>
      </c>
      <c r="AX180" s="16" t="s">
        <v>80</v>
      </c>
      <c r="AY180" s="277" t="s">
        <v>191</v>
      </c>
    </row>
    <row r="181" s="2" customFormat="1" ht="24.15" customHeight="1">
      <c r="A181" s="41"/>
      <c r="B181" s="42"/>
      <c r="C181" s="278" t="s">
        <v>275</v>
      </c>
      <c r="D181" s="278" t="s">
        <v>260</v>
      </c>
      <c r="E181" s="279" t="s">
        <v>1346</v>
      </c>
      <c r="F181" s="280" t="s">
        <v>1347</v>
      </c>
      <c r="G181" s="281" t="s">
        <v>250</v>
      </c>
      <c r="H181" s="282">
        <v>4</v>
      </c>
      <c r="I181" s="283"/>
      <c r="J181" s="284">
        <f>ROUND(I181*H181,2)</f>
        <v>0</v>
      </c>
      <c r="K181" s="280" t="s">
        <v>197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0.0088999999999999999</v>
      </c>
      <c r="R181" s="225">
        <f>Q181*H181</f>
        <v>0.0356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259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1348</v>
      </c>
    </row>
    <row r="182" s="13" customFormat="1">
      <c r="A182" s="13"/>
      <c r="B182" s="234"/>
      <c r="C182" s="235"/>
      <c r="D182" s="236" t="s">
        <v>202</v>
      </c>
      <c r="E182" s="237" t="s">
        <v>19</v>
      </c>
      <c r="F182" s="238" t="s">
        <v>1344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202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198</v>
      </c>
      <c r="G183" s="246"/>
      <c r="H183" s="249">
        <v>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4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2" customFormat="1" ht="24.15" customHeight="1">
      <c r="A185" s="41"/>
      <c r="B185" s="42"/>
      <c r="C185" s="278" t="s">
        <v>8</v>
      </c>
      <c r="D185" s="278" t="s">
        <v>260</v>
      </c>
      <c r="E185" s="279" t="s">
        <v>1349</v>
      </c>
      <c r="F185" s="280" t="s">
        <v>1350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0.0057000000000000002</v>
      </c>
      <c r="R185" s="225">
        <f>Q185*H185</f>
        <v>0.0114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259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1351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1344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480</v>
      </c>
      <c r="G187" s="246"/>
      <c r="H187" s="249">
        <v>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2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21.75" customHeight="1">
      <c r="A189" s="41"/>
      <c r="B189" s="42"/>
      <c r="C189" s="216" t="s">
        <v>287</v>
      </c>
      <c r="D189" s="216" t="s">
        <v>193</v>
      </c>
      <c r="E189" s="217" t="s">
        <v>1352</v>
      </c>
      <c r="F189" s="218" t="s">
        <v>1353</v>
      </c>
      <c r="G189" s="219" t="s">
        <v>196</v>
      </c>
      <c r="H189" s="220">
        <v>59.573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1354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1355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3" customFormat="1">
      <c r="A191" s="13"/>
      <c r="B191" s="234"/>
      <c r="C191" s="235"/>
      <c r="D191" s="236" t="s">
        <v>202</v>
      </c>
      <c r="E191" s="237" t="s">
        <v>19</v>
      </c>
      <c r="F191" s="238" t="s">
        <v>1313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202</v>
      </c>
      <c r="AU191" s="244" t="s">
        <v>82</v>
      </c>
      <c r="AV191" s="13" t="s">
        <v>80</v>
      </c>
      <c r="AW191" s="13" t="s">
        <v>34</v>
      </c>
      <c r="AX191" s="13" t="s">
        <v>72</v>
      </c>
      <c r="AY191" s="244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1356</v>
      </c>
      <c r="G192" s="246"/>
      <c r="H192" s="249">
        <v>62.933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1357</v>
      </c>
      <c r="G193" s="246"/>
      <c r="H193" s="249">
        <v>-3.3599999999999999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6" customFormat="1">
      <c r="A194" s="16"/>
      <c r="B194" s="267"/>
      <c r="C194" s="268"/>
      <c r="D194" s="236" t="s">
        <v>202</v>
      </c>
      <c r="E194" s="269" t="s">
        <v>19</v>
      </c>
      <c r="F194" s="270" t="s">
        <v>212</v>
      </c>
      <c r="G194" s="268"/>
      <c r="H194" s="271">
        <v>59.573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202</v>
      </c>
      <c r="AU194" s="277" t="s">
        <v>82</v>
      </c>
      <c r="AV194" s="16" t="s">
        <v>198</v>
      </c>
      <c r="AW194" s="16" t="s">
        <v>34</v>
      </c>
      <c r="AX194" s="16" t="s">
        <v>80</v>
      </c>
      <c r="AY194" s="277" t="s">
        <v>191</v>
      </c>
    </row>
    <row r="195" s="2" customFormat="1" ht="24.15" customHeight="1">
      <c r="A195" s="41"/>
      <c r="B195" s="42"/>
      <c r="C195" s="278" t="s">
        <v>293</v>
      </c>
      <c r="D195" s="278" t="s">
        <v>260</v>
      </c>
      <c r="E195" s="279" t="s">
        <v>1358</v>
      </c>
      <c r="F195" s="280" t="s">
        <v>1359</v>
      </c>
      <c r="G195" s="281" t="s">
        <v>196</v>
      </c>
      <c r="H195" s="282">
        <v>65.530000000000001</v>
      </c>
      <c r="I195" s="283"/>
      <c r="J195" s="284">
        <f>ROUND(I195*H195,2)</f>
        <v>0</v>
      </c>
      <c r="K195" s="280" t="s">
        <v>197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0.0117</v>
      </c>
      <c r="R195" s="225">
        <f>Q195*H195</f>
        <v>0.76670100000000008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259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1360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1313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1356</v>
      </c>
      <c r="G197" s="246"/>
      <c r="H197" s="249">
        <v>62.933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1357</v>
      </c>
      <c r="G198" s="246"/>
      <c r="H198" s="249">
        <v>-3.3599999999999999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59.573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14" customFormat="1">
      <c r="A200" s="14"/>
      <c r="B200" s="245"/>
      <c r="C200" s="246"/>
      <c r="D200" s="236" t="s">
        <v>202</v>
      </c>
      <c r="E200" s="246"/>
      <c r="F200" s="248" t="s">
        <v>1361</v>
      </c>
      <c r="G200" s="246"/>
      <c r="H200" s="249">
        <v>65.530000000000001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4</v>
      </c>
      <c r="AX200" s="14" t="s">
        <v>80</v>
      </c>
      <c r="AY200" s="255" t="s">
        <v>191</v>
      </c>
    </row>
    <row r="201" s="2" customFormat="1" ht="24.15" customHeight="1">
      <c r="A201" s="41"/>
      <c r="B201" s="42"/>
      <c r="C201" s="216" t="s">
        <v>300</v>
      </c>
      <c r="D201" s="216" t="s">
        <v>193</v>
      </c>
      <c r="E201" s="217" t="s">
        <v>1362</v>
      </c>
      <c r="F201" s="218" t="s">
        <v>1363</v>
      </c>
      <c r="G201" s="219" t="s">
        <v>196</v>
      </c>
      <c r="H201" s="220">
        <v>11.970000000000001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0.052499999999999998</v>
      </c>
      <c r="R201" s="225">
        <f>Q201*H201</f>
        <v>0.62842500000000001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1364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1365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701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1366</v>
      </c>
      <c r="G204" s="246"/>
      <c r="H204" s="249">
        <v>2.8769999999999998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1367</v>
      </c>
      <c r="G205" s="246"/>
      <c r="H205" s="249">
        <v>9.093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11.969999999999999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24.15" customHeight="1">
      <c r="A207" s="41"/>
      <c r="B207" s="42"/>
      <c r="C207" s="216" t="s">
        <v>464</v>
      </c>
      <c r="D207" s="216" t="s">
        <v>193</v>
      </c>
      <c r="E207" s="217" t="s">
        <v>1368</v>
      </c>
      <c r="F207" s="218" t="s">
        <v>1369</v>
      </c>
      <c r="G207" s="219" t="s">
        <v>196</v>
      </c>
      <c r="H207" s="220">
        <v>344.57799999999997</v>
      </c>
      <c r="I207" s="221"/>
      <c r="J207" s="222">
        <f>ROUND(I207*H207,2)</f>
        <v>0</v>
      </c>
      <c r="K207" s="218" t="s">
        <v>197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0.061719999999999997</v>
      </c>
      <c r="R207" s="225">
        <f>Q207*H207</f>
        <v>21.267354159999996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1370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1371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701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1372</v>
      </c>
      <c r="G210" s="246"/>
      <c r="H210" s="249">
        <v>53.948999999999998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1373</v>
      </c>
      <c r="G211" s="246"/>
      <c r="H211" s="249">
        <v>-2.758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1374</v>
      </c>
      <c r="G212" s="246"/>
      <c r="H212" s="249">
        <v>21.713999999999999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1375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1376</v>
      </c>
      <c r="G214" s="246"/>
      <c r="H214" s="249">
        <v>21.966000000000001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1377</v>
      </c>
      <c r="G215" s="246"/>
      <c r="H215" s="249">
        <v>-2.9550000000000001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1378</v>
      </c>
      <c r="G216" s="246"/>
      <c r="H216" s="249">
        <v>51.323999999999998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1379</v>
      </c>
      <c r="G217" s="246"/>
      <c r="H217" s="249">
        <v>-7.6829999999999998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1380</v>
      </c>
      <c r="G218" s="246"/>
      <c r="H218" s="249">
        <v>43.616999999999997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1381</v>
      </c>
      <c r="G219" s="246"/>
      <c r="H219" s="249">
        <v>-4.5309999999999997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1382</v>
      </c>
      <c r="G220" s="246"/>
      <c r="H220" s="249">
        <v>93.995999999999995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1383</v>
      </c>
      <c r="G221" s="246"/>
      <c r="H221" s="249">
        <v>-9.0619999999999994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1384</v>
      </c>
      <c r="G222" s="246"/>
      <c r="H222" s="249">
        <v>34.545000000000002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1385</v>
      </c>
      <c r="G223" s="246"/>
      <c r="H223" s="249">
        <v>-3.6299999999999999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1386</v>
      </c>
      <c r="G224" s="246"/>
      <c r="H224" s="249">
        <v>24.024000000000001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1373</v>
      </c>
      <c r="G225" s="246"/>
      <c r="H225" s="249">
        <v>-2.758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1387</v>
      </c>
      <c r="G226" s="246"/>
      <c r="H226" s="249">
        <v>30.827999999999999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1388</v>
      </c>
      <c r="G227" s="246"/>
      <c r="H227" s="249">
        <v>-3.1520000000000001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337.858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4" customFormat="1">
      <c r="A229" s="14"/>
      <c r="B229" s="245"/>
      <c r="C229" s="246"/>
      <c r="D229" s="236" t="s">
        <v>202</v>
      </c>
      <c r="E229" s="247" t="s">
        <v>19</v>
      </c>
      <c r="F229" s="248" t="s">
        <v>1389</v>
      </c>
      <c r="G229" s="246"/>
      <c r="H229" s="249">
        <v>6.7199999999999998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202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191</v>
      </c>
    </row>
    <row r="230" s="15" customFormat="1">
      <c r="A230" s="15"/>
      <c r="B230" s="256"/>
      <c r="C230" s="257"/>
      <c r="D230" s="236" t="s">
        <v>202</v>
      </c>
      <c r="E230" s="258" t="s">
        <v>19</v>
      </c>
      <c r="F230" s="259" t="s">
        <v>208</v>
      </c>
      <c r="G230" s="257"/>
      <c r="H230" s="260">
        <v>6.7199999999999998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202</v>
      </c>
      <c r="AU230" s="266" t="s">
        <v>82</v>
      </c>
      <c r="AV230" s="15" t="s">
        <v>93</v>
      </c>
      <c r="AW230" s="15" t="s">
        <v>34</v>
      </c>
      <c r="AX230" s="15" t="s">
        <v>72</v>
      </c>
      <c r="AY230" s="266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344.57800000000003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313</v>
      </c>
      <c r="D232" s="216" t="s">
        <v>193</v>
      </c>
      <c r="E232" s="217" t="s">
        <v>1390</v>
      </c>
      <c r="F232" s="218" t="s">
        <v>1391</v>
      </c>
      <c r="G232" s="219" t="s">
        <v>196</v>
      </c>
      <c r="H232" s="220">
        <v>114.336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0.069980000000000001</v>
      </c>
      <c r="R232" s="225">
        <f>Q232*H232</f>
        <v>8.0012332799999992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1392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1393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701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1394</v>
      </c>
      <c r="G235" s="246"/>
      <c r="H235" s="249">
        <v>7.9800000000000004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454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1395</v>
      </c>
      <c r="G237" s="246"/>
      <c r="H237" s="249">
        <v>58.578000000000003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1396</v>
      </c>
      <c r="G238" s="246"/>
      <c r="H238" s="249">
        <v>-1.7729999999999999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1397</v>
      </c>
      <c r="G239" s="246"/>
      <c r="H239" s="249">
        <v>51.323999999999998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1396</v>
      </c>
      <c r="G240" s="246"/>
      <c r="H240" s="249">
        <v>-1.7729999999999999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114.33600000000001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2" customFormat="1" ht="24.15" customHeight="1">
      <c r="A242" s="41"/>
      <c r="B242" s="42"/>
      <c r="C242" s="216" t="s">
        <v>318</v>
      </c>
      <c r="D242" s="216" t="s">
        <v>193</v>
      </c>
      <c r="E242" s="217" t="s">
        <v>1398</v>
      </c>
      <c r="F242" s="218" t="s">
        <v>1399</v>
      </c>
      <c r="G242" s="219" t="s">
        <v>196</v>
      </c>
      <c r="H242" s="220">
        <v>242.375</v>
      </c>
      <c r="I242" s="221"/>
      <c r="J242" s="222">
        <f>ROUND(I242*H242,2)</f>
        <v>0</v>
      </c>
      <c r="K242" s="218" t="s">
        <v>197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0.079210000000000003</v>
      </c>
      <c r="R242" s="225">
        <f>Q242*H242</f>
        <v>19.19852375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1400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1401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13" customFormat="1">
      <c r="A244" s="13"/>
      <c r="B244" s="234"/>
      <c r="C244" s="235"/>
      <c r="D244" s="236" t="s">
        <v>202</v>
      </c>
      <c r="E244" s="237" t="s">
        <v>19</v>
      </c>
      <c r="F244" s="238" t="s">
        <v>701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202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1402</v>
      </c>
      <c r="G245" s="246"/>
      <c r="H245" s="249">
        <v>26.523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1403</v>
      </c>
      <c r="G246" s="246"/>
      <c r="H246" s="249">
        <v>-4.7279999999999998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1404</v>
      </c>
      <c r="G247" s="246"/>
      <c r="H247" s="249">
        <v>43.973999999999997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1375</v>
      </c>
      <c r="G248" s="246"/>
      <c r="H248" s="249">
        <v>-1.5760000000000001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1405</v>
      </c>
      <c r="G249" s="246"/>
      <c r="H249" s="249">
        <v>13.02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1406</v>
      </c>
      <c r="G250" s="246"/>
      <c r="H250" s="249">
        <v>9.2400000000000002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1407</v>
      </c>
      <c r="G251" s="246"/>
      <c r="H251" s="249">
        <v>41.747999999999998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1388</v>
      </c>
      <c r="G252" s="246"/>
      <c r="H252" s="249">
        <v>-3.1520000000000001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1408</v>
      </c>
      <c r="G253" s="246"/>
      <c r="H253" s="249">
        <v>90.006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1375</v>
      </c>
      <c r="G254" s="246"/>
      <c r="H254" s="249">
        <v>-1.5760000000000001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1394</v>
      </c>
      <c r="G255" s="246"/>
      <c r="H255" s="249">
        <v>7.9800000000000004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1409</v>
      </c>
      <c r="G256" s="246"/>
      <c r="H256" s="249">
        <v>20.916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6" customFormat="1">
      <c r="A257" s="16"/>
      <c r="B257" s="267"/>
      <c r="C257" s="268"/>
      <c r="D257" s="236" t="s">
        <v>202</v>
      </c>
      <c r="E257" s="269" t="s">
        <v>19</v>
      </c>
      <c r="F257" s="270" t="s">
        <v>212</v>
      </c>
      <c r="G257" s="268"/>
      <c r="H257" s="271">
        <v>242.375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202</v>
      </c>
      <c r="AU257" s="277" t="s">
        <v>82</v>
      </c>
      <c r="AV257" s="16" t="s">
        <v>198</v>
      </c>
      <c r="AW257" s="16" t="s">
        <v>34</v>
      </c>
      <c r="AX257" s="16" t="s">
        <v>80</v>
      </c>
      <c r="AY257" s="277" t="s">
        <v>191</v>
      </c>
    </row>
    <row r="258" s="2" customFormat="1" ht="16.5" customHeight="1">
      <c r="A258" s="41"/>
      <c r="B258" s="42"/>
      <c r="C258" s="216" t="s">
        <v>324</v>
      </c>
      <c r="D258" s="216" t="s">
        <v>193</v>
      </c>
      <c r="E258" s="217" t="s">
        <v>1410</v>
      </c>
      <c r="F258" s="218" t="s">
        <v>1411</v>
      </c>
      <c r="G258" s="219" t="s">
        <v>215</v>
      </c>
      <c r="H258" s="220">
        <v>195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0.00020000000000000001</v>
      </c>
      <c r="R258" s="225">
        <f>Q258*H258</f>
        <v>0.039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1412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1413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701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1414</v>
      </c>
      <c r="G261" s="246"/>
      <c r="H261" s="249">
        <v>163.80000000000001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1415</v>
      </c>
      <c r="G262" s="246"/>
      <c r="H262" s="249">
        <v>31.199999999999999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6" customFormat="1">
      <c r="A263" s="16"/>
      <c r="B263" s="267"/>
      <c r="C263" s="268"/>
      <c r="D263" s="236" t="s">
        <v>202</v>
      </c>
      <c r="E263" s="269" t="s">
        <v>19</v>
      </c>
      <c r="F263" s="270" t="s">
        <v>212</v>
      </c>
      <c r="G263" s="268"/>
      <c r="H263" s="271">
        <v>195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202</v>
      </c>
      <c r="AU263" s="277" t="s">
        <v>82</v>
      </c>
      <c r="AV263" s="16" t="s">
        <v>198</v>
      </c>
      <c r="AW263" s="16" t="s">
        <v>34</v>
      </c>
      <c r="AX263" s="16" t="s">
        <v>80</v>
      </c>
      <c r="AY263" s="277" t="s">
        <v>191</v>
      </c>
    </row>
    <row r="264" s="2" customFormat="1" ht="16.5" customHeight="1">
      <c r="A264" s="41"/>
      <c r="B264" s="42"/>
      <c r="C264" s="216" t="s">
        <v>331</v>
      </c>
      <c r="D264" s="216" t="s">
        <v>193</v>
      </c>
      <c r="E264" s="217" t="s">
        <v>1416</v>
      </c>
      <c r="F264" s="218" t="s">
        <v>1417</v>
      </c>
      <c r="G264" s="219" t="s">
        <v>250</v>
      </c>
      <c r="H264" s="220">
        <v>1</v>
      </c>
      <c r="I264" s="221"/>
      <c r="J264" s="222">
        <f>ROUND(I264*H264,2)</f>
        <v>0</v>
      </c>
      <c r="K264" s="218" t="s">
        <v>197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1418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1419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1344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7</v>
      </c>
      <c r="D269" s="278" t="s">
        <v>260</v>
      </c>
      <c r="E269" s="279" t="s">
        <v>1420</v>
      </c>
      <c r="F269" s="280" t="s">
        <v>1421</v>
      </c>
      <c r="G269" s="281" t="s">
        <v>250</v>
      </c>
      <c r="H269" s="282">
        <v>1</v>
      </c>
      <c r="I269" s="283"/>
      <c r="J269" s="284">
        <f>ROUND(I269*H269,2)</f>
        <v>0</v>
      </c>
      <c r="K269" s="280" t="s">
        <v>927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0.045659999999999999</v>
      </c>
      <c r="R269" s="225">
        <f>Q269*H269</f>
        <v>0.045659999999999999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259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1422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1344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80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16.5" customHeight="1">
      <c r="A273" s="41"/>
      <c r="B273" s="42"/>
      <c r="C273" s="216" t="s">
        <v>531</v>
      </c>
      <c r="D273" s="216" t="s">
        <v>193</v>
      </c>
      <c r="E273" s="217" t="s">
        <v>1423</v>
      </c>
      <c r="F273" s="218" t="s">
        <v>1424</v>
      </c>
      <c r="G273" s="219" t="s">
        <v>215</v>
      </c>
      <c r="H273" s="220">
        <v>10.08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1425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1426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1344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1427</v>
      </c>
      <c r="G276" s="246"/>
      <c r="H276" s="249">
        <v>5.9400000000000004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1427</v>
      </c>
      <c r="G277" s="246"/>
      <c r="H277" s="249">
        <v>5.9400000000000004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1428</v>
      </c>
      <c r="G278" s="246"/>
      <c r="H278" s="249">
        <v>-1.8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6" customFormat="1">
      <c r="A279" s="16"/>
      <c r="B279" s="267"/>
      <c r="C279" s="268"/>
      <c r="D279" s="236" t="s">
        <v>202</v>
      </c>
      <c r="E279" s="269" t="s">
        <v>19</v>
      </c>
      <c r="F279" s="270" t="s">
        <v>212</v>
      </c>
      <c r="G279" s="268"/>
      <c r="H279" s="271">
        <v>10.08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202</v>
      </c>
      <c r="AU279" s="277" t="s">
        <v>82</v>
      </c>
      <c r="AV279" s="16" t="s">
        <v>198</v>
      </c>
      <c r="AW279" s="16" t="s">
        <v>34</v>
      </c>
      <c r="AX279" s="16" t="s">
        <v>80</v>
      </c>
      <c r="AY279" s="277" t="s">
        <v>191</v>
      </c>
    </row>
    <row r="280" s="2" customFormat="1" ht="16.5" customHeight="1">
      <c r="A280" s="41"/>
      <c r="B280" s="42"/>
      <c r="C280" s="278" t="s">
        <v>553</v>
      </c>
      <c r="D280" s="278" t="s">
        <v>260</v>
      </c>
      <c r="E280" s="279" t="s">
        <v>1429</v>
      </c>
      <c r="F280" s="280" t="s">
        <v>1430</v>
      </c>
      <c r="G280" s="281" t="s">
        <v>215</v>
      </c>
      <c r="H280" s="282">
        <v>5.9400000000000004</v>
      </c>
      <c r="I280" s="283"/>
      <c r="J280" s="284">
        <f>ROUND(I280*H280,2)</f>
        <v>0</v>
      </c>
      <c r="K280" s="280" t="s">
        <v>197</v>
      </c>
      <c r="L280" s="285"/>
      <c r="M280" s="286" t="s">
        <v>19</v>
      </c>
      <c r="N280" s="287" t="s">
        <v>43</v>
      </c>
      <c r="O280" s="87"/>
      <c r="P280" s="225">
        <f>O280*H280</f>
        <v>0</v>
      </c>
      <c r="Q280" s="225">
        <v>0.0011999999999999999</v>
      </c>
      <c r="R280" s="225">
        <f>Q280*H280</f>
        <v>0.0071279999999999998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259</v>
      </c>
      <c r="AT280" s="227" t="s">
        <v>260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1431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1344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1427</v>
      </c>
      <c r="G282" s="246"/>
      <c r="H282" s="249">
        <v>5.9400000000000004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6" customFormat="1">
      <c r="A283" s="16"/>
      <c r="B283" s="267"/>
      <c r="C283" s="268"/>
      <c r="D283" s="236" t="s">
        <v>202</v>
      </c>
      <c r="E283" s="269" t="s">
        <v>19</v>
      </c>
      <c r="F283" s="270" t="s">
        <v>212</v>
      </c>
      <c r="G283" s="268"/>
      <c r="H283" s="271">
        <v>5.9400000000000004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202</v>
      </c>
      <c r="AU283" s="277" t="s">
        <v>82</v>
      </c>
      <c r="AV283" s="16" t="s">
        <v>198</v>
      </c>
      <c r="AW283" s="16" t="s">
        <v>34</v>
      </c>
      <c r="AX283" s="16" t="s">
        <v>80</v>
      </c>
      <c r="AY283" s="277" t="s">
        <v>191</v>
      </c>
    </row>
    <row r="284" s="2" customFormat="1" ht="16.5" customHeight="1">
      <c r="A284" s="41"/>
      <c r="B284" s="42"/>
      <c r="C284" s="278" t="s">
        <v>307</v>
      </c>
      <c r="D284" s="278" t="s">
        <v>260</v>
      </c>
      <c r="E284" s="279" t="s">
        <v>1432</v>
      </c>
      <c r="F284" s="280" t="s">
        <v>1433</v>
      </c>
      <c r="G284" s="281" t="s">
        <v>215</v>
      </c>
      <c r="H284" s="282">
        <v>4.1399999999999997</v>
      </c>
      <c r="I284" s="283"/>
      <c r="J284" s="284">
        <f>ROUND(I284*H284,2)</f>
        <v>0</v>
      </c>
      <c r="K284" s="280" t="s">
        <v>197</v>
      </c>
      <c r="L284" s="285"/>
      <c r="M284" s="286" t="s">
        <v>19</v>
      </c>
      <c r="N284" s="287" t="s">
        <v>43</v>
      </c>
      <c r="O284" s="87"/>
      <c r="P284" s="225">
        <f>O284*H284</f>
        <v>0</v>
      </c>
      <c r="Q284" s="225">
        <v>0.0018</v>
      </c>
      <c r="R284" s="225">
        <f>Q284*H284</f>
        <v>0.0074519999999999994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259</v>
      </c>
      <c r="AT284" s="227" t="s">
        <v>260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198</v>
      </c>
      <c r="BM284" s="227" t="s">
        <v>1434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1344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1427</v>
      </c>
      <c r="G286" s="246"/>
      <c r="H286" s="249">
        <v>5.9400000000000004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1428</v>
      </c>
      <c r="G287" s="246"/>
      <c r="H287" s="249">
        <v>-1.8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6" customFormat="1">
      <c r="A288" s="16"/>
      <c r="B288" s="267"/>
      <c r="C288" s="268"/>
      <c r="D288" s="236" t="s">
        <v>202</v>
      </c>
      <c r="E288" s="269" t="s">
        <v>19</v>
      </c>
      <c r="F288" s="270" t="s">
        <v>212</v>
      </c>
      <c r="G288" s="268"/>
      <c r="H288" s="271">
        <v>4.1400000000000006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202</v>
      </c>
      <c r="AU288" s="277" t="s">
        <v>82</v>
      </c>
      <c r="AV288" s="16" t="s">
        <v>198</v>
      </c>
      <c r="AW288" s="16" t="s">
        <v>34</v>
      </c>
      <c r="AX288" s="16" t="s">
        <v>80</v>
      </c>
      <c r="AY288" s="277" t="s">
        <v>191</v>
      </c>
    </row>
    <row r="289" s="2" customFormat="1" ht="37.8" customHeight="1">
      <c r="A289" s="41"/>
      <c r="B289" s="42"/>
      <c r="C289" s="216" t="s">
        <v>584</v>
      </c>
      <c r="D289" s="216" t="s">
        <v>193</v>
      </c>
      <c r="E289" s="217" t="s">
        <v>1435</v>
      </c>
      <c r="F289" s="218" t="s">
        <v>1436</v>
      </c>
      <c r="G289" s="219" t="s">
        <v>1437</v>
      </c>
      <c r="H289" s="220">
        <v>1</v>
      </c>
      <c r="I289" s="221"/>
      <c r="J289" s="222">
        <f>ROUND(I289*H289,2)</f>
        <v>0</v>
      </c>
      <c r="K289" s="218" t="s">
        <v>197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0.05321</v>
      </c>
      <c r="R289" s="225">
        <f>Q289*H289</f>
        <v>0.05321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82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1438</v>
      </c>
    </row>
    <row r="290" s="2" customFormat="1">
      <c r="A290" s="41"/>
      <c r="B290" s="42"/>
      <c r="C290" s="43"/>
      <c r="D290" s="229" t="s">
        <v>200</v>
      </c>
      <c r="E290" s="43"/>
      <c r="F290" s="230" t="s">
        <v>1439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200</v>
      </c>
      <c r="AU290" s="20" t="s">
        <v>82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701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80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44.25" customHeight="1">
      <c r="A294" s="41"/>
      <c r="B294" s="42"/>
      <c r="C294" s="216" t="s">
        <v>592</v>
      </c>
      <c r="D294" s="216" t="s">
        <v>193</v>
      </c>
      <c r="E294" s="217" t="s">
        <v>1440</v>
      </c>
      <c r="F294" s="218" t="s">
        <v>1441</v>
      </c>
      <c r="G294" s="219" t="s">
        <v>215</v>
      </c>
      <c r="H294" s="220">
        <v>2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0.014</v>
      </c>
      <c r="R294" s="225">
        <f>Q294*H294</f>
        <v>0.028000000000000001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1442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1443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701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1444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6" customFormat="1">
      <c r="A298" s="16"/>
      <c r="B298" s="267"/>
      <c r="C298" s="268"/>
      <c r="D298" s="236" t="s">
        <v>202</v>
      </c>
      <c r="E298" s="269" t="s">
        <v>19</v>
      </c>
      <c r="F298" s="270" t="s">
        <v>212</v>
      </c>
      <c r="G298" s="268"/>
      <c r="H298" s="271">
        <v>2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7" t="s">
        <v>202</v>
      </c>
      <c r="AU298" s="277" t="s">
        <v>82</v>
      </c>
      <c r="AV298" s="16" t="s">
        <v>198</v>
      </c>
      <c r="AW298" s="16" t="s">
        <v>34</v>
      </c>
      <c r="AX298" s="16" t="s">
        <v>80</v>
      </c>
      <c r="AY298" s="277" t="s">
        <v>191</v>
      </c>
    </row>
    <row r="299" s="12" customFormat="1" ht="22.8" customHeight="1">
      <c r="A299" s="12"/>
      <c r="B299" s="200"/>
      <c r="C299" s="201"/>
      <c r="D299" s="202" t="s">
        <v>71</v>
      </c>
      <c r="E299" s="214" t="s">
        <v>198</v>
      </c>
      <c r="F299" s="214" t="s">
        <v>911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SUM(P300:P323)</f>
        <v>0</v>
      </c>
      <c r="Q299" s="208"/>
      <c r="R299" s="209">
        <f>SUM(R300:R323)</f>
        <v>3.9543305699999993</v>
      </c>
      <c r="S299" s="208"/>
      <c r="T299" s="21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80</v>
      </c>
      <c r="AT299" s="212" t="s">
        <v>71</v>
      </c>
      <c r="AU299" s="212" t="s">
        <v>80</v>
      </c>
      <c r="AY299" s="211" t="s">
        <v>191</v>
      </c>
      <c r="BK299" s="213">
        <f>SUM(BK300:BK323)</f>
        <v>0</v>
      </c>
    </row>
    <row r="300" s="2" customFormat="1" ht="24.15" customHeight="1">
      <c r="A300" s="41"/>
      <c r="B300" s="42"/>
      <c r="C300" s="216" t="s">
        <v>597</v>
      </c>
      <c r="D300" s="216" t="s">
        <v>193</v>
      </c>
      <c r="E300" s="217" t="s">
        <v>1445</v>
      </c>
      <c r="F300" s="218" t="s">
        <v>1446</v>
      </c>
      <c r="G300" s="219" t="s">
        <v>233</v>
      </c>
      <c r="H300" s="220">
        <v>1.5209999999999999</v>
      </c>
      <c r="I300" s="221"/>
      <c r="J300" s="222">
        <f>ROUND(I300*H300,2)</f>
        <v>0</v>
      </c>
      <c r="K300" s="218" t="s">
        <v>197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2.5020099999999998</v>
      </c>
      <c r="R300" s="225">
        <f>Q300*H300</f>
        <v>3.8055572099999995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82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1447</v>
      </c>
    </row>
    <row r="301" s="2" customFormat="1">
      <c r="A301" s="41"/>
      <c r="B301" s="42"/>
      <c r="C301" s="43"/>
      <c r="D301" s="229" t="s">
        <v>200</v>
      </c>
      <c r="E301" s="43"/>
      <c r="F301" s="230" t="s">
        <v>1448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200</v>
      </c>
      <c r="AU301" s="20" t="s">
        <v>82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1313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4" customFormat="1">
      <c r="A303" s="14"/>
      <c r="B303" s="245"/>
      <c r="C303" s="246"/>
      <c r="D303" s="236" t="s">
        <v>202</v>
      </c>
      <c r="E303" s="247" t="s">
        <v>19</v>
      </c>
      <c r="F303" s="248" t="s">
        <v>1449</v>
      </c>
      <c r="G303" s="246"/>
      <c r="H303" s="249">
        <v>0.53600000000000003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202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1450</v>
      </c>
      <c r="G304" s="246"/>
      <c r="H304" s="249">
        <v>0.98499999999999999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1.5209999999999999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2" customFormat="1" ht="49.05" customHeight="1">
      <c r="A306" s="41"/>
      <c r="B306" s="42"/>
      <c r="C306" s="216" t="s">
        <v>608</v>
      </c>
      <c r="D306" s="216" t="s">
        <v>193</v>
      </c>
      <c r="E306" s="217" t="s">
        <v>1451</v>
      </c>
      <c r="F306" s="218" t="s">
        <v>1452</v>
      </c>
      <c r="G306" s="219" t="s">
        <v>196</v>
      </c>
      <c r="H306" s="220">
        <v>15.212</v>
      </c>
      <c r="I306" s="221"/>
      <c r="J306" s="222">
        <f>ROUND(I306*H306,2)</f>
        <v>0</v>
      </c>
      <c r="K306" s="218" t="s">
        <v>197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0.00894</v>
      </c>
      <c r="R306" s="225">
        <f>Q306*H306</f>
        <v>0.13599528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82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1453</v>
      </c>
    </row>
    <row r="307" s="2" customFormat="1">
      <c r="A307" s="41"/>
      <c r="B307" s="42"/>
      <c r="C307" s="43"/>
      <c r="D307" s="229" t="s">
        <v>200</v>
      </c>
      <c r="E307" s="43"/>
      <c r="F307" s="230" t="s">
        <v>1454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200</v>
      </c>
      <c r="AU307" s="20" t="s">
        <v>82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1313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4" customFormat="1">
      <c r="A309" s="14"/>
      <c r="B309" s="245"/>
      <c r="C309" s="246"/>
      <c r="D309" s="236" t="s">
        <v>202</v>
      </c>
      <c r="E309" s="247" t="s">
        <v>19</v>
      </c>
      <c r="F309" s="248" t="s">
        <v>1455</v>
      </c>
      <c r="G309" s="246"/>
      <c r="H309" s="249">
        <v>5.3600000000000003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202</v>
      </c>
      <c r="AU309" s="255" t="s">
        <v>82</v>
      </c>
      <c r="AV309" s="14" t="s">
        <v>82</v>
      </c>
      <c r="AW309" s="14" t="s">
        <v>34</v>
      </c>
      <c r="AX309" s="14" t="s">
        <v>72</v>
      </c>
      <c r="AY309" s="255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1456</v>
      </c>
      <c r="G310" s="246"/>
      <c r="H310" s="249">
        <v>9.8520000000000003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6" customFormat="1">
      <c r="A311" s="16"/>
      <c r="B311" s="267"/>
      <c r="C311" s="268"/>
      <c r="D311" s="236" t="s">
        <v>202</v>
      </c>
      <c r="E311" s="269" t="s">
        <v>19</v>
      </c>
      <c r="F311" s="270" t="s">
        <v>212</v>
      </c>
      <c r="G311" s="268"/>
      <c r="H311" s="271">
        <v>15.212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77" t="s">
        <v>202</v>
      </c>
      <c r="AU311" s="277" t="s">
        <v>82</v>
      </c>
      <c r="AV311" s="16" t="s">
        <v>198</v>
      </c>
      <c r="AW311" s="16" t="s">
        <v>34</v>
      </c>
      <c r="AX311" s="16" t="s">
        <v>80</v>
      </c>
      <c r="AY311" s="277" t="s">
        <v>191</v>
      </c>
    </row>
    <row r="312" s="2" customFormat="1" ht="24.15" customHeight="1">
      <c r="A312" s="41"/>
      <c r="B312" s="42"/>
      <c r="C312" s="216" t="s">
        <v>625</v>
      </c>
      <c r="D312" s="216" t="s">
        <v>193</v>
      </c>
      <c r="E312" s="217" t="s">
        <v>1457</v>
      </c>
      <c r="F312" s="218" t="s">
        <v>1458</v>
      </c>
      <c r="G312" s="219" t="s">
        <v>196</v>
      </c>
      <c r="H312" s="220">
        <v>15.212</v>
      </c>
      <c r="I312" s="221"/>
      <c r="J312" s="222">
        <f>ROUND(I312*H312,2)</f>
        <v>0</v>
      </c>
      <c r="K312" s="218" t="s">
        <v>197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0.00084000000000000003</v>
      </c>
      <c r="R312" s="225">
        <f>Q312*H312</f>
        <v>0.012778080000000001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82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1459</v>
      </c>
    </row>
    <row r="313" s="2" customFormat="1">
      <c r="A313" s="41"/>
      <c r="B313" s="42"/>
      <c r="C313" s="43"/>
      <c r="D313" s="229" t="s">
        <v>200</v>
      </c>
      <c r="E313" s="43"/>
      <c r="F313" s="230" t="s">
        <v>1460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200</v>
      </c>
      <c r="AU313" s="20" t="s">
        <v>82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1313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4" customFormat="1">
      <c r="A315" s="14"/>
      <c r="B315" s="245"/>
      <c r="C315" s="246"/>
      <c r="D315" s="236" t="s">
        <v>202</v>
      </c>
      <c r="E315" s="247" t="s">
        <v>19</v>
      </c>
      <c r="F315" s="248" t="s">
        <v>1455</v>
      </c>
      <c r="G315" s="246"/>
      <c r="H315" s="249">
        <v>5.3600000000000003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202</v>
      </c>
      <c r="AU315" s="255" t="s">
        <v>82</v>
      </c>
      <c r="AV315" s="14" t="s">
        <v>82</v>
      </c>
      <c r="AW315" s="14" t="s">
        <v>34</v>
      </c>
      <c r="AX315" s="14" t="s">
        <v>72</v>
      </c>
      <c r="AY315" s="255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1456</v>
      </c>
      <c r="G316" s="246"/>
      <c r="H316" s="249">
        <v>9.8520000000000003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15.212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2" customFormat="1" ht="24.15" customHeight="1">
      <c r="A318" s="41"/>
      <c r="B318" s="42"/>
      <c r="C318" s="216" t="s">
        <v>662</v>
      </c>
      <c r="D318" s="216" t="s">
        <v>193</v>
      </c>
      <c r="E318" s="217" t="s">
        <v>1461</v>
      </c>
      <c r="F318" s="218" t="s">
        <v>1462</v>
      </c>
      <c r="G318" s="219" t="s">
        <v>196</v>
      </c>
      <c r="H318" s="220">
        <v>15.212</v>
      </c>
      <c r="I318" s="221"/>
      <c r="J318" s="222">
        <f>ROUND(I318*H318,2)</f>
        <v>0</v>
      </c>
      <c r="K318" s="218" t="s">
        <v>197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1463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1464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13" customFormat="1">
      <c r="A320" s="13"/>
      <c r="B320" s="234"/>
      <c r="C320" s="235"/>
      <c r="D320" s="236" t="s">
        <v>202</v>
      </c>
      <c r="E320" s="237" t="s">
        <v>19</v>
      </c>
      <c r="F320" s="238" t="s">
        <v>1313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202</v>
      </c>
      <c r="AU320" s="244" t="s">
        <v>82</v>
      </c>
      <c r="AV320" s="13" t="s">
        <v>80</v>
      </c>
      <c r="AW320" s="13" t="s">
        <v>34</v>
      </c>
      <c r="AX320" s="13" t="s">
        <v>72</v>
      </c>
      <c r="AY320" s="244" t="s">
        <v>191</v>
      </c>
    </row>
    <row r="321" s="14" customFormat="1">
      <c r="A321" s="14"/>
      <c r="B321" s="245"/>
      <c r="C321" s="246"/>
      <c r="D321" s="236" t="s">
        <v>202</v>
      </c>
      <c r="E321" s="247" t="s">
        <v>19</v>
      </c>
      <c r="F321" s="248" t="s">
        <v>1455</v>
      </c>
      <c r="G321" s="246"/>
      <c r="H321" s="249">
        <v>5.3600000000000003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34</v>
      </c>
      <c r="AX321" s="14" t="s">
        <v>72</v>
      </c>
      <c r="AY321" s="255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1456</v>
      </c>
      <c r="G322" s="246"/>
      <c r="H322" s="249">
        <v>9.8520000000000003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15.212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12" customFormat="1" ht="22.8" customHeight="1">
      <c r="A324" s="12"/>
      <c r="B324" s="200"/>
      <c r="C324" s="201"/>
      <c r="D324" s="202" t="s">
        <v>71</v>
      </c>
      <c r="E324" s="214" t="s">
        <v>247</v>
      </c>
      <c r="F324" s="214" t="s">
        <v>1081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SUM(P325:P1701)</f>
        <v>0</v>
      </c>
      <c r="Q324" s="208"/>
      <c r="R324" s="209">
        <f>SUM(R325:R1701)</f>
        <v>416.11469475000007</v>
      </c>
      <c r="S324" s="208"/>
      <c r="T324" s="210">
        <f>SUM(T325:T1701)</f>
        <v>0.0019145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80</v>
      </c>
      <c r="AT324" s="212" t="s">
        <v>71</v>
      </c>
      <c r="AU324" s="212" t="s">
        <v>80</v>
      </c>
      <c r="AY324" s="211" t="s">
        <v>191</v>
      </c>
      <c r="BK324" s="213">
        <f>SUM(BK325:BK1701)</f>
        <v>0</v>
      </c>
    </row>
    <row r="325" s="2" customFormat="1" ht="21.75" customHeight="1">
      <c r="A325" s="41"/>
      <c r="B325" s="42"/>
      <c r="C325" s="216" t="s">
        <v>683</v>
      </c>
      <c r="D325" s="216" t="s">
        <v>193</v>
      </c>
      <c r="E325" s="217" t="s">
        <v>1465</v>
      </c>
      <c r="F325" s="218" t="s">
        <v>1466</v>
      </c>
      <c r="G325" s="219" t="s">
        <v>196</v>
      </c>
      <c r="H325" s="220">
        <v>346.29000000000002</v>
      </c>
      <c r="I325" s="221"/>
      <c r="J325" s="222">
        <f>ROUND(I325*H325,2)</f>
        <v>0</v>
      </c>
      <c r="K325" s="218" t="s">
        <v>197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0.0073499999999999998</v>
      </c>
      <c r="R325" s="225">
        <f>Q325*H325</f>
        <v>2.5452314999999999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198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198</v>
      </c>
      <c r="BM325" s="227" t="s">
        <v>1467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1468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701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3" customFormat="1">
      <c r="A328" s="13"/>
      <c r="B328" s="234"/>
      <c r="C328" s="235"/>
      <c r="D328" s="236" t="s">
        <v>202</v>
      </c>
      <c r="E328" s="237" t="s">
        <v>19</v>
      </c>
      <c r="F328" s="238" t="s">
        <v>1469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202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1470</v>
      </c>
      <c r="G329" s="246"/>
      <c r="H329" s="249">
        <v>249.81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1471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4" customFormat="1">
      <c r="A331" s="14"/>
      <c r="B331" s="245"/>
      <c r="C331" s="246"/>
      <c r="D331" s="236" t="s">
        <v>202</v>
      </c>
      <c r="E331" s="247" t="s">
        <v>19</v>
      </c>
      <c r="F331" s="248" t="s">
        <v>1472</v>
      </c>
      <c r="G331" s="246"/>
      <c r="H331" s="249">
        <v>62.520000000000003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202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1473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1474</v>
      </c>
      <c r="G333" s="246"/>
      <c r="H333" s="249">
        <v>5.2400000000000002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1475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1476</v>
      </c>
      <c r="G335" s="246"/>
      <c r="H335" s="249">
        <v>6.7599999999999998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1477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1478</v>
      </c>
      <c r="G337" s="246"/>
      <c r="H337" s="249">
        <v>10.539999999999999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1479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1480</v>
      </c>
      <c r="G339" s="246"/>
      <c r="H339" s="249">
        <v>11.42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346.29000000000002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688</v>
      </c>
      <c r="D341" s="216" t="s">
        <v>193</v>
      </c>
      <c r="E341" s="217" t="s">
        <v>1481</v>
      </c>
      <c r="F341" s="218" t="s">
        <v>1482</v>
      </c>
      <c r="G341" s="219" t="s">
        <v>196</v>
      </c>
      <c r="H341" s="220">
        <v>346.29000000000002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0.016279999999999999</v>
      </c>
      <c r="R341" s="225">
        <f>Q341*H341</f>
        <v>5.6376011999999998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1483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1484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701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3" customFormat="1">
      <c r="A344" s="13"/>
      <c r="B344" s="234"/>
      <c r="C344" s="235"/>
      <c r="D344" s="236" t="s">
        <v>202</v>
      </c>
      <c r="E344" s="237" t="s">
        <v>19</v>
      </c>
      <c r="F344" s="238" t="s">
        <v>1469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202</v>
      </c>
      <c r="AU344" s="244" t="s">
        <v>82</v>
      </c>
      <c r="AV344" s="13" t="s">
        <v>80</v>
      </c>
      <c r="AW344" s="13" t="s">
        <v>34</v>
      </c>
      <c r="AX344" s="13" t="s">
        <v>72</v>
      </c>
      <c r="AY344" s="244" t="s">
        <v>191</v>
      </c>
    </row>
    <row r="345" s="14" customFormat="1">
      <c r="A345" s="14"/>
      <c r="B345" s="245"/>
      <c r="C345" s="246"/>
      <c r="D345" s="236" t="s">
        <v>202</v>
      </c>
      <c r="E345" s="247" t="s">
        <v>19</v>
      </c>
      <c r="F345" s="248" t="s">
        <v>1470</v>
      </c>
      <c r="G345" s="246"/>
      <c r="H345" s="249">
        <v>249.81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202</v>
      </c>
      <c r="AU345" s="255" t="s">
        <v>82</v>
      </c>
      <c r="AV345" s="14" t="s">
        <v>82</v>
      </c>
      <c r="AW345" s="14" t="s">
        <v>34</v>
      </c>
      <c r="AX345" s="14" t="s">
        <v>72</v>
      </c>
      <c r="AY345" s="255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1471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1472</v>
      </c>
      <c r="G347" s="246"/>
      <c r="H347" s="249">
        <v>62.520000000000003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3" customFormat="1">
      <c r="A348" s="13"/>
      <c r="B348" s="234"/>
      <c r="C348" s="235"/>
      <c r="D348" s="236" t="s">
        <v>202</v>
      </c>
      <c r="E348" s="237" t="s">
        <v>19</v>
      </c>
      <c r="F348" s="238" t="s">
        <v>1473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202</v>
      </c>
      <c r="AU348" s="244" t="s">
        <v>82</v>
      </c>
      <c r="AV348" s="13" t="s">
        <v>80</v>
      </c>
      <c r="AW348" s="13" t="s">
        <v>34</v>
      </c>
      <c r="AX348" s="13" t="s">
        <v>72</v>
      </c>
      <c r="AY348" s="244" t="s">
        <v>191</v>
      </c>
    </row>
    <row r="349" s="14" customFormat="1">
      <c r="A349" s="14"/>
      <c r="B349" s="245"/>
      <c r="C349" s="246"/>
      <c r="D349" s="236" t="s">
        <v>202</v>
      </c>
      <c r="E349" s="247" t="s">
        <v>19</v>
      </c>
      <c r="F349" s="248" t="s">
        <v>1474</v>
      </c>
      <c r="G349" s="246"/>
      <c r="H349" s="249">
        <v>5.2400000000000002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202</v>
      </c>
      <c r="AU349" s="255" t="s">
        <v>82</v>
      </c>
      <c r="AV349" s="14" t="s">
        <v>82</v>
      </c>
      <c r="AW349" s="14" t="s">
        <v>34</v>
      </c>
      <c r="AX349" s="14" t="s">
        <v>72</v>
      </c>
      <c r="AY349" s="255" t="s">
        <v>191</v>
      </c>
    </row>
    <row r="350" s="13" customFormat="1">
      <c r="A350" s="13"/>
      <c r="B350" s="234"/>
      <c r="C350" s="235"/>
      <c r="D350" s="236" t="s">
        <v>202</v>
      </c>
      <c r="E350" s="237" t="s">
        <v>19</v>
      </c>
      <c r="F350" s="238" t="s">
        <v>1475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202</v>
      </c>
      <c r="AU350" s="244" t="s">
        <v>82</v>
      </c>
      <c r="AV350" s="13" t="s">
        <v>80</v>
      </c>
      <c r="AW350" s="13" t="s">
        <v>34</v>
      </c>
      <c r="AX350" s="13" t="s">
        <v>72</v>
      </c>
      <c r="AY350" s="244" t="s">
        <v>191</v>
      </c>
    </row>
    <row r="351" s="14" customFormat="1">
      <c r="A351" s="14"/>
      <c r="B351" s="245"/>
      <c r="C351" s="246"/>
      <c r="D351" s="236" t="s">
        <v>202</v>
      </c>
      <c r="E351" s="247" t="s">
        <v>19</v>
      </c>
      <c r="F351" s="248" t="s">
        <v>1476</v>
      </c>
      <c r="G351" s="246"/>
      <c r="H351" s="249">
        <v>6.7599999999999998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202</v>
      </c>
      <c r="AU351" s="255" t="s">
        <v>82</v>
      </c>
      <c r="AV351" s="14" t="s">
        <v>82</v>
      </c>
      <c r="AW351" s="14" t="s">
        <v>34</v>
      </c>
      <c r="AX351" s="14" t="s">
        <v>72</v>
      </c>
      <c r="AY351" s="255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1477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1478</v>
      </c>
      <c r="G353" s="246"/>
      <c r="H353" s="249">
        <v>10.539999999999999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3" customFormat="1">
      <c r="A354" s="13"/>
      <c r="B354" s="234"/>
      <c r="C354" s="235"/>
      <c r="D354" s="236" t="s">
        <v>202</v>
      </c>
      <c r="E354" s="237" t="s">
        <v>19</v>
      </c>
      <c r="F354" s="238" t="s">
        <v>1479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202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1480</v>
      </c>
      <c r="G355" s="246"/>
      <c r="H355" s="249">
        <v>11.42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6" customFormat="1">
      <c r="A356" s="16"/>
      <c r="B356" s="267"/>
      <c r="C356" s="268"/>
      <c r="D356" s="236" t="s">
        <v>202</v>
      </c>
      <c r="E356" s="269" t="s">
        <v>19</v>
      </c>
      <c r="F356" s="270" t="s">
        <v>212</v>
      </c>
      <c r="G356" s="268"/>
      <c r="H356" s="271">
        <v>346.29000000000002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7" t="s">
        <v>202</v>
      </c>
      <c r="AU356" s="277" t="s">
        <v>82</v>
      </c>
      <c r="AV356" s="16" t="s">
        <v>198</v>
      </c>
      <c r="AW356" s="16" t="s">
        <v>34</v>
      </c>
      <c r="AX356" s="16" t="s">
        <v>80</v>
      </c>
      <c r="AY356" s="277" t="s">
        <v>191</v>
      </c>
    </row>
    <row r="357" s="2" customFormat="1" ht="16.5" customHeight="1">
      <c r="A357" s="41"/>
      <c r="B357" s="42"/>
      <c r="C357" s="216" t="s">
        <v>696</v>
      </c>
      <c r="D357" s="216" t="s">
        <v>193</v>
      </c>
      <c r="E357" s="217" t="s">
        <v>1485</v>
      </c>
      <c r="F357" s="218" t="s">
        <v>1486</v>
      </c>
      <c r="G357" s="219" t="s">
        <v>196</v>
      </c>
      <c r="H357" s="220">
        <v>2922.4920000000002</v>
      </c>
      <c r="I357" s="221"/>
      <c r="J357" s="222">
        <f>ROUND(I357*H357,2)</f>
        <v>0</v>
      </c>
      <c r="K357" s="218" t="s">
        <v>197</v>
      </c>
      <c r="L357" s="47"/>
      <c r="M357" s="223" t="s">
        <v>19</v>
      </c>
      <c r="N357" s="224" t="s">
        <v>43</v>
      </c>
      <c r="O357" s="87"/>
      <c r="P357" s="225">
        <f>O357*H357</f>
        <v>0</v>
      </c>
      <c r="Q357" s="225">
        <v>0.00025999999999999998</v>
      </c>
      <c r="R357" s="225">
        <f>Q357*H357</f>
        <v>0.75984792000000001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198</v>
      </c>
      <c r="AT357" s="227" t="s">
        <v>193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198</v>
      </c>
      <c r="BM357" s="227" t="s">
        <v>1487</v>
      </c>
    </row>
    <row r="358" s="2" customFormat="1">
      <c r="A358" s="41"/>
      <c r="B358" s="42"/>
      <c r="C358" s="43"/>
      <c r="D358" s="229" t="s">
        <v>200</v>
      </c>
      <c r="E358" s="43"/>
      <c r="F358" s="230" t="s">
        <v>1488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200</v>
      </c>
      <c r="AU358" s="20" t="s">
        <v>82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701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3" customFormat="1">
      <c r="A360" s="13"/>
      <c r="B360" s="234"/>
      <c r="C360" s="235"/>
      <c r="D360" s="236" t="s">
        <v>202</v>
      </c>
      <c r="E360" s="237" t="s">
        <v>19</v>
      </c>
      <c r="F360" s="238" t="s">
        <v>1489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202</v>
      </c>
      <c r="AU360" s="244" t="s">
        <v>82</v>
      </c>
      <c r="AV360" s="13" t="s">
        <v>80</v>
      </c>
      <c r="AW360" s="13" t="s">
        <v>34</v>
      </c>
      <c r="AX360" s="13" t="s">
        <v>72</v>
      </c>
      <c r="AY360" s="244" t="s">
        <v>191</v>
      </c>
    </row>
    <row r="361" s="13" customFormat="1">
      <c r="A361" s="13"/>
      <c r="B361" s="234"/>
      <c r="C361" s="235"/>
      <c r="D361" s="236" t="s">
        <v>202</v>
      </c>
      <c r="E361" s="237" t="s">
        <v>19</v>
      </c>
      <c r="F361" s="238" t="s">
        <v>1490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202</v>
      </c>
      <c r="AU361" s="244" t="s">
        <v>82</v>
      </c>
      <c r="AV361" s="13" t="s">
        <v>80</v>
      </c>
      <c r="AW361" s="13" t="s">
        <v>34</v>
      </c>
      <c r="AX361" s="13" t="s">
        <v>72</v>
      </c>
      <c r="AY361" s="244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1491</v>
      </c>
      <c r="G362" s="246"/>
      <c r="H362" s="249">
        <v>45.990000000000002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1492</v>
      </c>
      <c r="G363" s="246"/>
      <c r="H363" s="249">
        <v>1.8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4" customFormat="1">
      <c r="A364" s="14"/>
      <c r="B364" s="245"/>
      <c r="C364" s="246"/>
      <c r="D364" s="236" t="s">
        <v>202</v>
      </c>
      <c r="E364" s="247" t="s">
        <v>19</v>
      </c>
      <c r="F364" s="248" t="s">
        <v>1493</v>
      </c>
      <c r="G364" s="246"/>
      <c r="H364" s="249">
        <v>-18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202</v>
      </c>
      <c r="AU364" s="255" t="s">
        <v>82</v>
      </c>
      <c r="AV364" s="14" t="s">
        <v>82</v>
      </c>
      <c r="AW364" s="14" t="s">
        <v>34</v>
      </c>
      <c r="AX364" s="14" t="s">
        <v>72</v>
      </c>
      <c r="AY364" s="255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1494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1495</v>
      </c>
      <c r="G366" s="246"/>
      <c r="H366" s="249">
        <v>143.00999999999999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4" customFormat="1">
      <c r="A367" s="14"/>
      <c r="B367" s="245"/>
      <c r="C367" s="246"/>
      <c r="D367" s="236" t="s">
        <v>202</v>
      </c>
      <c r="E367" s="247" t="s">
        <v>19</v>
      </c>
      <c r="F367" s="248" t="s">
        <v>1496</v>
      </c>
      <c r="G367" s="246"/>
      <c r="H367" s="249">
        <v>0.72599999999999998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34</v>
      </c>
      <c r="AX367" s="14" t="s">
        <v>72</v>
      </c>
      <c r="AY367" s="255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1496</v>
      </c>
      <c r="G368" s="246"/>
      <c r="H368" s="249">
        <v>0.72599999999999998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1497</v>
      </c>
      <c r="G369" s="246"/>
      <c r="H369" s="249">
        <v>-19.969999999999999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1498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1499</v>
      </c>
      <c r="G371" s="246"/>
      <c r="H371" s="249">
        <v>34.188000000000002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1500</v>
      </c>
      <c r="G372" s="246"/>
      <c r="H372" s="249">
        <v>-4.5579999999999998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3" customFormat="1">
      <c r="A373" s="13"/>
      <c r="B373" s="234"/>
      <c r="C373" s="235"/>
      <c r="D373" s="236" t="s">
        <v>202</v>
      </c>
      <c r="E373" s="237" t="s">
        <v>19</v>
      </c>
      <c r="F373" s="238" t="s">
        <v>1501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202</v>
      </c>
      <c r="AU373" s="244" t="s">
        <v>82</v>
      </c>
      <c r="AV373" s="13" t="s">
        <v>80</v>
      </c>
      <c r="AW373" s="13" t="s">
        <v>34</v>
      </c>
      <c r="AX373" s="13" t="s">
        <v>72</v>
      </c>
      <c r="AY373" s="244" t="s">
        <v>191</v>
      </c>
    </row>
    <row r="374" s="14" customFormat="1">
      <c r="A374" s="14"/>
      <c r="B374" s="245"/>
      <c r="C374" s="246"/>
      <c r="D374" s="236" t="s">
        <v>202</v>
      </c>
      <c r="E374" s="247" t="s">
        <v>19</v>
      </c>
      <c r="F374" s="248" t="s">
        <v>1502</v>
      </c>
      <c r="G374" s="246"/>
      <c r="H374" s="249">
        <v>20.327999999999999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202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191</v>
      </c>
    </row>
    <row r="375" s="14" customFormat="1">
      <c r="A375" s="14"/>
      <c r="B375" s="245"/>
      <c r="C375" s="246"/>
      <c r="D375" s="236" t="s">
        <v>202</v>
      </c>
      <c r="E375" s="247" t="s">
        <v>19</v>
      </c>
      <c r="F375" s="248" t="s">
        <v>1503</v>
      </c>
      <c r="G375" s="246"/>
      <c r="H375" s="249">
        <v>0.59999999999999998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202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1504</v>
      </c>
      <c r="G376" s="246"/>
      <c r="H376" s="249">
        <v>-2.379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3" customFormat="1">
      <c r="A377" s="13"/>
      <c r="B377" s="234"/>
      <c r="C377" s="235"/>
      <c r="D377" s="236" t="s">
        <v>202</v>
      </c>
      <c r="E377" s="237" t="s">
        <v>19</v>
      </c>
      <c r="F377" s="238" t="s">
        <v>1505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202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1506</v>
      </c>
      <c r="G378" s="246"/>
      <c r="H378" s="249">
        <v>20.370000000000001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1507</v>
      </c>
      <c r="G379" s="246"/>
      <c r="H379" s="249">
        <v>-1.379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3" customFormat="1">
      <c r="A380" s="13"/>
      <c r="B380" s="234"/>
      <c r="C380" s="235"/>
      <c r="D380" s="236" t="s">
        <v>202</v>
      </c>
      <c r="E380" s="237" t="s">
        <v>19</v>
      </c>
      <c r="F380" s="238" t="s">
        <v>1508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202</v>
      </c>
      <c r="AU380" s="244" t="s">
        <v>82</v>
      </c>
      <c r="AV380" s="13" t="s">
        <v>80</v>
      </c>
      <c r="AW380" s="13" t="s">
        <v>34</v>
      </c>
      <c r="AX380" s="13" t="s">
        <v>72</v>
      </c>
      <c r="AY380" s="244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1509</v>
      </c>
      <c r="G381" s="246"/>
      <c r="H381" s="249">
        <v>25.704000000000001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4" customFormat="1">
      <c r="A382" s="14"/>
      <c r="B382" s="245"/>
      <c r="C382" s="246"/>
      <c r="D382" s="236" t="s">
        <v>202</v>
      </c>
      <c r="E382" s="247" t="s">
        <v>19</v>
      </c>
      <c r="F382" s="248" t="s">
        <v>1428</v>
      </c>
      <c r="G382" s="246"/>
      <c r="H382" s="249">
        <v>-1.8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202</v>
      </c>
      <c r="AU382" s="255" t="s">
        <v>82</v>
      </c>
      <c r="AV382" s="14" t="s">
        <v>82</v>
      </c>
      <c r="AW382" s="14" t="s">
        <v>34</v>
      </c>
      <c r="AX382" s="14" t="s">
        <v>72</v>
      </c>
      <c r="AY382" s="255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1510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1511</v>
      </c>
      <c r="G384" s="246"/>
      <c r="H384" s="249">
        <v>126.252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1512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1513</v>
      </c>
      <c r="G386" s="246"/>
      <c r="H386" s="249">
        <v>-19.285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1514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1515</v>
      </c>
      <c r="G388" s="246"/>
      <c r="H388" s="249">
        <v>102.69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1516</v>
      </c>
      <c r="G389" s="246"/>
      <c r="H389" s="249">
        <v>0.91500000000000004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1516</v>
      </c>
      <c r="G390" s="246"/>
      <c r="H390" s="249">
        <v>0.91500000000000004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1517</v>
      </c>
      <c r="G391" s="246"/>
      <c r="H391" s="249">
        <v>-14.372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1518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1519</v>
      </c>
      <c r="G393" s="246"/>
      <c r="H393" s="249">
        <v>101.556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1520</v>
      </c>
      <c r="G394" s="246"/>
      <c r="H394" s="249">
        <v>0.79500000000000004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1521</v>
      </c>
      <c r="G395" s="246"/>
      <c r="H395" s="249">
        <v>-6.3310000000000004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1522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1523</v>
      </c>
      <c r="G397" s="246"/>
      <c r="H397" s="249">
        <v>33.978000000000002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1524</v>
      </c>
      <c r="G398" s="246"/>
      <c r="H398" s="249">
        <v>4.25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1375</v>
      </c>
      <c r="G399" s="246"/>
      <c r="H399" s="249">
        <v>-1.5760000000000001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1525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1526</v>
      </c>
      <c r="G401" s="246"/>
      <c r="H401" s="249">
        <v>21.84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1507</v>
      </c>
      <c r="G402" s="246"/>
      <c r="H402" s="249">
        <v>-1.379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3" customFormat="1">
      <c r="A403" s="13"/>
      <c r="B403" s="234"/>
      <c r="C403" s="235"/>
      <c r="D403" s="236" t="s">
        <v>202</v>
      </c>
      <c r="E403" s="237" t="s">
        <v>19</v>
      </c>
      <c r="F403" s="238" t="s">
        <v>1527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202</v>
      </c>
      <c r="AU403" s="244" t="s">
        <v>82</v>
      </c>
      <c r="AV403" s="13" t="s">
        <v>80</v>
      </c>
      <c r="AW403" s="13" t="s">
        <v>34</v>
      </c>
      <c r="AX403" s="13" t="s">
        <v>72</v>
      </c>
      <c r="AY403" s="244" t="s">
        <v>191</v>
      </c>
    </row>
    <row r="404" s="14" customFormat="1">
      <c r="A404" s="14"/>
      <c r="B404" s="245"/>
      <c r="C404" s="246"/>
      <c r="D404" s="236" t="s">
        <v>202</v>
      </c>
      <c r="E404" s="247" t="s">
        <v>19</v>
      </c>
      <c r="F404" s="248" t="s">
        <v>1528</v>
      </c>
      <c r="G404" s="246"/>
      <c r="H404" s="249">
        <v>83.075999999999993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202</v>
      </c>
      <c r="AU404" s="255" t="s">
        <v>82</v>
      </c>
      <c r="AV404" s="14" t="s">
        <v>82</v>
      </c>
      <c r="AW404" s="14" t="s">
        <v>34</v>
      </c>
      <c r="AX404" s="14" t="s">
        <v>72</v>
      </c>
      <c r="AY404" s="255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1529</v>
      </c>
      <c r="G405" s="246"/>
      <c r="H405" s="249">
        <v>0.73499999999999999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1530</v>
      </c>
      <c r="G406" s="246"/>
      <c r="H406" s="249">
        <v>-6.3310000000000004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1531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1532</v>
      </c>
      <c r="G408" s="246"/>
      <c r="H408" s="249">
        <v>34.314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1524</v>
      </c>
      <c r="G409" s="246"/>
      <c r="H409" s="249">
        <v>4.25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1375</v>
      </c>
      <c r="G410" s="246"/>
      <c r="H410" s="249">
        <v>-1.5760000000000001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1533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1526</v>
      </c>
      <c r="G412" s="246"/>
      <c r="H412" s="249">
        <v>21.84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1507</v>
      </c>
      <c r="G413" s="246"/>
      <c r="H413" s="249">
        <v>-1.379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3" customFormat="1">
      <c r="A414" s="13"/>
      <c r="B414" s="234"/>
      <c r="C414" s="235"/>
      <c r="D414" s="236" t="s">
        <v>202</v>
      </c>
      <c r="E414" s="237" t="s">
        <v>19</v>
      </c>
      <c r="F414" s="238" t="s">
        <v>1534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202</v>
      </c>
      <c r="AU414" s="244" t="s">
        <v>82</v>
      </c>
      <c r="AV414" s="13" t="s">
        <v>80</v>
      </c>
      <c r="AW414" s="13" t="s">
        <v>34</v>
      </c>
      <c r="AX414" s="13" t="s">
        <v>72</v>
      </c>
      <c r="AY414" s="244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1535</v>
      </c>
      <c r="G415" s="246"/>
      <c r="H415" s="249">
        <v>24.780000000000001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1375</v>
      </c>
      <c r="G416" s="246"/>
      <c r="H416" s="249">
        <v>-1.5760000000000001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3" customFormat="1">
      <c r="A417" s="13"/>
      <c r="B417" s="234"/>
      <c r="C417" s="235"/>
      <c r="D417" s="236" t="s">
        <v>202</v>
      </c>
      <c r="E417" s="237" t="s">
        <v>19</v>
      </c>
      <c r="F417" s="238" t="s">
        <v>1536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202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191</v>
      </c>
    </row>
    <row r="418" s="14" customFormat="1">
      <c r="A418" s="14"/>
      <c r="B418" s="245"/>
      <c r="C418" s="246"/>
      <c r="D418" s="236" t="s">
        <v>202</v>
      </c>
      <c r="E418" s="247" t="s">
        <v>19</v>
      </c>
      <c r="F418" s="248" t="s">
        <v>1537</v>
      </c>
      <c r="G418" s="246"/>
      <c r="H418" s="249">
        <v>242.529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202</v>
      </c>
      <c r="AU418" s="255" t="s">
        <v>82</v>
      </c>
      <c r="AV418" s="14" t="s">
        <v>82</v>
      </c>
      <c r="AW418" s="14" t="s">
        <v>34</v>
      </c>
      <c r="AX418" s="14" t="s">
        <v>72</v>
      </c>
      <c r="AY418" s="255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1516</v>
      </c>
      <c r="G419" s="246"/>
      <c r="H419" s="249">
        <v>0.91500000000000004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4" customFormat="1">
      <c r="A420" s="14"/>
      <c r="B420" s="245"/>
      <c r="C420" s="246"/>
      <c r="D420" s="236" t="s">
        <v>202</v>
      </c>
      <c r="E420" s="247" t="s">
        <v>19</v>
      </c>
      <c r="F420" s="248" t="s">
        <v>1516</v>
      </c>
      <c r="G420" s="246"/>
      <c r="H420" s="249">
        <v>0.91500000000000004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202</v>
      </c>
      <c r="AU420" s="255" t="s">
        <v>82</v>
      </c>
      <c r="AV420" s="14" t="s">
        <v>82</v>
      </c>
      <c r="AW420" s="14" t="s">
        <v>34</v>
      </c>
      <c r="AX420" s="14" t="s">
        <v>72</v>
      </c>
      <c r="AY420" s="255" t="s">
        <v>191</v>
      </c>
    </row>
    <row r="421" s="14" customFormat="1">
      <c r="A421" s="14"/>
      <c r="B421" s="245"/>
      <c r="C421" s="246"/>
      <c r="D421" s="236" t="s">
        <v>202</v>
      </c>
      <c r="E421" s="247" t="s">
        <v>19</v>
      </c>
      <c r="F421" s="248" t="s">
        <v>1529</v>
      </c>
      <c r="G421" s="246"/>
      <c r="H421" s="249">
        <v>0.73499999999999999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202</v>
      </c>
      <c r="AU421" s="255" t="s">
        <v>82</v>
      </c>
      <c r="AV421" s="14" t="s">
        <v>82</v>
      </c>
      <c r="AW421" s="14" t="s">
        <v>34</v>
      </c>
      <c r="AX421" s="14" t="s">
        <v>72</v>
      </c>
      <c r="AY421" s="255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1516</v>
      </c>
      <c r="G422" s="246"/>
      <c r="H422" s="249">
        <v>0.91500000000000004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4" customFormat="1">
      <c r="A423" s="14"/>
      <c r="B423" s="245"/>
      <c r="C423" s="246"/>
      <c r="D423" s="236" t="s">
        <v>202</v>
      </c>
      <c r="E423" s="247" t="s">
        <v>19</v>
      </c>
      <c r="F423" s="248" t="s">
        <v>1538</v>
      </c>
      <c r="G423" s="246"/>
      <c r="H423" s="249">
        <v>-30.579999999999998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202</v>
      </c>
      <c r="AU423" s="255" t="s">
        <v>82</v>
      </c>
      <c r="AV423" s="14" t="s">
        <v>82</v>
      </c>
      <c r="AW423" s="14" t="s">
        <v>34</v>
      </c>
      <c r="AX423" s="14" t="s">
        <v>72</v>
      </c>
      <c r="AY423" s="255" t="s">
        <v>191</v>
      </c>
    </row>
    <row r="424" s="15" customFormat="1">
      <c r="A424" s="15"/>
      <c r="B424" s="256"/>
      <c r="C424" s="257"/>
      <c r="D424" s="236" t="s">
        <v>202</v>
      </c>
      <c r="E424" s="258" t="s">
        <v>19</v>
      </c>
      <c r="F424" s="259" t="s">
        <v>208</v>
      </c>
      <c r="G424" s="257"/>
      <c r="H424" s="260">
        <v>971.16599999999971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202</v>
      </c>
      <c r="AU424" s="266" t="s">
        <v>82</v>
      </c>
      <c r="AV424" s="15" t="s">
        <v>93</v>
      </c>
      <c r="AW424" s="15" t="s">
        <v>34</v>
      </c>
      <c r="AX424" s="15" t="s">
        <v>72</v>
      </c>
      <c r="AY424" s="266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1539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1540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1541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1542</v>
      </c>
      <c r="G428" s="246"/>
      <c r="H428" s="249">
        <v>45.905999999999999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1543</v>
      </c>
      <c r="G429" s="246"/>
      <c r="H429" s="249">
        <v>-6.1070000000000002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1544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1545</v>
      </c>
      <c r="G431" s="246"/>
      <c r="H431" s="249">
        <v>76.146000000000001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1546</v>
      </c>
      <c r="G432" s="246"/>
      <c r="H432" s="249">
        <v>0.69999999999999996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1547</v>
      </c>
      <c r="G433" s="246"/>
      <c r="H433" s="249">
        <v>-3.0760000000000001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3" customFormat="1">
      <c r="A434" s="13"/>
      <c r="B434" s="234"/>
      <c r="C434" s="235"/>
      <c r="D434" s="236" t="s">
        <v>202</v>
      </c>
      <c r="E434" s="237" t="s">
        <v>19</v>
      </c>
      <c r="F434" s="238" t="s">
        <v>1548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202</v>
      </c>
      <c r="AU434" s="244" t="s">
        <v>82</v>
      </c>
      <c r="AV434" s="13" t="s">
        <v>80</v>
      </c>
      <c r="AW434" s="13" t="s">
        <v>34</v>
      </c>
      <c r="AX434" s="13" t="s">
        <v>72</v>
      </c>
      <c r="AY434" s="244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1549</v>
      </c>
      <c r="G435" s="246"/>
      <c r="H435" s="249">
        <v>34.566000000000003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1550</v>
      </c>
      <c r="G436" s="246"/>
      <c r="H436" s="249">
        <v>0.34999999999999998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1551</v>
      </c>
      <c r="G437" s="246"/>
      <c r="H437" s="249">
        <v>-1.754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3" customFormat="1">
      <c r="A438" s="13"/>
      <c r="B438" s="234"/>
      <c r="C438" s="235"/>
      <c r="D438" s="236" t="s">
        <v>202</v>
      </c>
      <c r="E438" s="237" t="s">
        <v>19</v>
      </c>
      <c r="F438" s="238" t="s">
        <v>1552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202</v>
      </c>
      <c r="AU438" s="244" t="s">
        <v>82</v>
      </c>
      <c r="AV438" s="13" t="s">
        <v>80</v>
      </c>
      <c r="AW438" s="13" t="s">
        <v>34</v>
      </c>
      <c r="AX438" s="13" t="s">
        <v>72</v>
      </c>
      <c r="AY438" s="244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1553</v>
      </c>
      <c r="G439" s="246"/>
      <c r="H439" s="249">
        <v>58.590000000000003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1546</v>
      </c>
      <c r="G440" s="246"/>
      <c r="H440" s="249">
        <v>0.69999999999999996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4" customFormat="1">
      <c r="A441" s="14"/>
      <c r="B441" s="245"/>
      <c r="C441" s="246"/>
      <c r="D441" s="236" t="s">
        <v>202</v>
      </c>
      <c r="E441" s="247" t="s">
        <v>19</v>
      </c>
      <c r="F441" s="248" t="s">
        <v>1547</v>
      </c>
      <c r="G441" s="246"/>
      <c r="H441" s="249">
        <v>-3.0760000000000001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202</v>
      </c>
      <c r="AU441" s="255" t="s">
        <v>82</v>
      </c>
      <c r="AV441" s="14" t="s">
        <v>82</v>
      </c>
      <c r="AW441" s="14" t="s">
        <v>34</v>
      </c>
      <c r="AX441" s="14" t="s">
        <v>72</v>
      </c>
      <c r="AY441" s="255" t="s">
        <v>191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1554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1555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1556</v>
      </c>
      <c r="G444" s="246"/>
      <c r="H444" s="249">
        <v>31.667999999999999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1543</v>
      </c>
      <c r="G445" s="246"/>
      <c r="H445" s="249">
        <v>-6.1070000000000002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1557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1558</v>
      </c>
      <c r="G447" s="246"/>
      <c r="H447" s="249">
        <v>72.617999999999995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1546</v>
      </c>
      <c r="G448" s="246"/>
      <c r="H448" s="249">
        <v>0.69999999999999996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1547</v>
      </c>
      <c r="G449" s="246"/>
      <c r="H449" s="249">
        <v>-3.0760000000000001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1559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1560</v>
      </c>
      <c r="G451" s="246"/>
      <c r="H451" s="249">
        <v>34.439999999999998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1550</v>
      </c>
      <c r="G452" s="246"/>
      <c r="H452" s="249">
        <v>0.34999999999999998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1551</v>
      </c>
      <c r="G453" s="246"/>
      <c r="H453" s="249">
        <v>-1.754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3" customFormat="1">
      <c r="A454" s="13"/>
      <c r="B454" s="234"/>
      <c r="C454" s="235"/>
      <c r="D454" s="236" t="s">
        <v>202</v>
      </c>
      <c r="E454" s="237" t="s">
        <v>19</v>
      </c>
      <c r="F454" s="238" t="s">
        <v>1561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202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191</v>
      </c>
    </row>
    <row r="455" s="14" customFormat="1">
      <c r="A455" s="14"/>
      <c r="B455" s="245"/>
      <c r="C455" s="246"/>
      <c r="D455" s="236" t="s">
        <v>202</v>
      </c>
      <c r="E455" s="247" t="s">
        <v>19</v>
      </c>
      <c r="F455" s="248" t="s">
        <v>1562</v>
      </c>
      <c r="G455" s="246"/>
      <c r="H455" s="249">
        <v>72.701999999999998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202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1546</v>
      </c>
      <c r="G456" s="246"/>
      <c r="H456" s="249">
        <v>0.69999999999999996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1547</v>
      </c>
      <c r="G457" s="246"/>
      <c r="H457" s="249">
        <v>-3.0760000000000001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1563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1564</v>
      </c>
      <c r="G459" s="246"/>
      <c r="H459" s="249">
        <v>59.009999999999998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1546</v>
      </c>
      <c r="G460" s="246"/>
      <c r="H460" s="249">
        <v>0.69999999999999996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1547</v>
      </c>
      <c r="G461" s="246"/>
      <c r="H461" s="249">
        <v>-3.0760000000000001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3" customFormat="1">
      <c r="A462" s="13"/>
      <c r="B462" s="234"/>
      <c r="C462" s="235"/>
      <c r="D462" s="236" t="s">
        <v>202</v>
      </c>
      <c r="E462" s="237" t="s">
        <v>19</v>
      </c>
      <c r="F462" s="238" t="s">
        <v>1565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202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191</v>
      </c>
    </row>
    <row r="463" s="13" customFormat="1">
      <c r="A463" s="13"/>
      <c r="B463" s="234"/>
      <c r="C463" s="235"/>
      <c r="D463" s="236" t="s">
        <v>202</v>
      </c>
      <c r="E463" s="237" t="s">
        <v>19</v>
      </c>
      <c r="F463" s="238" t="s">
        <v>1566</v>
      </c>
      <c r="G463" s="235"/>
      <c r="H463" s="237" t="s">
        <v>19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202</v>
      </c>
      <c r="AU463" s="244" t="s">
        <v>82</v>
      </c>
      <c r="AV463" s="13" t="s">
        <v>80</v>
      </c>
      <c r="AW463" s="13" t="s">
        <v>34</v>
      </c>
      <c r="AX463" s="13" t="s">
        <v>72</v>
      </c>
      <c r="AY463" s="244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1567</v>
      </c>
      <c r="G464" s="246"/>
      <c r="H464" s="249">
        <v>45.234000000000002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1568</v>
      </c>
      <c r="G465" s="246"/>
      <c r="H465" s="249">
        <v>-4.5309999999999997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1569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1560</v>
      </c>
      <c r="G467" s="246"/>
      <c r="H467" s="249">
        <v>34.439999999999998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1550</v>
      </c>
      <c r="G468" s="246"/>
      <c r="H468" s="249">
        <v>0.34999999999999998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1551</v>
      </c>
      <c r="G469" s="246"/>
      <c r="H469" s="249">
        <v>-1.754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1570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1571</v>
      </c>
      <c r="G471" s="246"/>
      <c r="H471" s="249">
        <v>76.524000000000001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4" customFormat="1">
      <c r="A472" s="14"/>
      <c r="B472" s="245"/>
      <c r="C472" s="246"/>
      <c r="D472" s="236" t="s">
        <v>202</v>
      </c>
      <c r="E472" s="247" t="s">
        <v>19</v>
      </c>
      <c r="F472" s="248" t="s">
        <v>1546</v>
      </c>
      <c r="G472" s="246"/>
      <c r="H472" s="249">
        <v>0.69999999999999996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202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191</v>
      </c>
    </row>
    <row r="473" s="14" customFormat="1">
      <c r="A473" s="14"/>
      <c r="B473" s="245"/>
      <c r="C473" s="246"/>
      <c r="D473" s="236" t="s">
        <v>202</v>
      </c>
      <c r="E473" s="247" t="s">
        <v>19</v>
      </c>
      <c r="F473" s="248" t="s">
        <v>1547</v>
      </c>
      <c r="G473" s="246"/>
      <c r="H473" s="249">
        <v>-3.0760000000000001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202</v>
      </c>
      <c r="AU473" s="255" t="s">
        <v>82</v>
      </c>
      <c r="AV473" s="14" t="s">
        <v>82</v>
      </c>
      <c r="AW473" s="14" t="s">
        <v>34</v>
      </c>
      <c r="AX473" s="14" t="s">
        <v>72</v>
      </c>
      <c r="AY473" s="255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1572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3" customFormat="1">
      <c r="A475" s="13"/>
      <c r="B475" s="234"/>
      <c r="C475" s="235"/>
      <c r="D475" s="236" t="s">
        <v>202</v>
      </c>
      <c r="E475" s="237" t="s">
        <v>19</v>
      </c>
      <c r="F475" s="238" t="s">
        <v>1573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202</v>
      </c>
      <c r="AU475" s="244" t="s">
        <v>82</v>
      </c>
      <c r="AV475" s="13" t="s">
        <v>80</v>
      </c>
      <c r="AW475" s="13" t="s">
        <v>34</v>
      </c>
      <c r="AX475" s="13" t="s">
        <v>72</v>
      </c>
      <c r="AY475" s="244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1574</v>
      </c>
      <c r="G476" s="246"/>
      <c r="H476" s="249">
        <v>40.152000000000001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1543</v>
      </c>
      <c r="G477" s="246"/>
      <c r="H477" s="249">
        <v>-6.1070000000000002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1575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1576</v>
      </c>
      <c r="G479" s="246"/>
      <c r="H479" s="249">
        <v>60.060000000000002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1546</v>
      </c>
      <c r="G480" s="246"/>
      <c r="H480" s="249">
        <v>0.69999999999999996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1547</v>
      </c>
      <c r="G481" s="246"/>
      <c r="H481" s="249">
        <v>-3.0760000000000001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1577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1578</v>
      </c>
      <c r="G483" s="246"/>
      <c r="H483" s="249">
        <v>34.439999999999998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1550</v>
      </c>
      <c r="G484" s="246"/>
      <c r="H484" s="249">
        <v>0.34999999999999998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4" customFormat="1">
      <c r="A485" s="14"/>
      <c r="B485" s="245"/>
      <c r="C485" s="246"/>
      <c r="D485" s="236" t="s">
        <v>202</v>
      </c>
      <c r="E485" s="247" t="s">
        <v>19</v>
      </c>
      <c r="F485" s="248" t="s">
        <v>1551</v>
      </c>
      <c r="G485" s="246"/>
      <c r="H485" s="249">
        <v>-1.754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202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1579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1580</v>
      </c>
      <c r="G487" s="246"/>
      <c r="H487" s="249">
        <v>60.060000000000002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1546</v>
      </c>
      <c r="G488" s="246"/>
      <c r="H488" s="249">
        <v>0.69999999999999996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1547</v>
      </c>
      <c r="G489" s="246"/>
      <c r="H489" s="249">
        <v>-3.0760000000000001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789.08000000000015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1581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1582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1583</v>
      </c>
      <c r="G493" s="246"/>
      <c r="H493" s="249">
        <v>55.481999999999999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4" customFormat="1">
      <c r="A494" s="14"/>
      <c r="B494" s="245"/>
      <c r="C494" s="246"/>
      <c r="D494" s="236" t="s">
        <v>202</v>
      </c>
      <c r="E494" s="247" t="s">
        <v>19</v>
      </c>
      <c r="F494" s="248" t="s">
        <v>1503</v>
      </c>
      <c r="G494" s="246"/>
      <c r="H494" s="249">
        <v>0.59999999999999998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202</v>
      </c>
      <c r="AU494" s="255" t="s">
        <v>82</v>
      </c>
      <c r="AV494" s="14" t="s">
        <v>82</v>
      </c>
      <c r="AW494" s="14" t="s">
        <v>34</v>
      </c>
      <c r="AX494" s="14" t="s">
        <v>72</v>
      </c>
      <c r="AY494" s="255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1584</v>
      </c>
      <c r="G495" s="246"/>
      <c r="H495" s="249">
        <v>-2.5760000000000001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3" customFormat="1">
      <c r="A496" s="13"/>
      <c r="B496" s="234"/>
      <c r="C496" s="235"/>
      <c r="D496" s="236" t="s">
        <v>202</v>
      </c>
      <c r="E496" s="237" t="s">
        <v>19</v>
      </c>
      <c r="F496" s="238" t="s">
        <v>1585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202</v>
      </c>
      <c r="AU496" s="244" t="s">
        <v>82</v>
      </c>
      <c r="AV496" s="13" t="s">
        <v>80</v>
      </c>
      <c r="AW496" s="13" t="s">
        <v>34</v>
      </c>
      <c r="AX496" s="13" t="s">
        <v>72</v>
      </c>
      <c r="AY496" s="244" t="s">
        <v>191</v>
      </c>
    </row>
    <row r="497" s="14" customFormat="1">
      <c r="A497" s="14"/>
      <c r="B497" s="245"/>
      <c r="C497" s="246"/>
      <c r="D497" s="236" t="s">
        <v>202</v>
      </c>
      <c r="E497" s="247" t="s">
        <v>19</v>
      </c>
      <c r="F497" s="248" t="s">
        <v>1586</v>
      </c>
      <c r="G497" s="246"/>
      <c r="H497" s="249">
        <v>56.868000000000002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202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1503</v>
      </c>
      <c r="G498" s="246"/>
      <c r="H498" s="249">
        <v>0.59999999999999998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1584</v>
      </c>
      <c r="G499" s="246"/>
      <c r="H499" s="249">
        <v>-2.5760000000000001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1587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1588</v>
      </c>
      <c r="G501" s="246"/>
      <c r="H501" s="249">
        <v>36.246000000000002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1375</v>
      </c>
      <c r="G502" s="246"/>
      <c r="H502" s="249">
        <v>-1.5760000000000001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1589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1590</v>
      </c>
      <c r="G504" s="246"/>
      <c r="H504" s="249">
        <v>23.352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1375</v>
      </c>
      <c r="G505" s="246"/>
      <c r="H505" s="249">
        <v>-1.5760000000000001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1591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4" customFormat="1">
      <c r="A507" s="14"/>
      <c r="B507" s="245"/>
      <c r="C507" s="246"/>
      <c r="D507" s="236" t="s">
        <v>202</v>
      </c>
      <c r="E507" s="247" t="s">
        <v>19</v>
      </c>
      <c r="F507" s="248" t="s">
        <v>1592</v>
      </c>
      <c r="G507" s="246"/>
      <c r="H507" s="249">
        <v>62.244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202</v>
      </c>
      <c r="AU507" s="255" t="s">
        <v>82</v>
      </c>
      <c r="AV507" s="14" t="s">
        <v>82</v>
      </c>
      <c r="AW507" s="14" t="s">
        <v>34</v>
      </c>
      <c r="AX507" s="14" t="s">
        <v>72</v>
      </c>
      <c r="AY507" s="255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1593</v>
      </c>
      <c r="G508" s="246"/>
      <c r="H508" s="249">
        <v>1.2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1594</v>
      </c>
      <c r="G509" s="246"/>
      <c r="H509" s="249">
        <v>-5.7999999999999998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1595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1596</v>
      </c>
      <c r="G511" s="246"/>
      <c r="H511" s="249">
        <v>62.579999999999998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4" customFormat="1">
      <c r="A512" s="14"/>
      <c r="B512" s="245"/>
      <c r="C512" s="246"/>
      <c r="D512" s="236" t="s">
        <v>202</v>
      </c>
      <c r="E512" s="247" t="s">
        <v>19</v>
      </c>
      <c r="F512" s="248" t="s">
        <v>1428</v>
      </c>
      <c r="G512" s="246"/>
      <c r="H512" s="249">
        <v>-1.8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202</v>
      </c>
      <c r="AU512" s="255" t="s">
        <v>82</v>
      </c>
      <c r="AV512" s="14" t="s">
        <v>82</v>
      </c>
      <c r="AW512" s="14" t="s">
        <v>34</v>
      </c>
      <c r="AX512" s="14" t="s">
        <v>72</v>
      </c>
      <c r="AY512" s="255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1597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4" customFormat="1">
      <c r="A514" s="14"/>
      <c r="B514" s="245"/>
      <c r="C514" s="246"/>
      <c r="D514" s="236" t="s">
        <v>202</v>
      </c>
      <c r="E514" s="247" t="s">
        <v>19</v>
      </c>
      <c r="F514" s="248" t="s">
        <v>1598</v>
      </c>
      <c r="G514" s="246"/>
      <c r="H514" s="249">
        <v>37.421999999999997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202</v>
      </c>
      <c r="AU514" s="255" t="s">
        <v>82</v>
      </c>
      <c r="AV514" s="14" t="s">
        <v>82</v>
      </c>
      <c r="AW514" s="14" t="s">
        <v>34</v>
      </c>
      <c r="AX514" s="14" t="s">
        <v>72</v>
      </c>
      <c r="AY514" s="255" t="s">
        <v>191</v>
      </c>
    </row>
    <row r="515" s="14" customFormat="1">
      <c r="A515" s="14"/>
      <c r="B515" s="245"/>
      <c r="C515" s="246"/>
      <c r="D515" s="236" t="s">
        <v>202</v>
      </c>
      <c r="E515" s="247" t="s">
        <v>19</v>
      </c>
      <c r="F515" s="248" t="s">
        <v>1428</v>
      </c>
      <c r="G515" s="246"/>
      <c r="H515" s="249">
        <v>-1.8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202</v>
      </c>
      <c r="AU515" s="255" t="s">
        <v>82</v>
      </c>
      <c r="AV515" s="14" t="s">
        <v>82</v>
      </c>
      <c r="AW515" s="14" t="s">
        <v>34</v>
      </c>
      <c r="AX515" s="14" t="s">
        <v>72</v>
      </c>
      <c r="AY515" s="255" t="s">
        <v>191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1599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1600</v>
      </c>
      <c r="G517" s="246"/>
      <c r="H517" s="249">
        <v>53.591999999999999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1503</v>
      </c>
      <c r="G518" s="246"/>
      <c r="H518" s="249">
        <v>0.59999999999999998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1601</v>
      </c>
      <c r="G519" s="246"/>
      <c r="H519" s="249">
        <v>-4.1520000000000001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1602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1603</v>
      </c>
      <c r="G521" s="246"/>
      <c r="H521" s="249">
        <v>39.731999999999999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1375</v>
      </c>
      <c r="G522" s="246"/>
      <c r="H522" s="249">
        <v>-1.5760000000000001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1604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1603</v>
      </c>
      <c r="G524" s="246"/>
      <c r="H524" s="249">
        <v>39.731999999999999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1503</v>
      </c>
      <c r="G525" s="246"/>
      <c r="H525" s="249">
        <v>0.59999999999999998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1605</v>
      </c>
      <c r="G526" s="246"/>
      <c r="H526" s="249">
        <v>1.032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1606</v>
      </c>
      <c r="G527" s="246"/>
      <c r="H527" s="249">
        <v>-4.5709999999999997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443.87899999999985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1607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3" customFormat="1">
      <c r="A530" s="13"/>
      <c r="B530" s="234"/>
      <c r="C530" s="235"/>
      <c r="D530" s="236" t="s">
        <v>202</v>
      </c>
      <c r="E530" s="237" t="s">
        <v>19</v>
      </c>
      <c r="F530" s="238" t="s">
        <v>1608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202</v>
      </c>
      <c r="AU530" s="244" t="s">
        <v>82</v>
      </c>
      <c r="AV530" s="13" t="s">
        <v>80</v>
      </c>
      <c r="AW530" s="13" t="s">
        <v>34</v>
      </c>
      <c r="AX530" s="13" t="s">
        <v>72</v>
      </c>
      <c r="AY530" s="244" t="s">
        <v>191</v>
      </c>
    </row>
    <row r="531" s="14" customFormat="1">
      <c r="A531" s="14"/>
      <c r="B531" s="245"/>
      <c r="C531" s="246"/>
      <c r="D531" s="236" t="s">
        <v>202</v>
      </c>
      <c r="E531" s="247" t="s">
        <v>19</v>
      </c>
      <c r="F531" s="248" t="s">
        <v>1609</v>
      </c>
      <c r="G531" s="246"/>
      <c r="H531" s="249">
        <v>145.90799999999999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202</v>
      </c>
      <c r="AU531" s="255" t="s">
        <v>82</v>
      </c>
      <c r="AV531" s="14" t="s">
        <v>82</v>
      </c>
      <c r="AW531" s="14" t="s">
        <v>34</v>
      </c>
      <c r="AX531" s="14" t="s">
        <v>72</v>
      </c>
      <c r="AY531" s="255" t="s">
        <v>191</v>
      </c>
    </row>
    <row r="532" s="14" customFormat="1">
      <c r="A532" s="14"/>
      <c r="B532" s="245"/>
      <c r="C532" s="246"/>
      <c r="D532" s="236" t="s">
        <v>202</v>
      </c>
      <c r="E532" s="247" t="s">
        <v>19</v>
      </c>
      <c r="F532" s="248" t="s">
        <v>1610</v>
      </c>
      <c r="G532" s="246"/>
      <c r="H532" s="249">
        <v>2.625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202</v>
      </c>
      <c r="AU532" s="255" t="s">
        <v>82</v>
      </c>
      <c r="AV532" s="14" t="s">
        <v>82</v>
      </c>
      <c r="AW532" s="14" t="s">
        <v>34</v>
      </c>
      <c r="AX532" s="14" t="s">
        <v>72</v>
      </c>
      <c r="AY532" s="255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1610</v>
      </c>
      <c r="G533" s="246"/>
      <c r="H533" s="249">
        <v>2.625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1611</v>
      </c>
      <c r="G534" s="246"/>
      <c r="H534" s="249">
        <v>-30.440000000000001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1612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1613</v>
      </c>
      <c r="G536" s="246"/>
      <c r="H536" s="249">
        <v>107.58499999999999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1614</v>
      </c>
      <c r="G537" s="246"/>
      <c r="H537" s="249">
        <v>4.6559999999999997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1615</v>
      </c>
      <c r="G538" s="246"/>
      <c r="H538" s="249">
        <v>0.97999999999999998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1615</v>
      </c>
      <c r="G539" s="246"/>
      <c r="H539" s="249">
        <v>0.97999999999999998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1615</v>
      </c>
      <c r="G540" s="246"/>
      <c r="H540" s="249">
        <v>0.97999999999999998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1616</v>
      </c>
      <c r="G541" s="246"/>
      <c r="H541" s="249">
        <v>2.2400000000000002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1616</v>
      </c>
      <c r="G542" s="246"/>
      <c r="H542" s="249">
        <v>2.2400000000000002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1593</v>
      </c>
      <c r="G543" s="246"/>
      <c r="H543" s="249">
        <v>1.2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1593</v>
      </c>
      <c r="G544" s="246"/>
      <c r="H544" s="249">
        <v>1.2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1617</v>
      </c>
      <c r="G545" s="246"/>
      <c r="H545" s="249">
        <v>-43.759999999999998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1618</v>
      </c>
      <c r="G546" s="246"/>
      <c r="H546" s="249">
        <v>184.34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1619</v>
      </c>
      <c r="G547" s="246"/>
      <c r="H547" s="249">
        <v>3.8999999999999999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1620</v>
      </c>
      <c r="G548" s="246"/>
      <c r="H548" s="249">
        <v>1.04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1621</v>
      </c>
      <c r="G549" s="246"/>
      <c r="H549" s="249">
        <v>3.1200000000000001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1616</v>
      </c>
      <c r="G550" s="246"/>
      <c r="H550" s="249">
        <v>2.2400000000000002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1616</v>
      </c>
      <c r="G551" s="246"/>
      <c r="H551" s="249">
        <v>2.2400000000000002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1616</v>
      </c>
      <c r="G552" s="246"/>
      <c r="H552" s="249">
        <v>2.2400000000000002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4" customFormat="1">
      <c r="A553" s="14"/>
      <c r="B553" s="245"/>
      <c r="C553" s="246"/>
      <c r="D553" s="236" t="s">
        <v>202</v>
      </c>
      <c r="E553" s="247" t="s">
        <v>19</v>
      </c>
      <c r="F553" s="248" t="s">
        <v>1593</v>
      </c>
      <c r="G553" s="246"/>
      <c r="H553" s="249">
        <v>1.2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202</v>
      </c>
      <c r="AU553" s="255" t="s">
        <v>82</v>
      </c>
      <c r="AV553" s="14" t="s">
        <v>82</v>
      </c>
      <c r="AW553" s="14" t="s">
        <v>34</v>
      </c>
      <c r="AX553" s="14" t="s">
        <v>72</v>
      </c>
      <c r="AY553" s="255" t="s">
        <v>191</v>
      </c>
    </row>
    <row r="554" s="14" customFormat="1">
      <c r="A554" s="14"/>
      <c r="B554" s="245"/>
      <c r="C554" s="246"/>
      <c r="D554" s="236" t="s">
        <v>202</v>
      </c>
      <c r="E554" s="247" t="s">
        <v>19</v>
      </c>
      <c r="F554" s="248" t="s">
        <v>1622</v>
      </c>
      <c r="G554" s="246"/>
      <c r="H554" s="249">
        <v>-55.640000000000001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202</v>
      </c>
      <c r="AU554" s="255" t="s">
        <v>82</v>
      </c>
      <c r="AV554" s="14" t="s">
        <v>82</v>
      </c>
      <c r="AW554" s="14" t="s">
        <v>34</v>
      </c>
      <c r="AX554" s="14" t="s">
        <v>72</v>
      </c>
      <c r="AY554" s="255" t="s">
        <v>191</v>
      </c>
    </row>
    <row r="555" s="15" customFormat="1">
      <c r="A555" s="15"/>
      <c r="B555" s="256"/>
      <c r="C555" s="257"/>
      <c r="D555" s="236" t="s">
        <v>202</v>
      </c>
      <c r="E555" s="258" t="s">
        <v>19</v>
      </c>
      <c r="F555" s="259" t="s">
        <v>208</v>
      </c>
      <c r="G555" s="257"/>
      <c r="H555" s="260">
        <v>343.69900000000001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202</v>
      </c>
      <c r="AU555" s="266" t="s">
        <v>82</v>
      </c>
      <c r="AV555" s="15" t="s">
        <v>93</v>
      </c>
      <c r="AW555" s="15" t="s">
        <v>34</v>
      </c>
      <c r="AX555" s="15" t="s">
        <v>72</v>
      </c>
      <c r="AY555" s="266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1623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3" customFormat="1">
      <c r="A557" s="13"/>
      <c r="B557" s="234"/>
      <c r="C557" s="235"/>
      <c r="D557" s="236" t="s">
        <v>202</v>
      </c>
      <c r="E557" s="237" t="s">
        <v>19</v>
      </c>
      <c r="F557" s="238" t="s">
        <v>1471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202</v>
      </c>
      <c r="AU557" s="244" t="s">
        <v>82</v>
      </c>
      <c r="AV557" s="13" t="s">
        <v>80</v>
      </c>
      <c r="AW557" s="13" t="s">
        <v>34</v>
      </c>
      <c r="AX557" s="13" t="s">
        <v>72</v>
      </c>
      <c r="AY557" s="244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1624</v>
      </c>
      <c r="G558" s="246"/>
      <c r="H558" s="249">
        <v>142.61000000000001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1616</v>
      </c>
      <c r="G559" s="246"/>
      <c r="H559" s="249">
        <v>2.2400000000000002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1625</v>
      </c>
      <c r="G560" s="246"/>
      <c r="H560" s="249">
        <v>1.04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1626</v>
      </c>
      <c r="G561" s="246"/>
      <c r="H561" s="249">
        <v>0.80000000000000004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1627</v>
      </c>
      <c r="G562" s="246"/>
      <c r="H562" s="249">
        <v>-21.440000000000001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1628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1629</v>
      </c>
      <c r="G564" s="246"/>
      <c r="H564" s="249">
        <v>70.278000000000006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1630</v>
      </c>
      <c r="G565" s="246"/>
      <c r="H565" s="249">
        <v>1.9199999999999999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1631</v>
      </c>
      <c r="G566" s="246"/>
      <c r="H566" s="249">
        <v>-11.673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1475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1632</v>
      </c>
      <c r="G568" s="246"/>
      <c r="H568" s="249">
        <v>57.719999999999999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1396</v>
      </c>
      <c r="G569" s="246"/>
      <c r="H569" s="249">
        <v>-1.7729999999999999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1633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1634</v>
      </c>
      <c r="G571" s="246"/>
      <c r="H571" s="249">
        <v>68.328000000000003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1635</v>
      </c>
      <c r="G572" s="246"/>
      <c r="H572" s="249">
        <v>1.1719999999999999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1636</v>
      </c>
      <c r="G573" s="246"/>
      <c r="H573" s="249">
        <v>-5.4059999999999997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3" customFormat="1">
      <c r="A574" s="13"/>
      <c r="B574" s="234"/>
      <c r="C574" s="235"/>
      <c r="D574" s="236" t="s">
        <v>202</v>
      </c>
      <c r="E574" s="237" t="s">
        <v>19</v>
      </c>
      <c r="F574" s="238" t="s">
        <v>1479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202</v>
      </c>
      <c r="AU574" s="244" t="s">
        <v>82</v>
      </c>
      <c r="AV574" s="13" t="s">
        <v>80</v>
      </c>
      <c r="AW574" s="13" t="s">
        <v>34</v>
      </c>
      <c r="AX574" s="13" t="s">
        <v>72</v>
      </c>
      <c r="AY574" s="244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1637</v>
      </c>
      <c r="G575" s="246"/>
      <c r="H575" s="249">
        <v>70.772000000000006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4" customFormat="1">
      <c r="A576" s="14"/>
      <c r="B576" s="245"/>
      <c r="C576" s="246"/>
      <c r="D576" s="236" t="s">
        <v>202</v>
      </c>
      <c r="E576" s="247" t="s">
        <v>19</v>
      </c>
      <c r="F576" s="248" t="s">
        <v>704</v>
      </c>
      <c r="G576" s="246"/>
      <c r="H576" s="249">
        <v>-1.9199999999999999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202</v>
      </c>
      <c r="AU576" s="255" t="s">
        <v>82</v>
      </c>
      <c r="AV576" s="14" t="s">
        <v>82</v>
      </c>
      <c r="AW576" s="14" t="s">
        <v>34</v>
      </c>
      <c r="AX576" s="14" t="s">
        <v>72</v>
      </c>
      <c r="AY576" s="255" t="s">
        <v>191</v>
      </c>
    </row>
    <row r="577" s="15" customFormat="1">
      <c r="A577" s="15"/>
      <c r="B577" s="256"/>
      <c r="C577" s="257"/>
      <c r="D577" s="236" t="s">
        <v>202</v>
      </c>
      <c r="E577" s="258" t="s">
        <v>19</v>
      </c>
      <c r="F577" s="259" t="s">
        <v>208</v>
      </c>
      <c r="G577" s="257"/>
      <c r="H577" s="260">
        <v>374.66800000000001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202</v>
      </c>
      <c r="AU577" s="266" t="s">
        <v>82</v>
      </c>
      <c r="AV577" s="15" t="s">
        <v>93</v>
      </c>
      <c r="AW577" s="15" t="s">
        <v>34</v>
      </c>
      <c r="AX577" s="15" t="s">
        <v>72</v>
      </c>
      <c r="AY577" s="266" t="s">
        <v>191</v>
      </c>
    </row>
    <row r="578" s="16" customFormat="1">
      <c r="A578" s="16"/>
      <c r="B578" s="267"/>
      <c r="C578" s="268"/>
      <c r="D578" s="236" t="s">
        <v>202</v>
      </c>
      <c r="E578" s="269" t="s">
        <v>19</v>
      </c>
      <c r="F578" s="270" t="s">
        <v>212</v>
      </c>
      <c r="G578" s="268"/>
      <c r="H578" s="271">
        <v>2922.4919999999975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7" t="s">
        <v>202</v>
      </c>
      <c r="AU578" s="277" t="s">
        <v>82</v>
      </c>
      <c r="AV578" s="16" t="s">
        <v>198</v>
      </c>
      <c r="AW578" s="16" t="s">
        <v>34</v>
      </c>
      <c r="AX578" s="16" t="s">
        <v>80</v>
      </c>
      <c r="AY578" s="277" t="s">
        <v>191</v>
      </c>
    </row>
    <row r="579" s="2" customFormat="1" ht="24.15" customHeight="1">
      <c r="A579" s="41"/>
      <c r="B579" s="42"/>
      <c r="C579" s="216" t="s">
        <v>707</v>
      </c>
      <c r="D579" s="216" t="s">
        <v>193</v>
      </c>
      <c r="E579" s="217" t="s">
        <v>1638</v>
      </c>
      <c r="F579" s="218" t="s">
        <v>1639</v>
      </c>
      <c r="G579" s="219" t="s">
        <v>196</v>
      </c>
      <c r="H579" s="220">
        <v>2922.4920000000002</v>
      </c>
      <c r="I579" s="221"/>
      <c r="J579" s="222">
        <f>ROUND(I579*H579,2)</f>
        <v>0</v>
      </c>
      <c r="K579" s="218" t="s">
        <v>197</v>
      </c>
      <c r="L579" s="47"/>
      <c r="M579" s="223" t="s">
        <v>19</v>
      </c>
      <c r="N579" s="224" t="s">
        <v>43</v>
      </c>
      <c r="O579" s="87"/>
      <c r="P579" s="225">
        <f>O579*H579</f>
        <v>0</v>
      </c>
      <c r="Q579" s="225">
        <v>0.0043800000000000002</v>
      </c>
      <c r="R579" s="225">
        <f>Q579*H579</f>
        <v>12.800514960000001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198</v>
      </c>
      <c r="AT579" s="227" t="s">
        <v>193</v>
      </c>
      <c r="AU579" s="227" t="s">
        <v>82</v>
      </c>
      <c r="AY579" s="20" t="s">
        <v>191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198</v>
      </c>
      <c r="BM579" s="227" t="s">
        <v>1640</v>
      </c>
    </row>
    <row r="580" s="2" customFormat="1">
      <c r="A580" s="41"/>
      <c r="B580" s="42"/>
      <c r="C580" s="43"/>
      <c r="D580" s="229" t="s">
        <v>200</v>
      </c>
      <c r="E580" s="43"/>
      <c r="F580" s="230" t="s">
        <v>1641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200</v>
      </c>
      <c r="AU580" s="20" t="s">
        <v>82</v>
      </c>
    </row>
    <row r="581" s="13" customFormat="1">
      <c r="A581" s="13"/>
      <c r="B581" s="234"/>
      <c r="C581" s="235"/>
      <c r="D581" s="236" t="s">
        <v>202</v>
      </c>
      <c r="E581" s="237" t="s">
        <v>19</v>
      </c>
      <c r="F581" s="238" t="s">
        <v>701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202</v>
      </c>
      <c r="AU581" s="244" t="s">
        <v>82</v>
      </c>
      <c r="AV581" s="13" t="s">
        <v>80</v>
      </c>
      <c r="AW581" s="13" t="s">
        <v>34</v>
      </c>
      <c r="AX581" s="13" t="s">
        <v>72</v>
      </c>
      <c r="AY581" s="244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1489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3" customFormat="1">
      <c r="A583" s="13"/>
      <c r="B583" s="234"/>
      <c r="C583" s="235"/>
      <c r="D583" s="236" t="s">
        <v>202</v>
      </c>
      <c r="E583" s="237" t="s">
        <v>19</v>
      </c>
      <c r="F583" s="238" t="s">
        <v>1490</v>
      </c>
      <c r="G583" s="235"/>
      <c r="H583" s="237" t="s">
        <v>19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202</v>
      </c>
      <c r="AU583" s="244" t="s">
        <v>82</v>
      </c>
      <c r="AV583" s="13" t="s">
        <v>80</v>
      </c>
      <c r="AW583" s="13" t="s">
        <v>34</v>
      </c>
      <c r="AX583" s="13" t="s">
        <v>72</v>
      </c>
      <c r="AY583" s="244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1491</v>
      </c>
      <c r="G584" s="246"/>
      <c r="H584" s="249">
        <v>45.990000000000002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4" customFormat="1">
      <c r="A585" s="14"/>
      <c r="B585" s="245"/>
      <c r="C585" s="246"/>
      <c r="D585" s="236" t="s">
        <v>202</v>
      </c>
      <c r="E585" s="247" t="s">
        <v>19</v>
      </c>
      <c r="F585" s="248" t="s">
        <v>1492</v>
      </c>
      <c r="G585" s="246"/>
      <c r="H585" s="249">
        <v>1.8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202</v>
      </c>
      <c r="AU585" s="255" t="s">
        <v>82</v>
      </c>
      <c r="AV585" s="14" t="s">
        <v>82</v>
      </c>
      <c r="AW585" s="14" t="s">
        <v>34</v>
      </c>
      <c r="AX585" s="14" t="s">
        <v>72</v>
      </c>
      <c r="AY585" s="255" t="s">
        <v>191</v>
      </c>
    </row>
    <row r="586" s="14" customFormat="1">
      <c r="A586" s="14"/>
      <c r="B586" s="245"/>
      <c r="C586" s="246"/>
      <c r="D586" s="236" t="s">
        <v>202</v>
      </c>
      <c r="E586" s="247" t="s">
        <v>19</v>
      </c>
      <c r="F586" s="248" t="s">
        <v>1493</v>
      </c>
      <c r="G586" s="246"/>
      <c r="H586" s="249">
        <v>-18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202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191</v>
      </c>
    </row>
    <row r="587" s="13" customFormat="1">
      <c r="A587" s="13"/>
      <c r="B587" s="234"/>
      <c r="C587" s="235"/>
      <c r="D587" s="236" t="s">
        <v>202</v>
      </c>
      <c r="E587" s="237" t="s">
        <v>19</v>
      </c>
      <c r="F587" s="238" t="s">
        <v>1494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202</v>
      </c>
      <c r="AU587" s="244" t="s">
        <v>82</v>
      </c>
      <c r="AV587" s="13" t="s">
        <v>80</v>
      </c>
      <c r="AW587" s="13" t="s">
        <v>34</v>
      </c>
      <c r="AX587" s="13" t="s">
        <v>72</v>
      </c>
      <c r="AY587" s="244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1495</v>
      </c>
      <c r="G588" s="246"/>
      <c r="H588" s="249">
        <v>143.00999999999999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1496</v>
      </c>
      <c r="G589" s="246"/>
      <c r="H589" s="249">
        <v>0.72599999999999998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1496</v>
      </c>
      <c r="G590" s="246"/>
      <c r="H590" s="249">
        <v>0.72599999999999998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1497</v>
      </c>
      <c r="G591" s="246"/>
      <c r="H591" s="249">
        <v>-19.969999999999999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3" customFormat="1">
      <c r="A592" s="13"/>
      <c r="B592" s="234"/>
      <c r="C592" s="235"/>
      <c r="D592" s="236" t="s">
        <v>202</v>
      </c>
      <c r="E592" s="237" t="s">
        <v>19</v>
      </c>
      <c r="F592" s="238" t="s">
        <v>1498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202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1499</v>
      </c>
      <c r="G593" s="246"/>
      <c r="H593" s="249">
        <v>34.188000000000002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1500</v>
      </c>
      <c r="G594" s="246"/>
      <c r="H594" s="249">
        <v>-4.5579999999999998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3" customFormat="1">
      <c r="A595" s="13"/>
      <c r="B595" s="234"/>
      <c r="C595" s="235"/>
      <c r="D595" s="236" t="s">
        <v>202</v>
      </c>
      <c r="E595" s="237" t="s">
        <v>19</v>
      </c>
      <c r="F595" s="238" t="s">
        <v>1501</v>
      </c>
      <c r="G595" s="235"/>
      <c r="H595" s="237" t="s">
        <v>19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202</v>
      </c>
      <c r="AU595" s="244" t="s">
        <v>82</v>
      </c>
      <c r="AV595" s="13" t="s">
        <v>80</v>
      </c>
      <c r="AW595" s="13" t="s">
        <v>34</v>
      </c>
      <c r="AX595" s="13" t="s">
        <v>72</v>
      </c>
      <c r="AY595" s="244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1502</v>
      </c>
      <c r="G596" s="246"/>
      <c r="H596" s="249">
        <v>20.327999999999999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1503</v>
      </c>
      <c r="G597" s="246"/>
      <c r="H597" s="249">
        <v>0.59999999999999998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1504</v>
      </c>
      <c r="G598" s="246"/>
      <c r="H598" s="249">
        <v>-2.379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3" customFormat="1">
      <c r="A599" s="13"/>
      <c r="B599" s="234"/>
      <c r="C599" s="235"/>
      <c r="D599" s="236" t="s">
        <v>202</v>
      </c>
      <c r="E599" s="237" t="s">
        <v>19</v>
      </c>
      <c r="F599" s="238" t="s">
        <v>1505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202</v>
      </c>
      <c r="AU599" s="244" t="s">
        <v>82</v>
      </c>
      <c r="AV599" s="13" t="s">
        <v>80</v>
      </c>
      <c r="AW599" s="13" t="s">
        <v>34</v>
      </c>
      <c r="AX599" s="13" t="s">
        <v>72</v>
      </c>
      <c r="AY599" s="244" t="s">
        <v>191</v>
      </c>
    </row>
    <row r="600" s="14" customFormat="1">
      <c r="A600" s="14"/>
      <c r="B600" s="245"/>
      <c r="C600" s="246"/>
      <c r="D600" s="236" t="s">
        <v>202</v>
      </c>
      <c r="E600" s="247" t="s">
        <v>19</v>
      </c>
      <c r="F600" s="248" t="s">
        <v>1506</v>
      </c>
      <c r="G600" s="246"/>
      <c r="H600" s="249">
        <v>20.370000000000001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202</v>
      </c>
      <c r="AU600" s="255" t="s">
        <v>82</v>
      </c>
      <c r="AV600" s="14" t="s">
        <v>82</v>
      </c>
      <c r="AW600" s="14" t="s">
        <v>34</v>
      </c>
      <c r="AX600" s="14" t="s">
        <v>72</v>
      </c>
      <c r="AY600" s="255" t="s">
        <v>191</v>
      </c>
    </row>
    <row r="601" s="14" customFormat="1">
      <c r="A601" s="14"/>
      <c r="B601" s="245"/>
      <c r="C601" s="246"/>
      <c r="D601" s="236" t="s">
        <v>202</v>
      </c>
      <c r="E601" s="247" t="s">
        <v>19</v>
      </c>
      <c r="F601" s="248" t="s">
        <v>1507</v>
      </c>
      <c r="G601" s="246"/>
      <c r="H601" s="249">
        <v>-1.379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202</v>
      </c>
      <c r="AU601" s="255" t="s">
        <v>82</v>
      </c>
      <c r="AV601" s="14" t="s">
        <v>82</v>
      </c>
      <c r="AW601" s="14" t="s">
        <v>34</v>
      </c>
      <c r="AX601" s="14" t="s">
        <v>72</v>
      </c>
      <c r="AY601" s="255" t="s">
        <v>191</v>
      </c>
    </row>
    <row r="602" s="13" customFormat="1">
      <c r="A602" s="13"/>
      <c r="B602" s="234"/>
      <c r="C602" s="235"/>
      <c r="D602" s="236" t="s">
        <v>202</v>
      </c>
      <c r="E602" s="237" t="s">
        <v>19</v>
      </c>
      <c r="F602" s="238" t="s">
        <v>1508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202</v>
      </c>
      <c r="AU602" s="244" t="s">
        <v>82</v>
      </c>
      <c r="AV602" s="13" t="s">
        <v>80</v>
      </c>
      <c r="AW602" s="13" t="s">
        <v>34</v>
      </c>
      <c r="AX602" s="13" t="s">
        <v>72</v>
      </c>
      <c r="AY602" s="244" t="s">
        <v>191</v>
      </c>
    </row>
    <row r="603" s="14" customFormat="1">
      <c r="A603" s="14"/>
      <c r="B603" s="245"/>
      <c r="C603" s="246"/>
      <c r="D603" s="236" t="s">
        <v>202</v>
      </c>
      <c r="E603" s="247" t="s">
        <v>19</v>
      </c>
      <c r="F603" s="248" t="s">
        <v>1509</v>
      </c>
      <c r="G603" s="246"/>
      <c r="H603" s="249">
        <v>25.704000000000001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202</v>
      </c>
      <c r="AU603" s="255" t="s">
        <v>82</v>
      </c>
      <c r="AV603" s="14" t="s">
        <v>82</v>
      </c>
      <c r="AW603" s="14" t="s">
        <v>34</v>
      </c>
      <c r="AX603" s="14" t="s">
        <v>72</v>
      </c>
      <c r="AY603" s="255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1428</v>
      </c>
      <c r="G604" s="246"/>
      <c r="H604" s="249">
        <v>-1.8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3" customFormat="1">
      <c r="A605" s="13"/>
      <c r="B605" s="234"/>
      <c r="C605" s="235"/>
      <c r="D605" s="236" t="s">
        <v>202</v>
      </c>
      <c r="E605" s="237" t="s">
        <v>19</v>
      </c>
      <c r="F605" s="238" t="s">
        <v>1510</v>
      </c>
      <c r="G605" s="235"/>
      <c r="H605" s="237" t="s">
        <v>19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202</v>
      </c>
      <c r="AU605" s="244" t="s">
        <v>82</v>
      </c>
      <c r="AV605" s="13" t="s">
        <v>80</v>
      </c>
      <c r="AW605" s="13" t="s">
        <v>34</v>
      </c>
      <c r="AX605" s="13" t="s">
        <v>72</v>
      </c>
      <c r="AY605" s="244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1511</v>
      </c>
      <c r="G606" s="246"/>
      <c r="H606" s="249">
        <v>126.252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1512</v>
      </c>
      <c r="G607" s="246"/>
      <c r="H607" s="249">
        <v>2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4" customFormat="1">
      <c r="A608" s="14"/>
      <c r="B608" s="245"/>
      <c r="C608" s="246"/>
      <c r="D608" s="236" t="s">
        <v>202</v>
      </c>
      <c r="E608" s="247" t="s">
        <v>19</v>
      </c>
      <c r="F608" s="248" t="s">
        <v>1513</v>
      </c>
      <c r="G608" s="246"/>
      <c r="H608" s="249">
        <v>-19.285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202</v>
      </c>
      <c r="AU608" s="255" t="s">
        <v>82</v>
      </c>
      <c r="AV608" s="14" t="s">
        <v>82</v>
      </c>
      <c r="AW608" s="14" t="s">
        <v>34</v>
      </c>
      <c r="AX608" s="14" t="s">
        <v>72</v>
      </c>
      <c r="AY608" s="255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1514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1515</v>
      </c>
      <c r="G610" s="246"/>
      <c r="H610" s="249">
        <v>102.69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1516</v>
      </c>
      <c r="G611" s="246"/>
      <c r="H611" s="249">
        <v>0.91500000000000004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1516</v>
      </c>
      <c r="G612" s="246"/>
      <c r="H612" s="249">
        <v>0.91500000000000004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1517</v>
      </c>
      <c r="G613" s="246"/>
      <c r="H613" s="249">
        <v>-14.372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3" customFormat="1">
      <c r="A614" s="13"/>
      <c r="B614" s="234"/>
      <c r="C614" s="235"/>
      <c r="D614" s="236" t="s">
        <v>202</v>
      </c>
      <c r="E614" s="237" t="s">
        <v>19</v>
      </c>
      <c r="F614" s="238" t="s">
        <v>1518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202</v>
      </c>
      <c r="AU614" s="244" t="s">
        <v>82</v>
      </c>
      <c r="AV614" s="13" t="s">
        <v>80</v>
      </c>
      <c r="AW614" s="13" t="s">
        <v>34</v>
      </c>
      <c r="AX614" s="13" t="s">
        <v>72</v>
      </c>
      <c r="AY614" s="244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1519</v>
      </c>
      <c r="G615" s="246"/>
      <c r="H615" s="249">
        <v>101.556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1520</v>
      </c>
      <c r="G616" s="246"/>
      <c r="H616" s="249">
        <v>0.79500000000000004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1521</v>
      </c>
      <c r="G617" s="246"/>
      <c r="H617" s="249">
        <v>-6.3310000000000004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3" customFormat="1">
      <c r="A618" s="13"/>
      <c r="B618" s="234"/>
      <c r="C618" s="235"/>
      <c r="D618" s="236" t="s">
        <v>202</v>
      </c>
      <c r="E618" s="237" t="s">
        <v>19</v>
      </c>
      <c r="F618" s="238" t="s">
        <v>1522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202</v>
      </c>
      <c r="AU618" s="244" t="s">
        <v>82</v>
      </c>
      <c r="AV618" s="13" t="s">
        <v>80</v>
      </c>
      <c r="AW618" s="13" t="s">
        <v>34</v>
      </c>
      <c r="AX618" s="13" t="s">
        <v>72</v>
      </c>
      <c r="AY618" s="244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1523</v>
      </c>
      <c r="G619" s="246"/>
      <c r="H619" s="249">
        <v>33.978000000000002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1524</v>
      </c>
      <c r="G620" s="246"/>
      <c r="H620" s="249">
        <v>4.25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1375</v>
      </c>
      <c r="G621" s="246"/>
      <c r="H621" s="249">
        <v>-1.5760000000000001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3" customFormat="1">
      <c r="A622" s="13"/>
      <c r="B622" s="234"/>
      <c r="C622" s="235"/>
      <c r="D622" s="236" t="s">
        <v>202</v>
      </c>
      <c r="E622" s="237" t="s">
        <v>19</v>
      </c>
      <c r="F622" s="238" t="s">
        <v>1525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202</v>
      </c>
      <c r="AU622" s="244" t="s">
        <v>82</v>
      </c>
      <c r="AV622" s="13" t="s">
        <v>80</v>
      </c>
      <c r="AW622" s="13" t="s">
        <v>34</v>
      </c>
      <c r="AX622" s="13" t="s">
        <v>72</v>
      </c>
      <c r="AY622" s="244" t="s">
        <v>191</v>
      </c>
    </row>
    <row r="623" s="14" customFormat="1">
      <c r="A623" s="14"/>
      <c r="B623" s="245"/>
      <c r="C623" s="246"/>
      <c r="D623" s="236" t="s">
        <v>202</v>
      </c>
      <c r="E623" s="247" t="s">
        <v>19</v>
      </c>
      <c r="F623" s="248" t="s">
        <v>1526</v>
      </c>
      <c r="G623" s="246"/>
      <c r="H623" s="249">
        <v>21.84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202</v>
      </c>
      <c r="AU623" s="255" t="s">
        <v>82</v>
      </c>
      <c r="AV623" s="14" t="s">
        <v>82</v>
      </c>
      <c r="AW623" s="14" t="s">
        <v>34</v>
      </c>
      <c r="AX623" s="14" t="s">
        <v>72</v>
      </c>
      <c r="AY623" s="255" t="s">
        <v>191</v>
      </c>
    </row>
    <row r="624" s="14" customFormat="1">
      <c r="A624" s="14"/>
      <c r="B624" s="245"/>
      <c r="C624" s="246"/>
      <c r="D624" s="236" t="s">
        <v>202</v>
      </c>
      <c r="E624" s="247" t="s">
        <v>19</v>
      </c>
      <c r="F624" s="248" t="s">
        <v>1507</v>
      </c>
      <c r="G624" s="246"/>
      <c r="H624" s="249">
        <v>-1.379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202</v>
      </c>
      <c r="AU624" s="255" t="s">
        <v>82</v>
      </c>
      <c r="AV624" s="14" t="s">
        <v>82</v>
      </c>
      <c r="AW624" s="14" t="s">
        <v>34</v>
      </c>
      <c r="AX624" s="14" t="s">
        <v>72</v>
      </c>
      <c r="AY624" s="255" t="s">
        <v>191</v>
      </c>
    </row>
    <row r="625" s="13" customFormat="1">
      <c r="A625" s="13"/>
      <c r="B625" s="234"/>
      <c r="C625" s="235"/>
      <c r="D625" s="236" t="s">
        <v>202</v>
      </c>
      <c r="E625" s="237" t="s">
        <v>19</v>
      </c>
      <c r="F625" s="238" t="s">
        <v>1527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202</v>
      </c>
      <c r="AU625" s="244" t="s">
        <v>82</v>
      </c>
      <c r="AV625" s="13" t="s">
        <v>80</v>
      </c>
      <c r="AW625" s="13" t="s">
        <v>34</v>
      </c>
      <c r="AX625" s="13" t="s">
        <v>72</v>
      </c>
      <c r="AY625" s="244" t="s">
        <v>191</v>
      </c>
    </row>
    <row r="626" s="14" customFormat="1">
      <c r="A626" s="14"/>
      <c r="B626" s="245"/>
      <c r="C626" s="246"/>
      <c r="D626" s="236" t="s">
        <v>202</v>
      </c>
      <c r="E626" s="247" t="s">
        <v>19</v>
      </c>
      <c r="F626" s="248" t="s">
        <v>1528</v>
      </c>
      <c r="G626" s="246"/>
      <c r="H626" s="249">
        <v>83.075999999999993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202</v>
      </c>
      <c r="AU626" s="255" t="s">
        <v>82</v>
      </c>
      <c r="AV626" s="14" t="s">
        <v>82</v>
      </c>
      <c r="AW626" s="14" t="s">
        <v>34</v>
      </c>
      <c r="AX626" s="14" t="s">
        <v>72</v>
      </c>
      <c r="AY626" s="255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1529</v>
      </c>
      <c r="G627" s="246"/>
      <c r="H627" s="249">
        <v>0.73499999999999999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4" customFormat="1">
      <c r="A628" s="14"/>
      <c r="B628" s="245"/>
      <c r="C628" s="246"/>
      <c r="D628" s="236" t="s">
        <v>202</v>
      </c>
      <c r="E628" s="247" t="s">
        <v>19</v>
      </c>
      <c r="F628" s="248" t="s">
        <v>1530</v>
      </c>
      <c r="G628" s="246"/>
      <c r="H628" s="249">
        <v>-6.3310000000000004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202</v>
      </c>
      <c r="AU628" s="255" t="s">
        <v>82</v>
      </c>
      <c r="AV628" s="14" t="s">
        <v>82</v>
      </c>
      <c r="AW628" s="14" t="s">
        <v>34</v>
      </c>
      <c r="AX628" s="14" t="s">
        <v>72</v>
      </c>
      <c r="AY628" s="255" t="s">
        <v>191</v>
      </c>
    </row>
    <row r="629" s="13" customFormat="1">
      <c r="A629" s="13"/>
      <c r="B629" s="234"/>
      <c r="C629" s="235"/>
      <c r="D629" s="236" t="s">
        <v>202</v>
      </c>
      <c r="E629" s="237" t="s">
        <v>19</v>
      </c>
      <c r="F629" s="238" t="s">
        <v>1531</v>
      </c>
      <c r="G629" s="235"/>
      <c r="H629" s="237" t="s">
        <v>19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202</v>
      </c>
      <c r="AU629" s="244" t="s">
        <v>82</v>
      </c>
      <c r="AV629" s="13" t="s">
        <v>80</v>
      </c>
      <c r="AW629" s="13" t="s">
        <v>34</v>
      </c>
      <c r="AX629" s="13" t="s">
        <v>72</v>
      </c>
      <c r="AY629" s="244" t="s">
        <v>191</v>
      </c>
    </row>
    <row r="630" s="14" customFormat="1">
      <c r="A630" s="14"/>
      <c r="B630" s="245"/>
      <c r="C630" s="246"/>
      <c r="D630" s="236" t="s">
        <v>202</v>
      </c>
      <c r="E630" s="247" t="s">
        <v>19</v>
      </c>
      <c r="F630" s="248" t="s">
        <v>1532</v>
      </c>
      <c r="G630" s="246"/>
      <c r="H630" s="249">
        <v>34.314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202</v>
      </c>
      <c r="AU630" s="255" t="s">
        <v>82</v>
      </c>
      <c r="AV630" s="14" t="s">
        <v>82</v>
      </c>
      <c r="AW630" s="14" t="s">
        <v>34</v>
      </c>
      <c r="AX630" s="14" t="s">
        <v>72</v>
      </c>
      <c r="AY630" s="255" t="s">
        <v>191</v>
      </c>
    </row>
    <row r="631" s="14" customFormat="1">
      <c r="A631" s="14"/>
      <c r="B631" s="245"/>
      <c r="C631" s="246"/>
      <c r="D631" s="236" t="s">
        <v>202</v>
      </c>
      <c r="E631" s="247" t="s">
        <v>19</v>
      </c>
      <c r="F631" s="248" t="s">
        <v>1524</v>
      </c>
      <c r="G631" s="246"/>
      <c r="H631" s="249">
        <v>4.25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202</v>
      </c>
      <c r="AU631" s="255" t="s">
        <v>82</v>
      </c>
      <c r="AV631" s="14" t="s">
        <v>82</v>
      </c>
      <c r="AW631" s="14" t="s">
        <v>34</v>
      </c>
      <c r="AX631" s="14" t="s">
        <v>72</v>
      </c>
      <c r="AY631" s="255" t="s">
        <v>191</v>
      </c>
    </row>
    <row r="632" s="14" customFormat="1">
      <c r="A632" s="14"/>
      <c r="B632" s="245"/>
      <c r="C632" s="246"/>
      <c r="D632" s="236" t="s">
        <v>202</v>
      </c>
      <c r="E632" s="247" t="s">
        <v>19</v>
      </c>
      <c r="F632" s="248" t="s">
        <v>1375</v>
      </c>
      <c r="G632" s="246"/>
      <c r="H632" s="249">
        <v>-1.5760000000000001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202</v>
      </c>
      <c r="AU632" s="255" t="s">
        <v>82</v>
      </c>
      <c r="AV632" s="14" t="s">
        <v>82</v>
      </c>
      <c r="AW632" s="14" t="s">
        <v>34</v>
      </c>
      <c r="AX632" s="14" t="s">
        <v>72</v>
      </c>
      <c r="AY632" s="255" t="s">
        <v>191</v>
      </c>
    </row>
    <row r="633" s="13" customFormat="1">
      <c r="A633" s="13"/>
      <c r="B633" s="234"/>
      <c r="C633" s="235"/>
      <c r="D633" s="236" t="s">
        <v>202</v>
      </c>
      <c r="E633" s="237" t="s">
        <v>19</v>
      </c>
      <c r="F633" s="238" t="s">
        <v>1533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202</v>
      </c>
      <c r="AU633" s="244" t="s">
        <v>82</v>
      </c>
      <c r="AV633" s="13" t="s">
        <v>80</v>
      </c>
      <c r="AW633" s="13" t="s">
        <v>34</v>
      </c>
      <c r="AX633" s="13" t="s">
        <v>72</v>
      </c>
      <c r="AY633" s="244" t="s">
        <v>191</v>
      </c>
    </row>
    <row r="634" s="14" customFormat="1">
      <c r="A634" s="14"/>
      <c r="B634" s="245"/>
      <c r="C634" s="246"/>
      <c r="D634" s="236" t="s">
        <v>202</v>
      </c>
      <c r="E634" s="247" t="s">
        <v>19</v>
      </c>
      <c r="F634" s="248" t="s">
        <v>1526</v>
      </c>
      <c r="G634" s="246"/>
      <c r="H634" s="249">
        <v>21.84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202</v>
      </c>
      <c r="AU634" s="255" t="s">
        <v>82</v>
      </c>
      <c r="AV634" s="14" t="s">
        <v>82</v>
      </c>
      <c r="AW634" s="14" t="s">
        <v>34</v>
      </c>
      <c r="AX634" s="14" t="s">
        <v>72</v>
      </c>
      <c r="AY634" s="255" t="s">
        <v>191</v>
      </c>
    </row>
    <row r="635" s="14" customFormat="1">
      <c r="A635" s="14"/>
      <c r="B635" s="245"/>
      <c r="C635" s="246"/>
      <c r="D635" s="236" t="s">
        <v>202</v>
      </c>
      <c r="E635" s="247" t="s">
        <v>19</v>
      </c>
      <c r="F635" s="248" t="s">
        <v>1507</v>
      </c>
      <c r="G635" s="246"/>
      <c r="H635" s="249">
        <v>-1.379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202</v>
      </c>
      <c r="AU635" s="255" t="s">
        <v>82</v>
      </c>
      <c r="AV635" s="14" t="s">
        <v>82</v>
      </c>
      <c r="AW635" s="14" t="s">
        <v>34</v>
      </c>
      <c r="AX635" s="14" t="s">
        <v>72</v>
      </c>
      <c r="AY635" s="255" t="s">
        <v>191</v>
      </c>
    </row>
    <row r="636" s="13" customFormat="1">
      <c r="A636" s="13"/>
      <c r="B636" s="234"/>
      <c r="C636" s="235"/>
      <c r="D636" s="236" t="s">
        <v>202</v>
      </c>
      <c r="E636" s="237" t="s">
        <v>19</v>
      </c>
      <c r="F636" s="238" t="s">
        <v>1534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202</v>
      </c>
      <c r="AU636" s="244" t="s">
        <v>82</v>
      </c>
      <c r="AV636" s="13" t="s">
        <v>80</v>
      </c>
      <c r="AW636" s="13" t="s">
        <v>34</v>
      </c>
      <c r="AX636" s="13" t="s">
        <v>72</v>
      </c>
      <c r="AY636" s="244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1535</v>
      </c>
      <c r="G637" s="246"/>
      <c r="H637" s="249">
        <v>24.780000000000001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1375</v>
      </c>
      <c r="G638" s="246"/>
      <c r="H638" s="249">
        <v>-1.5760000000000001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3" customFormat="1">
      <c r="A639" s="13"/>
      <c r="B639" s="234"/>
      <c r="C639" s="235"/>
      <c r="D639" s="236" t="s">
        <v>202</v>
      </c>
      <c r="E639" s="237" t="s">
        <v>19</v>
      </c>
      <c r="F639" s="238" t="s">
        <v>1536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202</v>
      </c>
      <c r="AU639" s="244" t="s">
        <v>82</v>
      </c>
      <c r="AV639" s="13" t="s">
        <v>80</v>
      </c>
      <c r="AW639" s="13" t="s">
        <v>34</v>
      </c>
      <c r="AX639" s="13" t="s">
        <v>72</v>
      </c>
      <c r="AY639" s="244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1537</v>
      </c>
      <c r="G640" s="246"/>
      <c r="H640" s="249">
        <v>242.529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1516</v>
      </c>
      <c r="G641" s="246"/>
      <c r="H641" s="249">
        <v>0.91500000000000004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4" customFormat="1">
      <c r="A642" s="14"/>
      <c r="B642" s="245"/>
      <c r="C642" s="246"/>
      <c r="D642" s="236" t="s">
        <v>202</v>
      </c>
      <c r="E642" s="247" t="s">
        <v>19</v>
      </c>
      <c r="F642" s="248" t="s">
        <v>1516</v>
      </c>
      <c r="G642" s="246"/>
      <c r="H642" s="249">
        <v>0.91500000000000004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202</v>
      </c>
      <c r="AU642" s="255" t="s">
        <v>82</v>
      </c>
      <c r="AV642" s="14" t="s">
        <v>82</v>
      </c>
      <c r="AW642" s="14" t="s">
        <v>34</v>
      </c>
      <c r="AX642" s="14" t="s">
        <v>72</v>
      </c>
      <c r="AY642" s="255" t="s">
        <v>191</v>
      </c>
    </row>
    <row r="643" s="14" customFormat="1">
      <c r="A643" s="14"/>
      <c r="B643" s="245"/>
      <c r="C643" s="246"/>
      <c r="D643" s="236" t="s">
        <v>202</v>
      </c>
      <c r="E643" s="247" t="s">
        <v>19</v>
      </c>
      <c r="F643" s="248" t="s">
        <v>1529</v>
      </c>
      <c r="G643" s="246"/>
      <c r="H643" s="249">
        <v>0.73499999999999999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202</v>
      </c>
      <c r="AU643" s="255" t="s">
        <v>82</v>
      </c>
      <c r="AV643" s="14" t="s">
        <v>82</v>
      </c>
      <c r="AW643" s="14" t="s">
        <v>34</v>
      </c>
      <c r="AX643" s="14" t="s">
        <v>72</v>
      </c>
      <c r="AY643" s="255" t="s">
        <v>191</v>
      </c>
    </row>
    <row r="644" s="14" customFormat="1">
      <c r="A644" s="14"/>
      <c r="B644" s="245"/>
      <c r="C644" s="246"/>
      <c r="D644" s="236" t="s">
        <v>202</v>
      </c>
      <c r="E644" s="247" t="s">
        <v>19</v>
      </c>
      <c r="F644" s="248" t="s">
        <v>1516</v>
      </c>
      <c r="G644" s="246"/>
      <c r="H644" s="249">
        <v>0.91500000000000004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202</v>
      </c>
      <c r="AU644" s="255" t="s">
        <v>82</v>
      </c>
      <c r="AV644" s="14" t="s">
        <v>82</v>
      </c>
      <c r="AW644" s="14" t="s">
        <v>34</v>
      </c>
      <c r="AX644" s="14" t="s">
        <v>72</v>
      </c>
      <c r="AY644" s="255" t="s">
        <v>191</v>
      </c>
    </row>
    <row r="645" s="14" customFormat="1">
      <c r="A645" s="14"/>
      <c r="B645" s="245"/>
      <c r="C645" s="246"/>
      <c r="D645" s="236" t="s">
        <v>202</v>
      </c>
      <c r="E645" s="247" t="s">
        <v>19</v>
      </c>
      <c r="F645" s="248" t="s">
        <v>1538</v>
      </c>
      <c r="G645" s="246"/>
      <c r="H645" s="249">
        <v>-30.579999999999998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202</v>
      </c>
      <c r="AU645" s="255" t="s">
        <v>82</v>
      </c>
      <c r="AV645" s="14" t="s">
        <v>82</v>
      </c>
      <c r="AW645" s="14" t="s">
        <v>34</v>
      </c>
      <c r="AX645" s="14" t="s">
        <v>72</v>
      </c>
      <c r="AY645" s="255" t="s">
        <v>191</v>
      </c>
    </row>
    <row r="646" s="15" customFormat="1">
      <c r="A646" s="15"/>
      <c r="B646" s="256"/>
      <c r="C646" s="257"/>
      <c r="D646" s="236" t="s">
        <v>202</v>
      </c>
      <c r="E646" s="258" t="s">
        <v>19</v>
      </c>
      <c r="F646" s="259" t="s">
        <v>208</v>
      </c>
      <c r="G646" s="257"/>
      <c r="H646" s="260">
        <v>971.16599999999971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202</v>
      </c>
      <c r="AU646" s="266" t="s">
        <v>82</v>
      </c>
      <c r="AV646" s="15" t="s">
        <v>93</v>
      </c>
      <c r="AW646" s="15" t="s">
        <v>34</v>
      </c>
      <c r="AX646" s="15" t="s">
        <v>72</v>
      </c>
      <c r="AY646" s="266" t="s">
        <v>191</v>
      </c>
    </row>
    <row r="647" s="13" customFormat="1">
      <c r="A647" s="13"/>
      <c r="B647" s="234"/>
      <c r="C647" s="235"/>
      <c r="D647" s="236" t="s">
        <v>202</v>
      </c>
      <c r="E647" s="237" t="s">
        <v>19</v>
      </c>
      <c r="F647" s="238" t="s">
        <v>1539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202</v>
      </c>
      <c r="AU647" s="244" t="s">
        <v>82</v>
      </c>
      <c r="AV647" s="13" t="s">
        <v>80</v>
      </c>
      <c r="AW647" s="13" t="s">
        <v>34</v>
      </c>
      <c r="AX647" s="13" t="s">
        <v>72</v>
      </c>
      <c r="AY647" s="244" t="s">
        <v>191</v>
      </c>
    </row>
    <row r="648" s="13" customFormat="1">
      <c r="A648" s="13"/>
      <c r="B648" s="234"/>
      <c r="C648" s="235"/>
      <c r="D648" s="236" t="s">
        <v>202</v>
      </c>
      <c r="E648" s="237" t="s">
        <v>19</v>
      </c>
      <c r="F648" s="238" t="s">
        <v>1540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202</v>
      </c>
      <c r="AU648" s="244" t="s">
        <v>82</v>
      </c>
      <c r="AV648" s="13" t="s">
        <v>80</v>
      </c>
      <c r="AW648" s="13" t="s">
        <v>34</v>
      </c>
      <c r="AX648" s="13" t="s">
        <v>72</v>
      </c>
      <c r="AY648" s="244" t="s">
        <v>191</v>
      </c>
    </row>
    <row r="649" s="13" customFormat="1">
      <c r="A649" s="13"/>
      <c r="B649" s="234"/>
      <c r="C649" s="235"/>
      <c r="D649" s="236" t="s">
        <v>202</v>
      </c>
      <c r="E649" s="237" t="s">
        <v>19</v>
      </c>
      <c r="F649" s="238" t="s">
        <v>1541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202</v>
      </c>
      <c r="AU649" s="244" t="s">
        <v>82</v>
      </c>
      <c r="AV649" s="13" t="s">
        <v>80</v>
      </c>
      <c r="AW649" s="13" t="s">
        <v>34</v>
      </c>
      <c r="AX649" s="13" t="s">
        <v>72</v>
      </c>
      <c r="AY649" s="244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1542</v>
      </c>
      <c r="G650" s="246"/>
      <c r="H650" s="249">
        <v>45.905999999999999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1543</v>
      </c>
      <c r="G651" s="246"/>
      <c r="H651" s="249">
        <v>-6.1070000000000002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3" customFormat="1">
      <c r="A652" s="13"/>
      <c r="B652" s="234"/>
      <c r="C652" s="235"/>
      <c r="D652" s="236" t="s">
        <v>202</v>
      </c>
      <c r="E652" s="237" t="s">
        <v>19</v>
      </c>
      <c r="F652" s="238" t="s">
        <v>1544</v>
      </c>
      <c r="G652" s="235"/>
      <c r="H652" s="237" t="s">
        <v>19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202</v>
      </c>
      <c r="AU652" s="244" t="s">
        <v>82</v>
      </c>
      <c r="AV652" s="13" t="s">
        <v>80</v>
      </c>
      <c r="AW652" s="13" t="s">
        <v>34</v>
      </c>
      <c r="AX652" s="13" t="s">
        <v>72</v>
      </c>
      <c r="AY652" s="244" t="s">
        <v>191</v>
      </c>
    </row>
    <row r="653" s="14" customFormat="1">
      <c r="A653" s="14"/>
      <c r="B653" s="245"/>
      <c r="C653" s="246"/>
      <c r="D653" s="236" t="s">
        <v>202</v>
      </c>
      <c r="E653" s="247" t="s">
        <v>19</v>
      </c>
      <c r="F653" s="248" t="s">
        <v>1545</v>
      </c>
      <c r="G653" s="246"/>
      <c r="H653" s="249">
        <v>76.146000000000001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202</v>
      </c>
      <c r="AU653" s="255" t="s">
        <v>82</v>
      </c>
      <c r="AV653" s="14" t="s">
        <v>82</v>
      </c>
      <c r="AW653" s="14" t="s">
        <v>34</v>
      </c>
      <c r="AX653" s="14" t="s">
        <v>72</v>
      </c>
      <c r="AY653" s="255" t="s">
        <v>191</v>
      </c>
    </row>
    <row r="654" s="14" customFormat="1">
      <c r="A654" s="14"/>
      <c r="B654" s="245"/>
      <c r="C654" s="246"/>
      <c r="D654" s="236" t="s">
        <v>202</v>
      </c>
      <c r="E654" s="247" t="s">
        <v>19</v>
      </c>
      <c r="F654" s="248" t="s">
        <v>1546</v>
      </c>
      <c r="G654" s="246"/>
      <c r="H654" s="249">
        <v>0.69999999999999996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202</v>
      </c>
      <c r="AU654" s="255" t="s">
        <v>82</v>
      </c>
      <c r="AV654" s="14" t="s">
        <v>82</v>
      </c>
      <c r="AW654" s="14" t="s">
        <v>34</v>
      </c>
      <c r="AX654" s="14" t="s">
        <v>72</v>
      </c>
      <c r="AY654" s="255" t="s">
        <v>191</v>
      </c>
    </row>
    <row r="655" s="14" customFormat="1">
      <c r="A655" s="14"/>
      <c r="B655" s="245"/>
      <c r="C655" s="246"/>
      <c r="D655" s="236" t="s">
        <v>202</v>
      </c>
      <c r="E655" s="247" t="s">
        <v>19</v>
      </c>
      <c r="F655" s="248" t="s">
        <v>1547</v>
      </c>
      <c r="G655" s="246"/>
      <c r="H655" s="249">
        <v>-3.0760000000000001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202</v>
      </c>
      <c r="AU655" s="255" t="s">
        <v>82</v>
      </c>
      <c r="AV655" s="14" t="s">
        <v>82</v>
      </c>
      <c r="AW655" s="14" t="s">
        <v>34</v>
      </c>
      <c r="AX655" s="14" t="s">
        <v>72</v>
      </c>
      <c r="AY655" s="255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1548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1549</v>
      </c>
      <c r="G657" s="246"/>
      <c r="H657" s="249">
        <v>34.566000000000003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1550</v>
      </c>
      <c r="G658" s="246"/>
      <c r="H658" s="249">
        <v>0.34999999999999998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1551</v>
      </c>
      <c r="G659" s="246"/>
      <c r="H659" s="249">
        <v>-1.754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3" customFormat="1">
      <c r="A660" s="13"/>
      <c r="B660" s="234"/>
      <c r="C660" s="235"/>
      <c r="D660" s="236" t="s">
        <v>202</v>
      </c>
      <c r="E660" s="237" t="s">
        <v>19</v>
      </c>
      <c r="F660" s="238" t="s">
        <v>1552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202</v>
      </c>
      <c r="AU660" s="244" t="s">
        <v>82</v>
      </c>
      <c r="AV660" s="13" t="s">
        <v>80</v>
      </c>
      <c r="AW660" s="13" t="s">
        <v>34</v>
      </c>
      <c r="AX660" s="13" t="s">
        <v>72</v>
      </c>
      <c r="AY660" s="244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1553</v>
      </c>
      <c r="G661" s="246"/>
      <c r="H661" s="249">
        <v>58.590000000000003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4" customFormat="1">
      <c r="A662" s="14"/>
      <c r="B662" s="245"/>
      <c r="C662" s="246"/>
      <c r="D662" s="236" t="s">
        <v>202</v>
      </c>
      <c r="E662" s="247" t="s">
        <v>19</v>
      </c>
      <c r="F662" s="248" t="s">
        <v>1546</v>
      </c>
      <c r="G662" s="246"/>
      <c r="H662" s="249">
        <v>0.69999999999999996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202</v>
      </c>
      <c r="AU662" s="255" t="s">
        <v>82</v>
      </c>
      <c r="AV662" s="14" t="s">
        <v>82</v>
      </c>
      <c r="AW662" s="14" t="s">
        <v>34</v>
      </c>
      <c r="AX662" s="14" t="s">
        <v>72</v>
      </c>
      <c r="AY662" s="255" t="s">
        <v>191</v>
      </c>
    </row>
    <row r="663" s="14" customFormat="1">
      <c r="A663" s="14"/>
      <c r="B663" s="245"/>
      <c r="C663" s="246"/>
      <c r="D663" s="236" t="s">
        <v>202</v>
      </c>
      <c r="E663" s="247" t="s">
        <v>19</v>
      </c>
      <c r="F663" s="248" t="s">
        <v>1547</v>
      </c>
      <c r="G663" s="246"/>
      <c r="H663" s="249">
        <v>-3.0760000000000001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202</v>
      </c>
      <c r="AU663" s="255" t="s">
        <v>82</v>
      </c>
      <c r="AV663" s="14" t="s">
        <v>82</v>
      </c>
      <c r="AW663" s="14" t="s">
        <v>34</v>
      </c>
      <c r="AX663" s="14" t="s">
        <v>72</v>
      </c>
      <c r="AY663" s="255" t="s">
        <v>191</v>
      </c>
    </row>
    <row r="664" s="13" customFormat="1">
      <c r="A664" s="13"/>
      <c r="B664" s="234"/>
      <c r="C664" s="235"/>
      <c r="D664" s="236" t="s">
        <v>202</v>
      </c>
      <c r="E664" s="237" t="s">
        <v>19</v>
      </c>
      <c r="F664" s="238" t="s">
        <v>1554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202</v>
      </c>
      <c r="AU664" s="244" t="s">
        <v>82</v>
      </c>
      <c r="AV664" s="13" t="s">
        <v>80</v>
      </c>
      <c r="AW664" s="13" t="s">
        <v>34</v>
      </c>
      <c r="AX664" s="13" t="s">
        <v>72</v>
      </c>
      <c r="AY664" s="244" t="s">
        <v>191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1555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4" customFormat="1">
      <c r="A666" s="14"/>
      <c r="B666" s="245"/>
      <c r="C666" s="246"/>
      <c r="D666" s="236" t="s">
        <v>202</v>
      </c>
      <c r="E666" s="247" t="s">
        <v>19</v>
      </c>
      <c r="F666" s="248" t="s">
        <v>1556</v>
      </c>
      <c r="G666" s="246"/>
      <c r="H666" s="249">
        <v>31.667999999999999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202</v>
      </c>
      <c r="AU666" s="255" t="s">
        <v>82</v>
      </c>
      <c r="AV666" s="14" t="s">
        <v>82</v>
      </c>
      <c r="AW666" s="14" t="s">
        <v>34</v>
      </c>
      <c r="AX666" s="14" t="s">
        <v>72</v>
      </c>
      <c r="AY666" s="255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1543</v>
      </c>
      <c r="G667" s="246"/>
      <c r="H667" s="249">
        <v>-6.1070000000000002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3" customFormat="1">
      <c r="A668" s="13"/>
      <c r="B668" s="234"/>
      <c r="C668" s="235"/>
      <c r="D668" s="236" t="s">
        <v>202</v>
      </c>
      <c r="E668" s="237" t="s">
        <v>19</v>
      </c>
      <c r="F668" s="238" t="s">
        <v>1557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202</v>
      </c>
      <c r="AU668" s="244" t="s">
        <v>82</v>
      </c>
      <c r="AV668" s="13" t="s">
        <v>80</v>
      </c>
      <c r="AW668" s="13" t="s">
        <v>34</v>
      </c>
      <c r="AX668" s="13" t="s">
        <v>72</v>
      </c>
      <c r="AY668" s="244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1558</v>
      </c>
      <c r="G669" s="246"/>
      <c r="H669" s="249">
        <v>72.617999999999995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1546</v>
      </c>
      <c r="G670" s="246"/>
      <c r="H670" s="249">
        <v>0.69999999999999996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4" customFormat="1">
      <c r="A671" s="14"/>
      <c r="B671" s="245"/>
      <c r="C671" s="246"/>
      <c r="D671" s="236" t="s">
        <v>202</v>
      </c>
      <c r="E671" s="247" t="s">
        <v>19</v>
      </c>
      <c r="F671" s="248" t="s">
        <v>1547</v>
      </c>
      <c r="G671" s="246"/>
      <c r="H671" s="249">
        <v>-3.0760000000000001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202</v>
      </c>
      <c r="AU671" s="255" t="s">
        <v>82</v>
      </c>
      <c r="AV671" s="14" t="s">
        <v>82</v>
      </c>
      <c r="AW671" s="14" t="s">
        <v>34</v>
      </c>
      <c r="AX671" s="14" t="s">
        <v>72</v>
      </c>
      <c r="AY671" s="255" t="s">
        <v>191</v>
      </c>
    </row>
    <row r="672" s="13" customFormat="1">
      <c r="A672" s="13"/>
      <c r="B672" s="234"/>
      <c r="C672" s="235"/>
      <c r="D672" s="236" t="s">
        <v>202</v>
      </c>
      <c r="E672" s="237" t="s">
        <v>19</v>
      </c>
      <c r="F672" s="238" t="s">
        <v>1559</v>
      </c>
      <c r="G672" s="235"/>
      <c r="H672" s="237" t="s">
        <v>19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202</v>
      </c>
      <c r="AU672" s="244" t="s">
        <v>82</v>
      </c>
      <c r="AV672" s="13" t="s">
        <v>80</v>
      </c>
      <c r="AW672" s="13" t="s">
        <v>34</v>
      </c>
      <c r="AX672" s="13" t="s">
        <v>72</v>
      </c>
      <c r="AY672" s="244" t="s">
        <v>191</v>
      </c>
    </row>
    <row r="673" s="14" customFormat="1">
      <c r="A673" s="14"/>
      <c r="B673" s="245"/>
      <c r="C673" s="246"/>
      <c r="D673" s="236" t="s">
        <v>202</v>
      </c>
      <c r="E673" s="247" t="s">
        <v>19</v>
      </c>
      <c r="F673" s="248" t="s">
        <v>1560</v>
      </c>
      <c r="G673" s="246"/>
      <c r="H673" s="249">
        <v>34.439999999999998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202</v>
      </c>
      <c r="AU673" s="255" t="s">
        <v>82</v>
      </c>
      <c r="AV673" s="14" t="s">
        <v>82</v>
      </c>
      <c r="AW673" s="14" t="s">
        <v>34</v>
      </c>
      <c r="AX673" s="14" t="s">
        <v>72</v>
      </c>
      <c r="AY673" s="255" t="s">
        <v>191</v>
      </c>
    </row>
    <row r="674" s="14" customFormat="1">
      <c r="A674" s="14"/>
      <c r="B674" s="245"/>
      <c r="C674" s="246"/>
      <c r="D674" s="236" t="s">
        <v>202</v>
      </c>
      <c r="E674" s="247" t="s">
        <v>19</v>
      </c>
      <c r="F674" s="248" t="s">
        <v>1550</v>
      </c>
      <c r="G674" s="246"/>
      <c r="H674" s="249">
        <v>0.34999999999999998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202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191</v>
      </c>
    </row>
    <row r="675" s="14" customFormat="1">
      <c r="A675" s="14"/>
      <c r="B675" s="245"/>
      <c r="C675" s="246"/>
      <c r="D675" s="236" t="s">
        <v>202</v>
      </c>
      <c r="E675" s="247" t="s">
        <v>19</v>
      </c>
      <c r="F675" s="248" t="s">
        <v>1551</v>
      </c>
      <c r="G675" s="246"/>
      <c r="H675" s="249">
        <v>-1.754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202</v>
      </c>
      <c r="AU675" s="255" t="s">
        <v>82</v>
      </c>
      <c r="AV675" s="14" t="s">
        <v>82</v>
      </c>
      <c r="AW675" s="14" t="s">
        <v>34</v>
      </c>
      <c r="AX675" s="14" t="s">
        <v>72</v>
      </c>
      <c r="AY675" s="255" t="s">
        <v>191</v>
      </c>
    </row>
    <row r="676" s="13" customFormat="1">
      <c r="A676" s="13"/>
      <c r="B676" s="234"/>
      <c r="C676" s="235"/>
      <c r="D676" s="236" t="s">
        <v>202</v>
      </c>
      <c r="E676" s="237" t="s">
        <v>19</v>
      </c>
      <c r="F676" s="238" t="s">
        <v>1561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202</v>
      </c>
      <c r="AU676" s="244" t="s">
        <v>82</v>
      </c>
      <c r="AV676" s="13" t="s">
        <v>80</v>
      </c>
      <c r="AW676" s="13" t="s">
        <v>34</v>
      </c>
      <c r="AX676" s="13" t="s">
        <v>72</v>
      </c>
      <c r="AY676" s="244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1562</v>
      </c>
      <c r="G677" s="246"/>
      <c r="H677" s="249">
        <v>72.701999999999998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1546</v>
      </c>
      <c r="G678" s="246"/>
      <c r="H678" s="249">
        <v>0.69999999999999996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1547</v>
      </c>
      <c r="G679" s="246"/>
      <c r="H679" s="249">
        <v>-3.0760000000000001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3" customFormat="1">
      <c r="A680" s="13"/>
      <c r="B680" s="234"/>
      <c r="C680" s="235"/>
      <c r="D680" s="236" t="s">
        <v>202</v>
      </c>
      <c r="E680" s="237" t="s">
        <v>19</v>
      </c>
      <c r="F680" s="238" t="s">
        <v>1563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202</v>
      </c>
      <c r="AU680" s="244" t="s">
        <v>82</v>
      </c>
      <c r="AV680" s="13" t="s">
        <v>80</v>
      </c>
      <c r="AW680" s="13" t="s">
        <v>34</v>
      </c>
      <c r="AX680" s="13" t="s">
        <v>72</v>
      </c>
      <c r="AY680" s="244" t="s">
        <v>191</v>
      </c>
    </row>
    <row r="681" s="14" customFormat="1">
      <c r="A681" s="14"/>
      <c r="B681" s="245"/>
      <c r="C681" s="246"/>
      <c r="D681" s="236" t="s">
        <v>202</v>
      </c>
      <c r="E681" s="247" t="s">
        <v>19</v>
      </c>
      <c r="F681" s="248" t="s">
        <v>1564</v>
      </c>
      <c r="G681" s="246"/>
      <c r="H681" s="249">
        <v>59.009999999999998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202</v>
      </c>
      <c r="AU681" s="255" t="s">
        <v>82</v>
      </c>
      <c r="AV681" s="14" t="s">
        <v>82</v>
      </c>
      <c r="AW681" s="14" t="s">
        <v>34</v>
      </c>
      <c r="AX681" s="14" t="s">
        <v>72</v>
      </c>
      <c r="AY681" s="255" t="s">
        <v>191</v>
      </c>
    </row>
    <row r="682" s="14" customFormat="1">
      <c r="A682" s="14"/>
      <c r="B682" s="245"/>
      <c r="C682" s="246"/>
      <c r="D682" s="236" t="s">
        <v>202</v>
      </c>
      <c r="E682" s="247" t="s">
        <v>19</v>
      </c>
      <c r="F682" s="248" t="s">
        <v>1546</v>
      </c>
      <c r="G682" s="246"/>
      <c r="H682" s="249">
        <v>0.69999999999999996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202</v>
      </c>
      <c r="AU682" s="255" t="s">
        <v>82</v>
      </c>
      <c r="AV682" s="14" t="s">
        <v>82</v>
      </c>
      <c r="AW682" s="14" t="s">
        <v>34</v>
      </c>
      <c r="AX682" s="14" t="s">
        <v>72</v>
      </c>
      <c r="AY682" s="255" t="s">
        <v>191</v>
      </c>
    </row>
    <row r="683" s="14" customFormat="1">
      <c r="A683" s="14"/>
      <c r="B683" s="245"/>
      <c r="C683" s="246"/>
      <c r="D683" s="236" t="s">
        <v>202</v>
      </c>
      <c r="E683" s="247" t="s">
        <v>19</v>
      </c>
      <c r="F683" s="248" t="s">
        <v>1547</v>
      </c>
      <c r="G683" s="246"/>
      <c r="H683" s="249">
        <v>-3.0760000000000001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202</v>
      </c>
      <c r="AU683" s="255" t="s">
        <v>82</v>
      </c>
      <c r="AV683" s="14" t="s">
        <v>82</v>
      </c>
      <c r="AW683" s="14" t="s">
        <v>34</v>
      </c>
      <c r="AX683" s="14" t="s">
        <v>72</v>
      </c>
      <c r="AY683" s="255" t="s">
        <v>191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1565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1566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1567</v>
      </c>
      <c r="G686" s="246"/>
      <c r="H686" s="249">
        <v>45.234000000000002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1568</v>
      </c>
      <c r="G687" s="246"/>
      <c r="H687" s="249">
        <v>-4.5309999999999997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3" customFormat="1">
      <c r="A688" s="13"/>
      <c r="B688" s="234"/>
      <c r="C688" s="235"/>
      <c r="D688" s="236" t="s">
        <v>202</v>
      </c>
      <c r="E688" s="237" t="s">
        <v>19</v>
      </c>
      <c r="F688" s="238" t="s">
        <v>1569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202</v>
      </c>
      <c r="AU688" s="244" t="s">
        <v>82</v>
      </c>
      <c r="AV688" s="13" t="s">
        <v>80</v>
      </c>
      <c r="AW688" s="13" t="s">
        <v>34</v>
      </c>
      <c r="AX688" s="13" t="s">
        <v>72</v>
      </c>
      <c r="AY688" s="244" t="s">
        <v>191</v>
      </c>
    </row>
    <row r="689" s="14" customFormat="1">
      <c r="A689" s="14"/>
      <c r="B689" s="245"/>
      <c r="C689" s="246"/>
      <c r="D689" s="236" t="s">
        <v>202</v>
      </c>
      <c r="E689" s="247" t="s">
        <v>19</v>
      </c>
      <c r="F689" s="248" t="s">
        <v>1560</v>
      </c>
      <c r="G689" s="246"/>
      <c r="H689" s="249">
        <v>34.439999999999998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202</v>
      </c>
      <c r="AU689" s="255" t="s">
        <v>82</v>
      </c>
      <c r="AV689" s="14" t="s">
        <v>82</v>
      </c>
      <c r="AW689" s="14" t="s">
        <v>34</v>
      </c>
      <c r="AX689" s="14" t="s">
        <v>72</v>
      </c>
      <c r="AY689" s="255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1550</v>
      </c>
      <c r="G690" s="246"/>
      <c r="H690" s="249">
        <v>0.34999999999999998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1551</v>
      </c>
      <c r="G691" s="246"/>
      <c r="H691" s="249">
        <v>-1.754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3" customFormat="1">
      <c r="A692" s="13"/>
      <c r="B692" s="234"/>
      <c r="C692" s="235"/>
      <c r="D692" s="236" t="s">
        <v>202</v>
      </c>
      <c r="E692" s="237" t="s">
        <v>19</v>
      </c>
      <c r="F692" s="238" t="s">
        <v>1570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202</v>
      </c>
      <c r="AU692" s="244" t="s">
        <v>82</v>
      </c>
      <c r="AV692" s="13" t="s">
        <v>80</v>
      </c>
      <c r="AW692" s="13" t="s">
        <v>34</v>
      </c>
      <c r="AX692" s="13" t="s">
        <v>72</v>
      </c>
      <c r="AY692" s="244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1571</v>
      </c>
      <c r="G693" s="246"/>
      <c r="H693" s="249">
        <v>76.524000000000001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1546</v>
      </c>
      <c r="G694" s="246"/>
      <c r="H694" s="249">
        <v>0.69999999999999996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1547</v>
      </c>
      <c r="G695" s="246"/>
      <c r="H695" s="249">
        <v>-3.0760000000000001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3" customFormat="1">
      <c r="A696" s="13"/>
      <c r="B696" s="234"/>
      <c r="C696" s="235"/>
      <c r="D696" s="236" t="s">
        <v>202</v>
      </c>
      <c r="E696" s="237" t="s">
        <v>19</v>
      </c>
      <c r="F696" s="238" t="s">
        <v>1572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202</v>
      </c>
      <c r="AU696" s="244" t="s">
        <v>82</v>
      </c>
      <c r="AV696" s="13" t="s">
        <v>80</v>
      </c>
      <c r="AW696" s="13" t="s">
        <v>34</v>
      </c>
      <c r="AX696" s="13" t="s">
        <v>72</v>
      </c>
      <c r="AY696" s="244" t="s">
        <v>191</v>
      </c>
    </row>
    <row r="697" s="13" customFormat="1">
      <c r="A697" s="13"/>
      <c r="B697" s="234"/>
      <c r="C697" s="235"/>
      <c r="D697" s="236" t="s">
        <v>202</v>
      </c>
      <c r="E697" s="237" t="s">
        <v>19</v>
      </c>
      <c r="F697" s="238" t="s">
        <v>1573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202</v>
      </c>
      <c r="AU697" s="244" t="s">
        <v>82</v>
      </c>
      <c r="AV697" s="13" t="s">
        <v>80</v>
      </c>
      <c r="AW697" s="13" t="s">
        <v>34</v>
      </c>
      <c r="AX697" s="13" t="s">
        <v>72</v>
      </c>
      <c r="AY697" s="244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1574</v>
      </c>
      <c r="G698" s="246"/>
      <c r="H698" s="249">
        <v>40.152000000000001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1543</v>
      </c>
      <c r="G699" s="246"/>
      <c r="H699" s="249">
        <v>-6.1070000000000002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3" customFormat="1">
      <c r="A700" s="13"/>
      <c r="B700" s="234"/>
      <c r="C700" s="235"/>
      <c r="D700" s="236" t="s">
        <v>202</v>
      </c>
      <c r="E700" s="237" t="s">
        <v>19</v>
      </c>
      <c r="F700" s="238" t="s">
        <v>1575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202</v>
      </c>
      <c r="AU700" s="244" t="s">
        <v>82</v>
      </c>
      <c r="AV700" s="13" t="s">
        <v>80</v>
      </c>
      <c r="AW700" s="13" t="s">
        <v>34</v>
      </c>
      <c r="AX700" s="13" t="s">
        <v>72</v>
      </c>
      <c r="AY700" s="244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1576</v>
      </c>
      <c r="G701" s="246"/>
      <c r="H701" s="249">
        <v>60.060000000000002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1546</v>
      </c>
      <c r="G702" s="246"/>
      <c r="H702" s="249">
        <v>0.69999999999999996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1547</v>
      </c>
      <c r="G703" s="246"/>
      <c r="H703" s="249">
        <v>-3.0760000000000001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3" customFormat="1">
      <c r="A704" s="13"/>
      <c r="B704" s="234"/>
      <c r="C704" s="235"/>
      <c r="D704" s="236" t="s">
        <v>202</v>
      </c>
      <c r="E704" s="237" t="s">
        <v>19</v>
      </c>
      <c r="F704" s="238" t="s">
        <v>1577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202</v>
      </c>
      <c r="AU704" s="244" t="s">
        <v>82</v>
      </c>
      <c r="AV704" s="13" t="s">
        <v>80</v>
      </c>
      <c r="AW704" s="13" t="s">
        <v>34</v>
      </c>
      <c r="AX704" s="13" t="s">
        <v>72</v>
      </c>
      <c r="AY704" s="244" t="s">
        <v>191</v>
      </c>
    </row>
    <row r="705" s="14" customFormat="1">
      <c r="A705" s="14"/>
      <c r="B705" s="245"/>
      <c r="C705" s="246"/>
      <c r="D705" s="236" t="s">
        <v>202</v>
      </c>
      <c r="E705" s="247" t="s">
        <v>19</v>
      </c>
      <c r="F705" s="248" t="s">
        <v>1578</v>
      </c>
      <c r="G705" s="246"/>
      <c r="H705" s="249">
        <v>34.439999999999998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202</v>
      </c>
      <c r="AU705" s="255" t="s">
        <v>82</v>
      </c>
      <c r="AV705" s="14" t="s">
        <v>82</v>
      </c>
      <c r="AW705" s="14" t="s">
        <v>34</v>
      </c>
      <c r="AX705" s="14" t="s">
        <v>72</v>
      </c>
      <c r="AY705" s="255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1550</v>
      </c>
      <c r="G706" s="246"/>
      <c r="H706" s="249">
        <v>0.34999999999999998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1551</v>
      </c>
      <c r="G707" s="246"/>
      <c r="H707" s="249">
        <v>-1.754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3" customFormat="1">
      <c r="A708" s="13"/>
      <c r="B708" s="234"/>
      <c r="C708" s="235"/>
      <c r="D708" s="236" t="s">
        <v>202</v>
      </c>
      <c r="E708" s="237" t="s">
        <v>19</v>
      </c>
      <c r="F708" s="238" t="s">
        <v>1579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202</v>
      </c>
      <c r="AU708" s="244" t="s">
        <v>82</v>
      </c>
      <c r="AV708" s="13" t="s">
        <v>80</v>
      </c>
      <c r="AW708" s="13" t="s">
        <v>34</v>
      </c>
      <c r="AX708" s="13" t="s">
        <v>72</v>
      </c>
      <c r="AY708" s="244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1580</v>
      </c>
      <c r="G709" s="246"/>
      <c r="H709" s="249">
        <v>60.060000000000002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1546</v>
      </c>
      <c r="G710" s="246"/>
      <c r="H710" s="249">
        <v>0.69999999999999996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1547</v>
      </c>
      <c r="G711" s="246"/>
      <c r="H711" s="249">
        <v>-3.0760000000000001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5" customFormat="1">
      <c r="A712" s="15"/>
      <c r="B712" s="256"/>
      <c r="C712" s="257"/>
      <c r="D712" s="236" t="s">
        <v>202</v>
      </c>
      <c r="E712" s="258" t="s">
        <v>19</v>
      </c>
      <c r="F712" s="259" t="s">
        <v>208</v>
      </c>
      <c r="G712" s="257"/>
      <c r="H712" s="260">
        <v>789.08000000000015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202</v>
      </c>
      <c r="AU712" s="266" t="s">
        <v>82</v>
      </c>
      <c r="AV712" s="15" t="s">
        <v>93</v>
      </c>
      <c r="AW712" s="15" t="s">
        <v>34</v>
      </c>
      <c r="AX712" s="15" t="s">
        <v>72</v>
      </c>
      <c r="AY712" s="266" t="s">
        <v>191</v>
      </c>
    </row>
    <row r="713" s="13" customFormat="1">
      <c r="A713" s="13"/>
      <c r="B713" s="234"/>
      <c r="C713" s="235"/>
      <c r="D713" s="236" t="s">
        <v>202</v>
      </c>
      <c r="E713" s="237" t="s">
        <v>19</v>
      </c>
      <c r="F713" s="238" t="s">
        <v>1581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202</v>
      </c>
      <c r="AU713" s="244" t="s">
        <v>82</v>
      </c>
      <c r="AV713" s="13" t="s">
        <v>80</v>
      </c>
      <c r="AW713" s="13" t="s">
        <v>34</v>
      </c>
      <c r="AX713" s="13" t="s">
        <v>72</v>
      </c>
      <c r="AY713" s="244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1582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1583</v>
      </c>
      <c r="G715" s="246"/>
      <c r="H715" s="249">
        <v>55.481999999999999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1503</v>
      </c>
      <c r="G716" s="246"/>
      <c r="H716" s="249">
        <v>0.59999999999999998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1584</v>
      </c>
      <c r="G717" s="246"/>
      <c r="H717" s="249">
        <v>-2.5760000000000001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3" customFormat="1">
      <c r="A718" s="13"/>
      <c r="B718" s="234"/>
      <c r="C718" s="235"/>
      <c r="D718" s="236" t="s">
        <v>202</v>
      </c>
      <c r="E718" s="237" t="s">
        <v>19</v>
      </c>
      <c r="F718" s="238" t="s">
        <v>1585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202</v>
      </c>
      <c r="AU718" s="244" t="s">
        <v>82</v>
      </c>
      <c r="AV718" s="13" t="s">
        <v>80</v>
      </c>
      <c r="AW718" s="13" t="s">
        <v>34</v>
      </c>
      <c r="AX718" s="13" t="s">
        <v>72</v>
      </c>
      <c r="AY718" s="244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1586</v>
      </c>
      <c r="G719" s="246"/>
      <c r="H719" s="249">
        <v>56.868000000000002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1503</v>
      </c>
      <c r="G720" s="246"/>
      <c r="H720" s="249">
        <v>0.59999999999999998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1584</v>
      </c>
      <c r="G721" s="246"/>
      <c r="H721" s="249">
        <v>-2.5760000000000001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3" customFormat="1">
      <c r="A722" s="13"/>
      <c r="B722" s="234"/>
      <c r="C722" s="235"/>
      <c r="D722" s="236" t="s">
        <v>202</v>
      </c>
      <c r="E722" s="237" t="s">
        <v>19</v>
      </c>
      <c r="F722" s="238" t="s">
        <v>1587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202</v>
      </c>
      <c r="AU722" s="244" t="s">
        <v>82</v>
      </c>
      <c r="AV722" s="13" t="s">
        <v>80</v>
      </c>
      <c r="AW722" s="13" t="s">
        <v>34</v>
      </c>
      <c r="AX722" s="13" t="s">
        <v>72</v>
      </c>
      <c r="AY722" s="244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1588</v>
      </c>
      <c r="G723" s="246"/>
      <c r="H723" s="249">
        <v>36.246000000000002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1375</v>
      </c>
      <c r="G724" s="246"/>
      <c r="H724" s="249">
        <v>-1.5760000000000001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3" customFormat="1">
      <c r="A725" s="13"/>
      <c r="B725" s="234"/>
      <c r="C725" s="235"/>
      <c r="D725" s="236" t="s">
        <v>202</v>
      </c>
      <c r="E725" s="237" t="s">
        <v>19</v>
      </c>
      <c r="F725" s="238" t="s">
        <v>1589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202</v>
      </c>
      <c r="AU725" s="244" t="s">
        <v>82</v>
      </c>
      <c r="AV725" s="13" t="s">
        <v>80</v>
      </c>
      <c r="AW725" s="13" t="s">
        <v>34</v>
      </c>
      <c r="AX725" s="13" t="s">
        <v>72</v>
      </c>
      <c r="AY725" s="244" t="s">
        <v>191</v>
      </c>
    </row>
    <row r="726" s="14" customFormat="1">
      <c r="A726" s="14"/>
      <c r="B726" s="245"/>
      <c r="C726" s="246"/>
      <c r="D726" s="236" t="s">
        <v>202</v>
      </c>
      <c r="E726" s="247" t="s">
        <v>19</v>
      </c>
      <c r="F726" s="248" t="s">
        <v>1590</v>
      </c>
      <c r="G726" s="246"/>
      <c r="H726" s="249">
        <v>23.352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202</v>
      </c>
      <c r="AU726" s="255" t="s">
        <v>82</v>
      </c>
      <c r="AV726" s="14" t="s">
        <v>82</v>
      </c>
      <c r="AW726" s="14" t="s">
        <v>34</v>
      </c>
      <c r="AX726" s="14" t="s">
        <v>72</v>
      </c>
      <c r="AY726" s="255" t="s">
        <v>191</v>
      </c>
    </row>
    <row r="727" s="14" customFormat="1">
      <c r="A727" s="14"/>
      <c r="B727" s="245"/>
      <c r="C727" s="246"/>
      <c r="D727" s="236" t="s">
        <v>202</v>
      </c>
      <c r="E727" s="247" t="s">
        <v>19</v>
      </c>
      <c r="F727" s="248" t="s">
        <v>1375</v>
      </c>
      <c r="G727" s="246"/>
      <c r="H727" s="249">
        <v>-1.5760000000000001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202</v>
      </c>
      <c r="AU727" s="255" t="s">
        <v>82</v>
      </c>
      <c r="AV727" s="14" t="s">
        <v>82</v>
      </c>
      <c r="AW727" s="14" t="s">
        <v>34</v>
      </c>
      <c r="AX727" s="14" t="s">
        <v>72</v>
      </c>
      <c r="AY727" s="255" t="s">
        <v>191</v>
      </c>
    </row>
    <row r="728" s="13" customFormat="1">
      <c r="A728" s="13"/>
      <c r="B728" s="234"/>
      <c r="C728" s="235"/>
      <c r="D728" s="236" t="s">
        <v>202</v>
      </c>
      <c r="E728" s="237" t="s">
        <v>19</v>
      </c>
      <c r="F728" s="238" t="s">
        <v>1591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202</v>
      </c>
      <c r="AU728" s="244" t="s">
        <v>82</v>
      </c>
      <c r="AV728" s="13" t="s">
        <v>80</v>
      </c>
      <c r="AW728" s="13" t="s">
        <v>34</v>
      </c>
      <c r="AX728" s="13" t="s">
        <v>72</v>
      </c>
      <c r="AY728" s="244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1592</v>
      </c>
      <c r="G729" s="246"/>
      <c r="H729" s="249">
        <v>62.244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1593</v>
      </c>
      <c r="G730" s="246"/>
      <c r="H730" s="249">
        <v>1.2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4" customFormat="1">
      <c r="A731" s="14"/>
      <c r="B731" s="245"/>
      <c r="C731" s="246"/>
      <c r="D731" s="236" t="s">
        <v>202</v>
      </c>
      <c r="E731" s="247" t="s">
        <v>19</v>
      </c>
      <c r="F731" s="248" t="s">
        <v>1594</v>
      </c>
      <c r="G731" s="246"/>
      <c r="H731" s="249">
        <v>-5.7999999999999998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202</v>
      </c>
      <c r="AU731" s="255" t="s">
        <v>82</v>
      </c>
      <c r="AV731" s="14" t="s">
        <v>82</v>
      </c>
      <c r="AW731" s="14" t="s">
        <v>34</v>
      </c>
      <c r="AX731" s="14" t="s">
        <v>72</v>
      </c>
      <c r="AY731" s="255" t="s">
        <v>191</v>
      </c>
    </row>
    <row r="732" s="13" customFormat="1">
      <c r="A732" s="13"/>
      <c r="B732" s="234"/>
      <c r="C732" s="235"/>
      <c r="D732" s="236" t="s">
        <v>202</v>
      </c>
      <c r="E732" s="237" t="s">
        <v>19</v>
      </c>
      <c r="F732" s="238" t="s">
        <v>1595</v>
      </c>
      <c r="G732" s="235"/>
      <c r="H732" s="237" t="s">
        <v>19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202</v>
      </c>
      <c r="AU732" s="244" t="s">
        <v>82</v>
      </c>
      <c r="AV732" s="13" t="s">
        <v>80</v>
      </c>
      <c r="AW732" s="13" t="s">
        <v>34</v>
      </c>
      <c r="AX732" s="13" t="s">
        <v>72</v>
      </c>
      <c r="AY732" s="244" t="s">
        <v>191</v>
      </c>
    </row>
    <row r="733" s="14" customFormat="1">
      <c r="A733" s="14"/>
      <c r="B733" s="245"/>
      <c r="C733" s="246"/>
      <c r="D733" s="236" t="s">
        <v>202</v>
      </c>
      <c r="E733" s="247" t="s">
        <v>19</v>
      </c>
      <c r="F733" s="248" t="s">
        <v>1596</v>
      </c>
      <c r="G733" s="246"/>
      <c r="H733" s="249">
        <v>62.579999999999998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202</v>
      </c>
      <c r="AU733" s="255" t="s">
        <v>82</v>
      </c>
      <c r="AV733" s="14" t="s">
        <v>82</v>
      </c>
      <c r="AW733" s="14" t="s">
        <v>34</v>
      </c>
      <c r="AX733" s="14" t="s">
        <v>72</v>
      </c>
      <c r="AY733" s="255" t="s">
        <v>191</v>
      </c>
    </row>
    <row r="734" s="14" customFormat="1">
      <c r="A734" s="14"/>
      <c r="B734" s="245"/>
      <c r="C734" s="246"/>
      <c r="D734" s="236" t="s">
        <v>202</v>
      </c>
      <c r="E734" s="247" t="s">
        <v>19</v>
      </c>
      <c r="F734" s="248" t="s">
        <v>1428</v>
      </c>
      <c r="G734" s="246"/>
      <c r="H734" s="249">
        <v>-1.8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202</v>
      </c>
      <c r="AU734" s="255" t="s">
        <v>82</v>
      </c>
      <c r="AV734" s="14" t="s">
        <v>82</v>
      </c>
      <c r="AW734" s="14" t="s">
        <v>34</v>
      </c>
      <c r="AX734" s="14" t="s">
        <v>72</v>
      </c>
      <c r="AY734" s="255" t="s">
        <v>191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1597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4" customFormat="1">
      <c r="A736" s="14"/>
      <c r="B736" s="245"/>
      <c r="C736" s="246"/>
      <c r="D736" s="236" t="s">
        <v>202</v>
      </c>
      <c r="E736" s="247" t="s">
        <v>19</v>
      </c>
      <c r="F736" s="248" t="s">
        <v>1598</v>
      </c>
      <c r="G736" s="246"/>
      <c r="H736" s="249">
        <v>37.421999999999997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202</v>
      </c>
      <c r="AU736" s="255" t="s">
        <v>82</v>
      </c>
      <c r="AV736" s="14" t="s">
        <v>82</v>
      </c>
      <c r="AW736" s="14" t="s">
        <v>34</v>
      </c>
      <c r="AX736" s="14" t="s">
        <v>72</v>
      </c>
      <c r="AY736" s="255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1428</v>
      </c>
      <c r="G737" s="246"/>
      <c r="H737" s="249">
        <v>-1.8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1599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1600</v>
      </c>
      <c r="G739" s="246"/>
      <c r="H739" s="249">
        <v>53.591999999999999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1503</v>
      </c>
      <c r="G740" s="246"/>
      <c r="H740" s="249">
        <v>0.59999999999999998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1601</v>
      </c>
      <c r="G741" s="246"/>
      <c r="H741" s="249">
        <v>-4.1520000000000001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3" customFormat="1">
      <c r="A742" s="13"/>
      <c r="B742" s="234"/>
      <c r="C742" s="235"/>
      <c r="D742" s="236" t="s">
        <v>202</v>
      </c>
      <c r="E742" s="237" t="s">
        <v>19</v>
      </c>
      <c r="F742" s="238" t="s">
        <v>1602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202</v>
      </c>
      <c r="AU742" s="244" t="s">
        <v>82</v>
      </c>
      <c r="AV742" s="13" t="s">
        <v>80</v>
      </c>
      <c r="AW742" s="13" t="s">
        <v>34</v>
      </c>
      <c r="AX742" s="13" t="s">
        <v>72</v>
      </c>
      <c r="AY742" s="244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1603</v>
      </c>
      <c r="G743" s="246"/>
      <c r="H743" s="249">
        <v>39.731999999999999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4" customFormat="1">
      <c r="A744" s="14"/>
      <c r="B744" s="245"/>
      <c r="C744" s="246"/>
      <c r="D744" s="236" t="s">
        <v>202</v>
      </c>
      <c r="E744" s="247" t="s">
        <v>19</v>
      </c>
      <c r="F744" s="248" t="s">
        <v>1375</v>
      </c>
      <c r="G744" s="246"/>
      <c r="H744" s="249">
        <v>-1.5760000000000001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202</v>
      </c>
      <c r="AU744" s="255" t="s">
        <v>82</v>
      </c>
      <c r="AV744" s="14" t="s">
        <v>82</v>
      </c>
      <c r="AW744" s="14" t="s">
        <v>34</v>
      </c>
      <c r="AX744" s="14" t="s">
        <v>72</v>
      </c>
      <c r="AY744" s="255" t="s">
        <v>191</v>
      </c>
    </row>
    <row r="745" s="13" customFormat="1">
      <c r="A745" s="13"/>
      <c r="B745" s="234"/>
      <c r="C745" s="235"/>
      <c r="D745" s="236" t="s">
        <v>202</v>
      </c>
      <c r="E745" s="237" t="s">
        <v>19</v>
      </c>
      <c r="F745" s="238" t="s">
        <v>1604</v>
      </c>
      <c r="G745" s="235"/>
      <c r="H745" s="237" t="s">
        <v>19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202</v>
      </c>
      <c r="AU745" s="244" t="s">
        <v>82</v>
      </c>
      <c r="AV745" s="13" t="s">
        <v>80</v>
      </c>
      <c r="AW745" s="13" t="s">
        <v>34</v>
      </c>
      <c r="AX745" s="13" t="s">
        <v>72</v>
      </c>
      <c r="AY745" s="244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1603</v>
      </c>
      <c r="G746" s="246"/>
      <c r="H746" s="249">
        <v>39.731999999999999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1503</v>
      </c>
      <c r="G747" s="246"/>
      <c r="H747" s="249">
        <v>0.59999999999999998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1605</v>
      </c>
      <c r="G748" s="246"/>
      <c r="H748" s="249">
        <v>1.032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1606</v>
      </c>
      <c r="G749" s="246"/>
      <c r="H749" s="249">
        <v>-4.5709999999999997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5" customFormat="1">
      <c r="A750" s="15"/>
      <c r="B750" s="256"/>
      <c r="C750" s="257"/>
      <c r="D750" s="236" t="s">
        <v>202</v>
      </c>
      <c r="E750" s="258" t="s">
        <v>19</v>
      </c>
      <c r="F750" s="259" t="s">
        <v>208</v>
      </c>
      <c r="G750" s="257"/>
      <c r="H750" s="260">
        <v>443.87899999999985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202</v>
      </c>
      <c r="AU750" s="266" t="s">
        <v>82</v>
      </c>
      <c r="AV750" s="15" t="s">
        <v>93</v>
      </c>
      <c r="AW750" s="15" t="s">
        <v>34</v>
      </c>
      <c r="AX750" s="15" t="s">
        <v>72</v>
      </c>
      <c r="AY750" s="266" t="s">
        <v>191</v>
      </c>
    </row>
    <row r="751" s="13" customFormat="1">
      <c r="A751" s="13"/>
      <c r="B751" s="234"/>
      <c r="C751" s="235"/>
      <c r="D751" s="236" t="s">
        <v>202</v>
      </c>
      <c r="E751" s="237" t="s">
        <v>19</v>
      </c>
      <c r="F751" s="238" t="s">
        <v>1607</v>
      </c>
      <c r="G751" s="235"/>
      <c r="H751" s="237" t="s">
        <v>19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202</v>
      </c>
      <c r="AU751" s="244" t="s">
        <v>82</v>
      </c>
      <c r="AV751" s="13" t="s">
        <v>80</v>
      </c>
      <c r="AW751" s="13" t="s">
        <v>34</v>
      </c>
      <c r="AX751" s="13" t="s">
        <v>72</v>
      </c>
      <c r="AY751" s="244" t="s">
        <v>191</v>
      </c>
    </row>
    <row r="752" s="13" customFormat="1">
      <c r="A752" s="13"/>
      <c r="B752" s="234"/>
      <c r="C752" s="235"/>
      <c r="D752" s="236" t="s">
        <v>202</v>
      </c>
      <c r="E752" s="237" t="s">
        <v>19</v>
      </c>
      <c r="F752" s="238" t="s">
        <v>1608</v>
      </c>
      <c r="G752" s="235"/>
      <c r="H752" s="237" t="s">
        <v>19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202</v>
      </c>
      <c r="AU752" s="244" t="s">
        <v>82</v>
      </c>
      <c r="AV752" s="13" t="s">
        <v>80</v>
      </c>
      <c r="AW752" s="13" t="s">
        <v>34</v>
      </c>
      <c r="AX752" s="13" t="s">
        <v>72</v>
      </c>
      <c r="AY752" s="244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1609</v>
      </c>
      <c r="G753" s="246"/>
      <c r="H753" s="249">
        <v>145.90799999999999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1610</v>
      </c>
      <c r="G754" s="246"/>
      <c r="H754" s="249">
        <v>2.625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1610</v>
      </c>
      <c r="G755" s="246"/>
      <c r="H755" s="249">
        <v>2.625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1611</v>
      </c>
      <c r="G756" s="246"/>
      <c r="H756" s="249">
        <v>-30.440000000000001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3" customFormat="1">
      <c r="A757" s="13"/>
      <c r="B757" s="234"/>
      <c r="C757" s="235"/>
      <c r="D757" s="236" t="s">
        <v>202</v>
      </c>
      <c r="E757" s="237" t="s">
        <v>19</v>
      </c>
      <c r="F757" s="238" t="s">
        <v>1612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202</v>
      </c>
      <c r="AU757" s="244" t="s">
        <v>82</v>
      </c>
      <c r="AV757" s="13" t="s">
        <v>80</v>
      </c>
      <c r="AW757" s="13" t="s">
        <v>34</v>
      </c>
      <c r="AX757" s="13" t="s">
        <v>72</v>
      </c>
      <c r="AY757" s="244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1613</v>
      </c>
      <c r="G758" s="246"/>
      <c r="H758" s="249">
        <v>107.58499999999999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1614</v>
      </c>
      <c r="G759" s="246"/>
      <c r="H759" s="249">
        <v>4.6559999999999997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1615</v>
      </c>
      <c r="G760" s="246"/>
      <c r="H760" s="249">
        <v>0.97999999999999998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1615</v>
      </c>
      <c r="G761" s="246"/>
      <c r="H761" s="249">
        <v>0.97999999999999998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1615</v>
      </c>
      <c r="G762" s="246"/>
      <c r="H762" s="249">
        <v>0.97999999999999998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1616</v>
      </c>
      <c r="G763" s="246"/>
      <c r="H763" s="249">
        <v>2.2400000000000002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1616</v>
      </c>
      <c r="G764" s="246"/>
      <c r="H764" s="249">
        <v>2.2400000000000002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1593</v>
      </c>
      <c r="G765" s="246"/>
      <c r="H765" s="249">
        <v>1.2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1593</v>
      </c>
      <c r="G766" s="246"/>
      <c r="H766" s="249">
        <v>1.2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1617</v>
      </c>
      <c r="G767" s="246"/>
      <c r="H767" s="249">
        <v>-43.759999999999998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1618</v>
      </c>
      <c r="G768" s="246"/>
      <c r="H768" s="249">
        <v>184.34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1619</v>
      </c>
      <c r="G769" s="246"/>
      <c r="H769" s="249">
        <v>3.8999999999999999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1620</v>
      </c>
      <c r="G770" s="246"/>
      <c r="H770" s="249">
        <v>1.04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1621</v>
      </c>
      <c r="G771" s="246"/>
      <c r="H771" s="249">
        <v>3.1200000000000001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1616</v>
      </c>
      <c r="G772" s="246"/>
      <c r="H772" s="249">
        <v>2.2400000000000002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1616</v>
      </c>
      <c r="G773" s="246"/>
      <c r="H773" s="249">
        <v>2.2400000000000002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4" customFormat="1">
      <c r="A774" s="14"/>
      <c r="B774" s="245"/>
      <c r="C774" s="246"/>
      <c r="D774" s="236" t="s">
        <v>202</v>
      </c>
      <c r="E774" s="247" t="s">
        <v>19</v>
      </c>
      <c r="F774" s="248" t="s">
        <v>1616</v>
      </c>
      <c r="G774" s="246"/>
      <c r="H774" s="249">
        <v>2.2400000000000002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202</v>
      </c>
      <c r="AU774" s="255" t="s">
        <v>82</v>
      </c>
      <c r="AV774" s="14" t="s">
        <v>82</v>
      </c>
      <c r="AW774" s="14" t="s">
        <v>34</v>
      </c>
      <c r="AX774" s="14" t="s">
        <v>72</v>
      </c>
      <c r="AY774" s="255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1593</v>
      </c>
      <c r="G775" s="246"/>
      <c r="H775" s="249">
        <v>1.2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1622</v>
      </c>
      <c r="G776" s="246"/>
      <c r="H776" s="249">
        <v>-55.640000000000001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5" customFormat="1">
      <c r="A777" s="15"/>
      <c r="B777" s="256"/>
      <c r="C777" s="257"/>
      <c r="D777" s="236" t="s">
        <v>202</v>
      </c>
      <c r="E777" s="258" t="s">
        <v>19</v>
      </c>
      <c r="F777" s="259" t="s">
        <v>208</v>
      </c>
      <c r="G777" s="257"/>
      <c r="H777" s="260">
        <v>343.69900000000001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202</v>
      </c>
      <c r="AU777" s="266" t="s">
        <v>82</v>
      </c>
      <c r="AV777" s="15" t="s">
        <v>93</v>
      </c>
      <c r="AW777" s="15" t="s">
        <v>34</v>
      </c>
      <c r="AX777" s="15" t="s">
        <v>72</v>
      </c>
      <c r="AY777" s="266" t="s">
        <v>191</v>
      </c>
    </row>
    <row r="778" s="13" customFormat="1">
      <c r="A778" s="13"/>
      <c r="B778" s="234"/>
      <c r="C778" s="235"/>
      <c r="D778" s="236" t="s">
        <v>202</v>
      </c>
      <c r="E778" s="237" t="s">
        <v>19</v>
      </c>
      <c r="F778" s="238" t="s">
        <v>1623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202</v>
      </c>
      <c r="AU778" s="244" t="s">
        <v>82</v>
      </c>
      <c r="AV778" s="13" t="s">
        <v>80</v>
      </c>
      <c r="AW778" s="13" t="s">
        <v>34</v>
      </c>
      <c r="AX778" s="13" t="s">
        <v>72</v>
      </c>
      <c r="AY778" s="244" t="s">
        <v>191</v>
      </c>
    </row>
    <row r="779" s="13" customFormat="1">
      <c r="A779" s="13"/>
      <c r="B779" s="234"/>
      <c r="C779" s="235"/>
      <c r="D779" s="236" t="s">
        <v>202</v>
      </c>
      <c r="E779" s="237" t="s">
        <v>19</v>
      </c>
      <c r="F779" s="238" t="s">
        <v>1471</v>
      </c>
      <c r="G779" s="235"/>
      <c r="H779" s="237" t="s">
        <v>19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202</v>
      </c>
      <c r="AU779" s="244" t="s">
        <v>82</v>
      </c>
      <c r="AV779" s="13" t="s">
        <v>80</v>
      </c>
      <c r="AW779" s="13" t="s">
        <v>34</v>
      </c>
      <c r="AX779" s="13" t="s">
        <v>72</v>
      </c>
      <c r="AY779" s="244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1624</v>
      </c>
      <c r="G780" s="246"/>
      <c r="H780" s="249">
        <v>142.61000000000001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1616</v>
      </c>
      <c r="G781" s="246"/>
      <c r="H781" s="249">
        <v>2.2400000000000002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1625</v>
      </c>
      <c r="G782" s="246"/>
      <c r="H782" s="249">
        <v>1.04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1626</v>
      </c>
      <c r="G783" s="246"/>
      <c r="H783" s="249">
        <v>0.80000000000000004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1627</v>
      </c>
      <c r="G784" s="246"/>
      <c r="H784" s="249">
        <v>-21.440000000000001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3" customFormat="1">
      <c r="A785" s="13"/>
      <c r="B785" s="234"/>
      <c r="C785" s="235"/>
      <c r="D785" s="236" t="s">
        <v>202</v>
      </c>
      <c r="E785" s="237" t="s">
        <v>19</v>
      </c>
      <c r="F785" s="238" t="s">
        <v>1628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202</v>
      </c>
      <c r="AU785" s="244" t="s">
        <v>82</v>
      </c>
      <c r="AV785" s="13" t="s">
        <v>80</v>
      </c>
      <c r="AW785" s="13" t="s">
        <v>34</v>
      </c>
      <c r="AX785" s="13" t="s">
        <v>72</v>
      </c>
      <c r="AY785" s="244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1629</v>
      </c>
      <c r="G786" s="246"/>
      <c r="H786" s="249">
        <v>70.278000000000006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1630</v>
      </c>
      <c r="G787" s="246"/>
      <c r="H787" s="249">
        <v>1.9199999999999999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1631</v>
      </c>
      <c r="G788" s="246"/>
      <c r="H788" s="249">
        <v>-11.673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3" customFormat="1">
      <c r="A789" s="13"/>
      <c r="B789" s="234"/>
      <c r="C789" s="235"/>
      <c r="D789" s="236" t="s">
        <v>202</v>
      </c>
      <c r="E789" s="237" t="s">
        <v>19</v>
      </c>
      <c r="F789" s="238" t="s">
        <v>1475</v>
      </c>
      <c r="G789" s="235"/>
      <c r="H789" s="237" t="s">
        <v>19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202</v>
      </c>
      <c r="AU789" s="244" t="s">
        <v>82</v>
      </c>
      <c r="AV789" s="13" t="s">
        <v>80</v>
      </c>
      <c r="AW789" s="13" t="s">
        <v>34</v>
      </c>
      <c r="AX789" s="13" t="s">
        <v>72</v>
      </c>
      <c r="AY789" s="244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1632</v>
      </c>
      <c r="G790" s="246"/>
      <c r="H790" s="249">
        <v>57.719999999999999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1396</v>
      </c>
      <c r="G791" s="246"/>
      <c r="H791" s="249">
        <v>-1.7729999999999999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3" customFormat="1">
      <c r="A792" s="13"/>
      <c r="B792" s="234"/>
      <c r="C792" s="235"/>
      <c r="D792" s="236" t="s">
        <v>202</v>
      </c>
      <c r="E792" s="237" t="s">
        <v>19</v>
      </c>
      <c r="F792" s="238" t="s">
        <v>1633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202</v>
      </c>
      <c r="AU792" s="244" t="s">
        <v>82</v>
      </c>
      <c r="AV792" s="13" t="s">
        <v>80</v>
      </c>
      <c r="AW792" s="13" t="s">
        <v>34</v>
      </c>
      <c r="AX792" s="13" t="s">
        <v>72</v>
      </c>
      <c r="AY792" s="244" t="s">
        <v>191</v>
      </c>
    </row>
    <row r="793" s="14" customFormat="1">
      <c r="A793" s="14"/>
      <c r="B793" s="245"/>
      <c r="C793" s="246"/>
      <c r="D793" s="236" t="s">
        <v>202</v>
      </c>
      <c r="E793" s="247" t="s">
        <v>19</v>
      </c>
      <c r="F793" s="248" t="s">
        <v>1634</v>
      </c>
      <c r="G793" s="246"/>
      <c r="H793" s="249">
        <v>68.328000000000003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202</v>
      </c>
      <c r="AU793" s="255" t="s">
        <v>82</v>
      </c>
      <c r="AV793" s="14" t="s">
        <v>82</v>
      </c>
      <c r="AW793" s="14" t="s">
        <v>34</v>
      </c>
      <c r="AX793" s="14" t="s">
        <v>72</v>
      </c>
      <c r="AY793" s="255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1635</v>
      </c>
      <c r="G794" s="246"/>
      <c r="H794" s="249">
        <v>1.1719999999999999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1636</v>
      </c>
      <c r="G795" s="246"/>
      <c r="H795" s="249">
        <v>-5.4059999999999997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3" customFormat="1">
      <c r="A796" s="13"/>
      <c r="B796" s="234"/>
      <c r="C796" s="235"/>
      <c r="D796" s="236" t="s">
        <v>202</v>
      </c>
      <c r="E796" s="237" t="s">
        <v>19</v>
      </c>
      <c r="F796" s="238" t="s">
        <v>1479</v>
      </c>
      <c r="G796" s="235"/>
      <c r="H796" s="237" t="s">
        <v>19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202</v>
      </c>
      <c r="AU796" s="244" t="s">
        <v>82</v>
      </c>
      <c r="AV796" s="13" t="s">
        <v>80</v>
      </c>
      <c r="AW796" s="13" t="s">
        <v>34</v>
      </c>
      <c r="AX796" s="13" t="s">
        <v>72</v>
      </c>
      <c r="AY796" s="244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1637</v>
      </c>
      <c r="G797" s="246"/>
      <c r="H797" s="249">
        <v>70.772000000000006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704</v>
      </c>
      <c r="G798" s="246"/>
      <c r="H798" s="249">
        <v>-1.9199999999999999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5" customFormat="1">
      <c r="A799" s="15"/>
      <c r="B799" s="256"/>
      <c r="C799" s="257"/>
      <c r="D799" s="236" t="s">
        <v>202</v>
      </c>
      <c r="E799" s="258" t="s">
        <v>19</v>
      </c>
      <c r="F799" s="259" t="s">
        <v>208</v>
      </c>
      <c r="G799" s="257"/>
      <c r="H799" s="260">
        <v>374.66800000000001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202</v>
      </c>
      <c r="AU799" s="266" t="s">
        <v>82</v>
      </c>
      <c r="AV799" s="15" t="s">
        <v>93</v>
      </c>
      <c r="AW799" s="15" t="s">
        <v>34</v>
      </c>
      <c r="AX799" s="15" t="s">
        <v>72</v>
      </c>
      <c r="AY799" s="266" t="s">
        <v>191</v>
      </c>
    </row>
    <row r="800" s="16" customFormat="1">
      <c r="A800" s="16"/>
      <c r="B800" s="267"/>
      <c r="C800" s="268"/>
      <c r="D800" s="236" t="s">
        <v>202</v>
      </c>
      <c r="E800" s="269" t="s">
        <v>19</v>
      </c>
      <c r="F800" s="270" t="s">
        <v>212</v>
      </c>
      <c r="G800" s="268"/>
      <c r="H800" s="271">
        <v>2922.4919999999975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77" t="s">
        <v>202</v>
      </c>
      <c r="AU800" s="277" t="s">
        <v>82</v>
      </c>
      <c r="AV800" s="16" t="s">
        <v>198</v>
      </c>
      <c r="AW800" s="16" t="s">
        <v>34</v>
      </c>
      <c r="AX800" s="16" t="s">
        <v>80</v>
      </c>
      <c r="AY800" s="277" t="s">
        <v>191</v>
      </c>
    </row>
    <row r="801" s="2" customFormat="1" ht="16.5" customHeight="1">
      <c r="A801" s="41"/>
      <c r="B801" s="42"/>
      <c r="C801" s="216" t="s">
        <v>716</v>
      </c>
      <c r="D801" s="216" t="s">
        <v>193</v>
      </c>
      <c r="E801" s="217" t="s">
        <v>1642</v>
      </c>
      <c r="F801" s="218" t="s">
        <v>1643</v>
      </c>
      <c r="G801" s="219" t="s">
        <v>196</v>
      </c>
      <c r="H801" s="220">
        <v>2167.9270000000001</v>
      </c>
      <c r="I801" s="221"/>
      <c r="J801" s="222">
        <f>ROUND(I801*H801,2)</f>
        <v>0</v>
      </c>
      <c r="K801" s="218" t="s">
        <v>197</v>
      </c>
      <c r="L801" s="47"/>
      <c r="M801" s="223" t="s">
        <v>19</v>
      </c>
      <c r="N801" s="224" t="s">
        <v>43</v>
      </c>
      <c r="O801" s="87"/>
      <c r="P801" s="225">
        <f>O801*H801</f>
        <v>0</v>
      </c>
      <c r="Q801" s="225">
        <v>0.0040000000000000001</v>
      </c>
      <c r="R801" s="225">
        <f>Q801*H801</f>
        <v>8.6717080000000006</v>
      </c>
      <c r="S801" s="225">
        <v>0</v>
      </c>
      <c r="T801" s="226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7" t="s">
        <v>198</v>
      </c>
      <c r="AT801" s="227" t="s">
        <v>193</v>
      </c>
      <c r="AU801" s="227" t="s">
        <v>82</v>
      </c>
      <c r="AY801" s="20" t="s">
        <v>191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20" t="s">
        <v>80</v>
      </c>
      <c r="BK801" s="228">
        <f>ROUND(I801*H801,2)</f>
        <v>0</v>
      </c>
      <c r="BL801" s="20" t="s">
        <v>198</v>
      </c>
      <c r="BM801" s="227" t="s">
        <v>1644</v>
      </c>
    </row>
    <row r="802" s="2" customFormat="1">
      <c r="A802" s="41"/>
      <c r="B802" s="42"/>
      <c r="C802" s="43"/>
      <c r="D802" s="229" t="s">
        <v>200</v>
      </c>
      <c r="E802" s="43"/>
      <c r="F802" s="230" t="s">
        <v>1645</v>
      </c>
      <c r="G802" s="43"/>
      <c r="H802" s="43"/>
      <c r="I802" s="231"/>
      <c r="J802" s="43"/>
      <c r="K802" s="43"/>
      <c r="L802" s="47"/>
      <c r="M802" s="232"/>
      <c r="N802" s="233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200</v>
      </c>
      <c r="AU802" s="20" t="s">
        <v>82</v>
      </c>
    </row>
    <row r="803" s="13" customFormat="1">
      <c r="A803" s="13"/>
      <c r="B803" s="234"/>
      <c r="C803" s="235"/>
      <c r="D803" s="236" t="s">
        <v>202</v>
      </c>
      <c r="E803" s="237" t="s">
        <v>19</v>
      </c>
      <c r="F803" s="238" t="s">
        <v>701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202</v>
      </c>
      <c r="AU803" s="244" t="s">
        <v>82</v>
      </c>
      <c r="AV803" s="13" t="s">
        <v>80</v>
      </c>
      <c r="AW803" s="13" t="s">
        <v>34</v>
      </c>
      <c r="AX803" s="13" t="s">
        <v>72</v>
      </c>
      <c r="AY803" s="244" t="s">
        <v>191</v>
      </c>
    </row>
    <row r="804" s="13" customFormat="1">
      <c r="A804" s="13"/>
      <c r="B804" s="234"/>
      <c r="C804" s="235"/>
      <c r="D804" s="236" t="s">
        <v>202</v>
      </c>
      <c r="E804" s="237" t="s">
        <v>19</v>
      </c>
      <c r="F804" s="238" t="s">
        <v>1489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202</v>
      </c>
      <c r="AU804" s="244" t="s">
        <v>82</v>
      </c>
      <c r="AV804" s="13" t="s">
        <v>80</v>
      </c>
      <c r="AW804" s="13" t="s">
        <v>34</v>
      </c>
      <c r="AX804" s="13" t="s">
        <v>72</v>
      </c>
      <c r="AY804" s="244" t="s">
        <v>191</v>
      </c>
    </row>
    <row r="805" s="13" customFormat="1">
      <c r="A805" s="13"/>
      <c r="B805" s="234"/>
      <c r="C805" s="235"/>
      <c r="D805" s="236" t="s">
        <v>202</v>
      </c>
      <c r="E805" s="237" t="s">
        <v>19</v>
      </c>
      <c r="F805" s="238" t="s">
        <v>1490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202</v>
      </c>
      <c r="AU805" s="244" t="s">
        <v>82</v>
      </c>
      <c r="AV805" s="13" t="s">
        <v>80</v>
      </c>
      <c r="AW805" s="13" t="s">
        <v>34</v>
      </c>
      <c r="AX805" s="13" t="s">
        <v>72</v>
      </c>
      <c r="AY805" s="244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1491</v>
      </c>
      <c r="G806" s="246"/>
      <c r="H806" s="249">
        <v>45.990000000000002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4" customFormat="1">
      <c r="A807" s="14"/>
      <c r="B807" s="245"/>
      <c r="C807" s="246"/>
      <c r="D807" s="236" t="s">
        <v>202</v>
      </c>
      <c r="E807" s="247" t="s">
        <v>19</v>
      </c>
      <c r="F807" s="248" t="s">
        <v>1492</v>
      </c>
      <c r="G807" s="246"/>
      <c r="H807" s="249">
        <v>1.8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202</v>
      </c>
      <c r="AU807" s="255" t="s">
        <v>82</v>
      </c>
      <c r="AV807" s="14" t="s">
        <v>82</v>
      </c>
      <c r="AW807" s="14" t="s">
        <v>34</v>
      </c>
      <c r="AX807" s="14" t="s">
        <v>72</v>
      </c>
      <c r="AY807" s="255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1493</v>
      </c>
      <c r="G808" s="246"/>
      <c r="H808" s="249">
        <v>-18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3" customFormat="1">
      <c r="A809" s="13"/>
      <c r="B809" s="234"/>
      <c r="C809" s="235"/>
      <c r="D809" s="236" t="s">
        <v>202</v>
      </c>
      <c r="E809" s="237" t="s">
        <v>19</v>
      </c>
      <c r="F809" s="238" t="s">
        <v>1494</v>
      </c>
      <c r="G809" s="235"/>
      <c r="H809" s="237" t="s">
        <v>19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202</v>
      </c>
      <c r="AU809" s="244" t="s">
        <v>82</v>
      </c>
      <c r="AV809" s="13" t="s">
        <v>80</v>
      </c>
      <c r="AW809" s="13" t="s">
        <v>34</v>
      </c>
      <c r="AX809" s="13" t="s">
        <v>72</v>
      </c>
      <c r="AY809" s="244" t="s">
        <v>191</v>
      </c>
    </row>
    <row r="810" s="14" customFormat="1">
      <c r="A810" s="14"/>
      <c r="B810" s="245"/>
      <c r="C810" s="246"/>
      <c r="D810" s="236" t="s">
        <v>202</v>
      </c>
      <c r="E810" s="247" t="s">
        <v>19</v>
      </c>
      <c r="F810" s="248" t="s">
        <v>1495</v>
      </c>
      <c r="G810" s="246"/>
      <c r="H810" s="249">
        <v>143.00999999999999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202</v>
      </c>
      <c r="AU810" s="255" t="s">
        <v>82</v>
      </c>
      <c r="AV810" s="14" t="s">
        <v>82</v>
      </c>
      <c r="AW810" s="14" t="s">
        <v>34</v>
      </c>
      <c r="AX810" s="14" t="s">
        <v>72</v>
      </c>
      <c r="AY810" s="255" t="s">
        <v>191</v>
      </c>
    </row>
    <row r="811" s="14" customFormat="1">
      <c r="A811" s="14"/>
      <c r="B811" s="245"/>
      <c r="C811" s="246"/>
      <c r="D811" s="236" t="s">
        <v>202</v>
      </c>
      <c r="E811" s="247" t="s">
        <v>19</v>
      </c>
      <c r="F811" s="248" t="s">
        <v>1496</v>
      </c>
      <c r="G811" s="246"/>
      <c r="H811" s="249">
        <v>0.72599999999999998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202</v>
      </c>
      <c r="AU811" s="255" t="s">
        <v>82</v>
      </c>
      <c r="AV811" s="14" t="s">
        <v>82</v>
      </c>
      <c r="AW811" s="14" t="s">
        <v>34</v>
      </c>
      <c r="AX811" s="14" t="s">
        <v>72</v>
      </c>
      <c r="AY811" s="255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1496</v>
      </c>
      <c r="G812" s="246"/>
      <c r="H812" s="249">
        <v>0.72599999999999998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1497</v>
      </c>
      <c r="G813" s="246"/>
      <c r="H813" s="249">
        <v>-19.969999999999999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3" customFormat="1">
      <c r="A814" s="13"/>
      <c r="B814" s="234"/>
      <c r="C814" s="235"/>
      <c r="D814" s="236" t="s">
        <v>202</v>
      </c>
      <c r="E814" s="237" t="s">
        <v>19</v>
      </c>
      <c r="F814" s="238" t="s">
        <v>1498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202</v>
      </c>
      <c r="AU814" s="244" t="s">
        <v>82</v>
      </c>
      <c r="AV814" s="13" t="s">
        <v>80</v>
      </c>
      <c r="AW814" s="13" t="s">
        <v>34</v>
      </c>
      <c r="AX814" s="13" t="s">
        <v>72</v>
      </c>
      <c r="AY814" s="244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1499</v>
      </c>
      <c r="G815" s="246"/>
      <c r="H815" s="249">
        <v>34.188000000000002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1500</v>
      </c>
      <c r="G816" s="246"/>
      <c r="H816" s="249">
        <v>-4.5579999999999998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3" customFormat="1">
      <c r="A817" s="13"/>
      <c r="B817" s="234"/>
      <c r="C817" s="235"/>
      <c r="D817" s="236" t="s">
        <v>202</v>
      </c>
      <c r="E817" s="237" t="s">
        <v>19</v>
      </c>
      <c r="F817" s="238" t="s">
        <v>1501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202</v>
      </c>
      <c r="AU817" s="244" t="s">
        <v>82</v>
      </c>
      <c r="AV817" s="13" t="s">
        <v>80</v>
      </c>
      <c r="AW817" s="13" t="s">
        <v>34</v>
      </c>
      <c r="AX817" s="13" t="s">
        <v>72</v>
      </c>
      <c r="AY817" s="244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1502</v>
      </c>
      <c r="G818" s="246"/>
      <c r="H818" s="249">
        <v>20.327999999999999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1503</v>
      </c>
      <c r="G819" s="246"/>
      <c r="H819" s="249">
        <v>0.59999999999999998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1504</v>
      </c>
      <c r="G820" s="246"/>
      <c r="H820" s="249">
        <v>-2.379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3" customFormat="1">
      <c r="A821" s="13"/>
      <c r="B821" s="234"/>
      <c r="C821" s="235"/>
      <c r="D821" s="236" t="s">
        <v>202</v>
      </c>
      <c r="E821" s="237" t="s">
        <v>19</v>
      </c>
      <c r="F821" s="238" t="s">
        <v>1505</v>
      </c>
      <c r="G821" s="235"/>
      <c r="H821" s="237" t="s">
        <v>19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202</v>
      </c>
      <c r="AU821" s="244" t="s">
        <v>82</v>
      </c>
      <c r="AV821" s="13" t="s">
        <v>80</v>
      </c>
      <c r="AW821" s="13" t="s">
        <v>34</v>
      </c>
      <c r="AX821" s="13" t="s">
        <v>72</v>
      </c>
      <c r="AY821" s="244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1506</v>
      </c>
      <c r="G822" s="246"/>
      <c r="H822" s="249">
        <v>20.370000000000001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1507</v>
      </c>
      <c r="G823" s="246"/>
      <c r="H823" s="249">
        <v>-1.379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3" customFormat="1">
      <c r="A824" s="13"/>
      <c r="B824" s="234"/>
      <c r="C824" s="235"/>
      <c r="D824" s="236" t="s">
        <v>202</v>
      </c>
      <c r="E824" s="237" t="s">
        <v>19</v>
      </c>
      <c r="F824" s="238" t="s">
        <v>1508</v>
      </c>
      <c r="G824" s="235"/>
      <c r="H824" s="237" t="s">
        <v>19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202</v>
      </c>
      <c r="AU824" s="244" t="s">
        <v>82</v>
      </c>
      <c r="AV824" s="13" t="s">
        <v>80</v>
      </c>
      <c r="AW824" s="13" t="s">
        <v>34</v>
      </c>
      <c r="AX824" s="13" t="s">
        <v>72</v>
      </c>
      <c r="AY824" s="244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1509</v>
      </c>
      <c r="G825" s="246"/>
      <c r="H825" s="249">
        <v>25.704000000000001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1428</v>
      </c>
      <c r="G826" s="246"/>
      <c r="H826" s="249">
        <v>-1.8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3" customFormat="1">
      <c r="A827" s="13"/>
      <c r="B827" s="234"/>
      <c r="C827" s="235"/>
      <c r="D827" s="236" t="s">
        <v>202</v>
      </c>
      <c r="E827" s="237" t="s">
        <v>19</v>
      </c>
      <c r="F827" s="238" t="s">
        <v>1510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202</v>
      </c>
      <c r="AU827" s="244" t="s">
        <v>82</v>
      </c>
      <c r="AV827" s="13" t="s">
        <v>80</v>
      </c>
      <c r="AW827" s="13" t="s">
        <v>34</v>
      </c>
      <c r="AX827" s="13" t="s">
        <v>72</v>
      </c>
      <c r="AY827" s="244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1511</v>
      </c>
      <c r="G828" s="246"/>
      <c r="H828" s="249">
        <v>126.252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1512</v>
      </c>
      <c r="G829" s="246"/>
      <c r="H829" s="249">
        <v>2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1513</v>
      </c>
      <c r="G830" s="246"/>
      <c r="H830" s="249">
        <v>-19.285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3" customFormat="1">
      <c r="A831" s="13"/>
      <c r="B831" s="234"/>
      <c r="C831" s="235"/>
      <c r="D831" s="236" t="s">
        <v>202</v>
      </c>
      <c r="E831" s="237" t="s">
        <v>19</v>
      </c>
      <c r="F831" s="238" t="s">
        <v>1514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202</v>
      </c>
      <c r="AU831" s="244" t="s">
        <v>82</v>
      </c>
      <c r="AV831" s="13" t="s">
        <v>80</v>
      </c>
      <c r="AW831" s="13" t="s">
        <v>34</v>
      </c>
      <c r="AX831" s="13" t="s">
        <v>72</v>
      </c>
      <c r="AY831" s="244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1515</v>
      </c>
      <c r="G832" s="246"/>
      <c r="H832" s="249">
        <v>102.69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1516</v>
      </c>
      <c r="G833" s="246"/>
      <c r="H833" s="249">
        <v>0.91500000000000004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4" customFormat="1">
      <c r="A834" s="14"/>
      <c r="B834" s="245"/>
      <c r="C834" s="246"/>
      <c r="D834" s="236" t="s">
        <v>202</v>
      </c>
      <c r="E834" s="247" t="s">
        <v>19</v>
      </c>
      <c r="F834" s="248" t="s">
        <v>1516</v>
      </c>
      <c r="G834" s="246"/>
      <c r="H834" s="249">
        <v>0.91500000000000004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202</v>
      </c>
      <c r="AU834" s="255" t="s">
        <v>82</v>
      </c>
      <c r="AV834" s="14" t="s">
        <v>82</v>
      </c>
      <c r="AW834" s="14" t="s">
        <v>34</v>
      </c>
      <c r="AX834" s="14" t="s">
        <v>72</v>
      </c>
      <c r="AY834" s="255" t="s">
        <v>191</v>
      </c>
    </row>
    <row r="835" s="14" customFormat="1">
      <c r="A835" s="14"/>
      <c r="B835" s="245"/>
      <c r="C835" s="246"/>
      <c r="D835" s="236" t="s">
        <v>202</v>
      </c>
      <c r="E835" s="247" t="s">
        <v>19</v>
      </c>
      <c r="F835" s="248" t="s">
        <v>1517</v>
      </c>
      <c r="G835" s="246"/>
      <c r="H835" s="249">
        <v>-14.372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202</v>
      </c>
      <c r="AU835" s="255" t="s">
        <v>82</v>
      </c>
      <c r="AV835" s="14" t="s">
        <v>82</v>
      </c>
      <c r="AW835" s="14" t="s">
        <v>34</v>
      </c>
      <c r="AX835" s="14" t="s">
        <v>72</v>
      </c>
      <c r="AY835" s="255" t="s">
        <v>191</v>
      </c>
    </row>
    <row r="836" s="13" customFormat="1">
      <c r="A836" s="13"/>
      <c r="B836" s="234"/>
      <c r="C836" s="235"/>
      <c r="D836" s="236" t="s">
        <v>202</v>
      </c>
      <c r="E836" s="237" t="s">
        <v>19</v>
      </c>
      <c r="F836" s="238" t="s">
        <v>1518</v>
      </c>
      <c r="G836" s="235"/>
      <c r="H836" s="237" t="s">
        <v>19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202</v>
      </c>
      <c r="AU836" s="244" t="s">
        <v>82</v>
      </c>
      <c r="AV836" s="13" t="s">
        <v>80</v>
      </c>
      <c r="AW836" s="13" t="s">
        <v>34</v>
      </c>
      <c r="AX836" s="13" t="s">
        <v>72</v>
      </c>
      <c r="AY836" s="244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1519</v>
      </c>
      <c r="G837" s="246"/>
      <c r="H837" s="249">
        <v>101.556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1520</v>
      </c>
      <c r="G838" s="246"/>
      <c r="H838" s="249">
        <v>0.79500000000000004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1521</v>
      </c>
      <c r="G839" s="246"/>
      <c r="H839" s="249">
        <v>-6.3310000000000004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3" customFormat="1">
      <c r="A840" s="13"/>
      <c r="B840" s="234"/>
      <c r="C840" s="235"/>
      <c r="D840" s="236" t="s">
        <v>202</v>
      </c>
      <c r="E840" s="237" t="s">
        <v>19</v>
      </c>
      <c r="F840" s="238" t="s">
        <v>1522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202</v>
      </c>
      <c r="AU840" s="244" t="s">
        <v>82</v>
      </c>
      <c r="AV840" s="13" t="s">
        <v>80</v>
      </c>
      <c r="AW840" s="13" t="s">
        <v>34</v>
      </c>
      <c r="AX840" s="13" t="s">
        <v>72</v>
      </c>
      <c r="AY840" s="244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1523</v>
      </c>
      <c r="G841" s="246"/>
      <c r="H841" s="249">
        <v>33.978000000000002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1524</v>
      </c>
      <c r="G842" s="246"/>
      <c r="H842" s="249">
        <v>4.25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1375</v>
      </c>
      <c r="G843" s="246"/>
      <c r="H843" s="249">
        <v>-1.5760000000000001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3" customFormat="1">
      <c r="A844" s="13"/>
      <c r="B844" s="234"/>
      <c r="C844" s="235"/>
      <c r="D844" s="236" t="s">
        <v>202</v>
      </c>
      <c r="E844" s="237" t="s">
        <v>19</v>
      </c>
      <c r="F844" s="238" t="s">
        <v>1525</v>
      </c>
      <c r="G844" s="235"/>
      <c r="H844" s="237" t="s">
        <v>19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202</v>
      </c>
      <c r="AU844" s="244" t="s">
        <v>82</v>
      </c>
      <c r="AV844" s="13" t="s">
        <v>80</v>
      </c>
      <c r="AW844" s="13" t="s">
        <v>34</v>
      </c>
      <c r="AX844" s="13" t="s">
        <v>72</v>
      </c>
      <c r="AY844" s="244" t="s">
        <v>191</v>
      </c>
    </row>
    <row r="845" s="14" customFormat="1">
      <c r="A845" s="14"/>
      <c r="B845" s="245"/>
      <c r="C845" s="246"/>
      <c r="D845" s="236" t="s">
        <v>202</v>
      </c>
      <c r="E845" s="247" t="s">
        <v>19</v>
      </c>
      <c r="F845" s="248" t="s">
        <v>1526</v>
      </c>
      <c r="G845" s="246"/>
      <c r="H845" s="249">
        <v>21.84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202</v>
      </c>
      <c r="AU845" s="255" t="s">
        <v>82</v>
      </c>
      <c r="AV845" s="14" t="s">
        <v>82</v>
      </c>
      <c r="AW845" s="14" t="s">
        <v>34</v>
      </c>
      <c r="AX845" s="14" t="s">
        <v>72</v>
      </c>
      <c r="AY845" s="255" t="s">
        <v>191</v>
      </c>
    </row>
    <row r="846" s="14" customFormat="1">
      <c r="A846" s="14"/>
      <c r="B846" s="245"/>
      <c r="C846" s="246"/>
      <c r="D846" s="236" t="s">
        <v>202</v>
      </c>
      <c r="E846" s="247" t="s">
        <v>19</v>
      </c>
      <c r="F846" s="248" t="s">
        <v>1507</v>
      </c>
      <c r="G846" s="246"/>
      <c r="H846" s="249">
        <v>-1.379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202</v>
      </c>
      <c r="AU846" s="255" t="s">
        <v>82</v>
      </c>
      <c r="AV846" s="14" t="s">
        <v>82</v>
      </c>
      <c r="AW846" s="14" t="s">
        <v>34</v>
      </c>
      <c r="AX846" s="14" t="s">
        <v>72</v>
      </c>
      <c r="AY846" s="255" t="s">
        <v>191</v>
      </c>
    </row>
    <row r="847" s="13" customFormat="1">
      <c r="A847" s="13"/>
      <c r="B847" s="234"/>
      <c r="C847" s="235"/>
      <c r="D847" s="236" t="s">
        <v>202</v>
      </c>
      <c r="E847" s="237" t="s">
        <v>19</v>
      </c>
      <c r="F847" s="238" t="s">
        <v>1527</v>
      </c>
      <c r="G847" s="235"/>
      <c r="H847" s="237" t="s">
        <v>19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202</v>
      </c>
      <c r="AU847" s="244" t="s">
        <v>82</v>
      </c>
      <c r="AV847" s="13" t="s">
        <v>80</v>
      </c>
      <c r="AW847" s="13" t="s">
        <v>34</v>
      </c>
      <c r="AX847" s="13" t="s">
        <v>72</v>
      </c>
      <c r="AY847" s="244" t="s">
        <v>191</v>
      </c>
    </row>
    <row r="848" s="14" customFormat="1">
      <c r="A848" s="14"/>
      <c r="B848" s="245"/>
      <c r="C848" s="246"/>
      <c r="D848" s="236" t="s">
        <v>202</v>
      </c>
      <c r="E848" s="247" t="s">
        <v>19</v>
      </c>
      <c r="F848" s="248" t="s">
        <v>1528</v>
      </c>
      <c r="G848" s="246"/>
      <c r="H848" s="249">
        <v>83.075999999999993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202</v>
      </c>
      <c r="AU848" s="255" t="s">
        <v>82</v>
      </c>
      <c r="AV848" s="14" t="s">
        <v>82</v>
      </c>
      <c r="AW848" s="14" t="s">
        <v>34</v>
      </c>
      <c r="AX848" s="14" t="s">
        <v>72</v>
      </c>
      <c r="AY848" s="255" t="s">
        <v>191</v>
      </c>
    </row>
    <row r="849" s="14" customFormat="1">
      <c r="A849" s="14"/>
      <c r="B849" s="245"/>
      <c r="C849" s="246"/>
      <c r="D849" s="236" t="s">
        <v>202</v>
      </c>
      <c r="E849" s="247" t="s">
        <v>19</v>
      </c>
      <c r="F849" s="248" t="s">
        <v>1529</v>
      </c>
      <c r="G849" s="246"/>
      <c r="H849" s="249">
        <v>0.73499999999999999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202</v>
      </c>
      <c r="AU849" s="255" t="s">
        <v>82</v>
      </c>
      <c r="AV849" s="14" t="s">
        <v>82</v>
      </c>
      <c r="AW849" s="14" t="s">
        <v>34</v>
      </c>
      <c r="AX849" s="14" t="s">
        <v>72</v>
      </c>
      <c r="AY849" s="255" t="s">
        <v>191</v>
      </c>
    </row>
    <row r="850" s="14" customFormat="1">
      <c r="A850" s="14"/>
      <c r="B850" s="245"/>
      <c r="C850" s="246"/>
      <c r="D850" s="236" t="s">
        <v>202</v>
      </c>
      <c r="E850" s="247" t="s">
        <v>19</v>
      </c>
      <c r="F850" s="248" t="s">
        <v>1530</v>
      </c>
      <c r="G850" s="246"/>
      <c r="H850" s="249">
        <v>-6.3310000000000004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202</v>
      </c>
      <c r="AU850" s="255" t="s">
        <v>82</v>
      </c>
      <c r="AV850" s="14" t="s">
        <v>82</v>
      </c>
      <c r="AW850" s="14" t="s">
        <v>34</v>
      </c>
      <c r="AX850" s="14" t="s">
        <v>72</v>
      </c>
      <c r="AY850" s="255" t="s">
        <v>191</v>
      </c>
    </row>
    <row r="851" s="13" customFormat="1">
      <c r="A851" s="13"/>
      <c r="B851" s="234"/>
      <c r="C851" s="235"/>
      <c r="D851" s="236" t="s">
        <v>202</v>
      </c>
      <c r="E851" s="237" t="s">
        <v>19</v>
      </c>
      <c r="F851" s="238" t="s">
        <v>1531</v>
      </c>
      <c r="G851" s="235"/>
      <c r="H851" s="237" t="s">
        <v>19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202</v>
      </c>
      <c r="AU851" s="244" t="s">
        <v>82</v>
      </c>
      <c r="AV851" s="13" t="s">
        <v>80</v>
      </c>
      <c r="AW851" s="13" t="s">
        <v>34</v>
      </c>
      <c r="AX851" s="13" t="s">
        <v>72</v>
      </c>
      <c r="AY851" s="244" t="s">
        <v>191</v>
      </c>
    </row>
    <row r="852" s="14" customFormat="1">
      <c r="A852" s="14"/>
      <c r="B852" s="245"/>
      <c r="C852" s="246"/>
      <c r="D852" s="236" t="s">
        <v>202</v>
      </c>
      <c r="E852" s="247" t="s">
        <v>19</v>
      </c>
      <c r="F852" s="248" t="s">
        <v>1532</v>
      </c>
      <c r="G852" s="246"/>
      <c r="H852" s="249">
        <v>34.314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202</v>
      </c>
      <c r="AU852" s="255" t="s">
        <v>82</v>
      </c>
      <c r="AV852" s="14" t="s">
        <v>82</v>
      </c>
      <c r="AW852" s="14" t="s">
        <v>34</v>
      </c>
      <c r="AX852" s="14" t="s">
        <v>72</v>
      </c>
      <c r="AY852" s="255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1524</v>
      </c>
      <c r="G853" s="246"/>
      <c r="H853" s="249">
        <v>4.25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1375</v>
      </c>
      <c r="G854" s="246"/>
      <c r="H854" s="249">
        <v>-1.5760000000000001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3" customFormat="1">
      <c r="A855" s="13"/>
      <c r="B855" s="234"/>
      <c r="C855" s="235"/>
      <c r="D855" s="236" t="s">
        <v>202</v>
      </c>
      <c r="E855" s="237" t="s">
        <v>19</v>
      </c>
      <c r="F855" s="238" t="s">
        <v>1533</v>
      </c>
      <c r="G855" s="235"/>
      <c r="H855" s="237" t="s">
        <v>19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202</v>
      </c>
      <c r="AU855" s="244" t="s">
        <v>82</v>
      </c>
      <c r="AV855" s="13" t="s">
        <v>80</v>
      </c>
      <c r="AW855" s="13" t="s">
        <v>34</v>
      </c>
      <c r="AX855" s="13" t="s">
        <v>72</v>
      </c>
      <c r="AY855" s="244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1526</v>
      </c>
      <c r="G856" s="246"/>
      <c r="H856" s="249">
        <v>21.84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1507</v>
      </c>
      <c r="G857" s="246"/>
      <c r="H857" s="249">
        <v>-1.379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3" customFormat="1">
      <c r="A858" s="13"/>
      <c r="B858" s="234"/>
      <c r="C858" s="235"/>
      <c r="D858" s="236" t="s">
        <v>202</v>
      </c>
      <c r="E858" s="237" t="s">
        <v>19</v>
      </c>
      <c r="F858" s="238" t="s">
        <v>1534</v>
      </c>
      <c r="G858" s="235"/>
      <c r="H858" s="237" t="s">
        <v>19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202</v>
      </c>
      <c r="AU858" s="244" t="s">
        <v>82</v>
      </c>
      <c r="AV858" s="13" t="s">
        <v>80</v>
      </c>
      <c r="AW858" s="13" t="s">
        <v>34</v>
      </c>
      <c r="AX858" s="13" t="s">
        <v>72</v>
      </c>
      <c r="AY858" s="244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1535</v>
      </c>
      <c r="G859" s="246"/>
      <c r="H859" s="249">
        <v>24.780000000000001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1375</v>
      </c>
      <c r="G860" s="246"/>
      <c r="H860" s="249">
        <v>-1.5760000000000001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3" customFormat="1">
      <c r="A861" s="13"/>
      <c r="B861" s="234"/>
      <c r="C861" s="235"/>
      <c r="D861" s="236" t="s">
        <v>202</v>
      </c>
      <c r="E861" s="237" t="s">
        <v>19</v>
      </c>
      <c r="F861" s="238" t="s">
        <v>1536</v>
      </c>
      <c r="G861" s="235"/>
      <c r="H861" s="237" t="s">
        <v>19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202</v>
      </c>
      <c r="AU861" s="244" t="s">
        <v>82</v>
      </c>
      <c r="AV861" s="13" t="s">
        <v>80</v>
      </c>
      <c r="AW861" s="13" t="s">
        <v>34</v>
      </c>
      <c r="AX861" s="13" t="s">
        <v>72</v>
      </c>
      <c r="AY861" s="244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1537</v>
      </c>
      <c r="G862" s="246"/>
      <c r="H862" s="249">
        <v>242.529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1516</v>
      </c>
      <c r="G863" s="246"/>
      <c r="H863" s="249">
        <v>0.91500000000000004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1516</v>
      </c>
      <c r="G864" s="246"/>
      <c r="H864" s="249">
        <v>0.91500000000000004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1529</v>
      </c>
      <c r="G865" s="246"/>
      <c r="H865" s="249">
        <v>0.73499999999999999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1516</v>
      </c>
      <c r="G866" s="246"/>
      <c r="H866" s="249">
        <v>0.91500000000000004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1538</v>
      </c>
      <c r="G867" s="246"/>
      <c r="H867" s="249">
        <v>-30.579999999999998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5" customFormat="1">
      <c r="A868" s="15"/>
      <c r="B868" s="256"/>
      <c r="C868" s="257"/>
      <c r="D868" s="236" t="s">
        <v>202</v>
      </c>
      <c r="E868" s="258" t="s">
        <v>19</v>
      </c>
      <c r="F868" s="259" t="s">
        <v>208</v>
      </c>
      <c r="G868" s="257"/>
      <c r="H868" s="260">
        <v>971.16599999999971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202</v>
      </c>
      <c r="AU868" s="266" t="s">
        <v>82</v>
      </c>
      <c r="AV868" s="15" t="s">
        <v>93</v>
      </c>
      <c r="AW868" s="15" t="s">
        <v>34</v>
      </c>
      <c r="AX868" s="15" t="s">
        <v>72</v>
      </c>
      <c r="AY868" s="266" t="s">
        <v>191</v>
      </c>
    </row>
    <row r="869" s="13" customFormat="1">
      <c r="A869" s="13"/>
      <c r="B869" s="234"/>
      <c r="C869" s="235"/>
      <c r="D869" s="236" t="s">
        <v>202</v>
      </c>
      <c r="E869" s="237" t="s">
        <v>19</v>
      </c>
      <c r="F869" s="238" t="s">
        <v>1539</v>
      </c>
      <c r="G869" s="235"/>
      <c r="H869" s="237" t="s">
        <v>19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202</v>
      </c>
      <c r="AU869" s="244" t="s">
        <v>82</v>
      </c>
      <c r="AV869" s="13" t="s">
        <v>80</v>
      </c>
      <c r="AW869" s="13" t="s">
        <v>34</v>
      </c>
      <c r="AX869" s="13" t="s">
        <v>72</v>
      </c>
      <c r="AY869" s="244" t="s">
        <v>191</v>
      </c>
    </row>
    <row r="870" s="13" customFormat="1">
      <c r="A870" s="13"/>
      <c r="B870" s="234"/>
      <c r="C870" s="235"/>
      <c r="D870" s="236" t="s">
        <v>202</v>
      </c>
      <c r="E870" s="237" t="s">
        <v>19</v>
      </c>
      <c r="F870" s="238" t="s">
        <v>1540</v>
      </c>
      <c r="G870" s="235"/>
      <c r="H870" s="237" t="s">
        <v>19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202</v>
      </c>
      <c r="AU870" s="244" t="s">
        <v>82</v>
      </c>
      <c r="AV870" s="13" t="s">
        <v>80</v>
      </c>
      <c r="AW870" s="13" t="s">
        <v>34</v>
      </c>
      <c r="AX870" s="13" t="s">
        <v>72</v>
      </c>
      <c r="AY870" s="244" t="s">
        <v>191</v>
      </c>
    </row>
    <row r="871" s="13" customFormat="1">
      <c r="A871" s="13"/>
      <c r="B871" s="234"/>
      <c r="C871" s="235"/>
      <c r="D871" s="236" t="s">
        <v>202</v>
      </c>
      <c r="E871" s="237" t="s">
        <v>19</v>
      </c>
      <c r="F871" s="238" t="s">
        <v>1541</v>
      </c>
      <c r="G871" s="235"/>
      <c r="H871" s="237" t="s">
        <v>19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202</v>
      </c>
      <c r="AU871" s="244" t="s">
        <v>82</v>
      </c>
      <c r="AV871" s="13" t="s">
        <v>80</v>
      </c>
      <c r="AW871" s="13" t="s">
        <v>34</v>
      </c>
      <c r="AX871" s="13" t="s">
        <v>72</v>
      </c>
      <c r="AY871" s="244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1542</v>
      </c>
      <c r="G872" s="246"/>
      <c r="H872" s="249">
        <v>45.905999999999999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1543</v>
      </c>
      <c r="G873" s="246"/>
      <c r="H873" s="249">
        <v>-6.1070000000000002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3" customFormat="1">
      <c r="A874" s="13"/>
      <c r="B874" s="234"/>
      <c r="C874" s="235"/>
      <c r="D874" s="236" t="s">
        <v>202</v>
      </c>
      <c r="E874" s="237" t="s">
        <v>19</v>
      </c>
      <c r="F874" s="238" t="s">
        <v>1544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202</v>
      </c>
      <c r="AU874" s="244" t="s">
        <v>82</v>
      </c>
      <c r="AV874" s="13" t="s">
        <v>80</v>
      </c>
      <c r="AW874" s="13" t="s">
        <v>34</v>
      </c>
      <c r="AX874" s="13" t="s">
        <v>72</v>
      </c>
      <c r="AY874" s="244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1545</v>
      </c>
      <c r="G875" s="246"/>
      <c r="H875" s="249">
        <v>76.146000000000001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1546</v>
      </c>
      <c r="G876" s="246"/>
      <c r="H876" s="249">
        <v>0.69999999999999996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1547</v>
      </c>
      <c r="G877" s="246"/>
      <c r="H877" s="249">
        <v>-3.0760000000000001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3" customFormat="1">
      <c r="A878" s="13"/>
      <c r="B878" s="234"/>
      <c r="C878" s="235"/>
      <c r="D878" s="236" t="s">
        <v>202</v>
      </c>
      <c r="E878" s="237" t="s">
        <v>19</v>
      </c>
      <c r="F878" s="238" t="s">
        <v>1548</v>
      </c>
      <c r="G878" s="235"/>
      <c r="H878" s="237" t="s">
        <v>19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202</v>
      </c>
      <c r="AU878" s="244" t="s">
        <v>82</v>
      </c>
      <c r="AV878" s="13" t="s">
        <v>80</v>
      </c>
      <c r="AW878" s="13" t="s">
        <v>34</v>
      </c>
      <c r="AX878" s="13" t="s">
        <v>72</v>
      </c>
      <c r="AY878" s="244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1549</v>
      </c>
      <c r="G879" s="246"/>
      <c r="H879" s="249">
        <v>34.566000000000003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1550</v>
      </c>
      <c r="G880" s="246"/>
      <c r="H880" s="249">
        <v>0.34999999999999998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1551</v>
      </c>
      <c r="G881" s="246"/>
      <c r="H881" s="249">
        <v>-1.754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3" customFormat="1">
      <c r="A882" s="13"/>
      <c r="B882" s="234"/>
      <c r="C882" s="235"/>
      <c r="D882" s="236" t="s">
        <v>202</v>
      </c>
      <c r="E882" s="237" t="s">
        <v>19</v>
      </c>
      <c r="F882" s="238" t="s">
        <v>1552</v>
      </c>
      <c r="G882" s="235"/>
      <c r="H882" s="237" t="s">
        <v>19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202</v>
      </c>
      <c r="AU882" s="244" t="s">
        <v>82</v>
      </c>
      <c r="AV882" s="13" t="s">
        <v>80</v>
      </c>
      <c r="AW882" s="13" t="s">
        <v>34</v>
      </c>
      <c r="AX882" s="13" t="s">
        <v>72</v>
      </c>
      <c r="AY882" s="244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1553</v>
      </c>
      <c r="G883" s="246"/>
      <c r="H883" s="249">
        <v>58.590000000000003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1546</v>
      </c>
      <c r="G884" s="246"/>
      <c r="H884" s="249">
        <v>0.69999999999999996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1547</v>
      </c>
      <c r="G885" s="246"/>
      <c r="H885" s="249">
        <v>-3.0760000000000001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3" customFormat="1">
      <c r="A886" s="13"/>
      <c r="B886" s="234"/>
      <c r="C886" s="235"/>
      <c r="D886" s="236" t="s">
        <v>202</v>
      </c>
      <c r="E886" s="237" t="s">
        <v>19</v>
      </c>
      <c r="F886" s="238" t="s">
        <v>1554</v>
      </c>
      <c r="G886" s="235"/>
      <c r="H886" s="237" t="s">
        <v>19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202</v>
      </c>
      <c r="AU886" s="244" t="s">
        <v>82</v>
      </c>
      <c r="AV886" s="13" t="s">
        <v>80</v>
      </c>
      <c r="AW886" s="13" t="s">
        <v>34</v>
      </c>
      <c r="AX886" s="13" t="s">
        <v>72</v>
      </c>
      <c r="AY886" s="244" t="s">
        <v>191</v>
      </c>
    </row>
    <row r="887" s="13" customFormat="1">
      <c r="A887" s="13"/>
      <c r="B887" s="234"/>
      <c r="C887" s="235"/>
      <c r="D887" s="236" t="s">
        <v>202</v>
      </c>
      <c r="E887" s="237" t="s">
        <v>19</v>
      </c>
      <c r="F887" s="238" t="s">
        <v>1555</v>
      </c>
      <c r="G887" s="235"/>
      <c r="H887" s="237" t="s">
        <v>19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202</v>
      </c>
      <c r="AU887" s="244" t="s">
        <v>82</v>
      </c>
      <c r="AV887" s="13" t="s">
        <v>80</v>
      </c>
      <c r="AW887" s="13" t="s">
        <v>34</v>
      </c>
      <c r="AX887" s="13" t="s">
        <v>72</v>
      </c>
      <c r="AY887" s="244" t="s">
        <v>191</v>
      </c>
    </row>
    <row r="888" s="14" customFormat="1">
      <c r="A888" s="14"/>
      <c r="B888" s="245"/>
      <c r="C888" s="246"/>
      <c r="D888" s="236" t="s">
        <v>202</v>
      </c>
      <c r="E888" s="247" t="s">
        <v>19</v>
      </c>
      <c r="F888" s="248" t="s">
        <v>1556</v>
      </c>
      <c r="G888" s="246"/>
      <c r="H888" s="249">
        <v>31.667999999999999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202</v>
      </c>
      <c r="AU888" s="255" t="s">
        <v>82</v>
      </c>
      <c r="AV888" s="14" t="s">
        <v>82</v>
      </c>
      <c r="AW888" s="14" t="s">
        <v>34</v>
      </c>
      <c r="AX888" s="14" t="s">
        <v>72</v>
      </c>
      <c r="AY888" s="255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1543</v>
      </c>
      <c r="G889" s="246"/>
      <c r="H889" s="249">
        <v>-6.1070000000000002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3" customFormat="1">
      <c r="A890" s="13"/>
      <c r="B890" s="234"/>
      <c r="C890" s="235"/>
      <c r="D890" s="236" t="s">
        <v>202</v>
      </c>
      <c r="E890" s="237" t="s">
        <v>19</v>
      </c>
      <c r="F890" s="238" t="s">
        <v>1557</v>
      </c>
      <c r="G890" s="235"/>
      <c r="H890" s="237" t="s">
        <v>19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202</v>
      </c>
      <c r="AU890" s="244" t="s">
        <v>82</v>
      </c>
      <c r="AV890" s="13" t="s">
        <v>80</v>
      </c>
      <c r="AW890" s="13" t="s">
        <v>34</v>
      </c>
      <c r="AX890" s="13" t="s">
        <v>72</v>
      </c>
      <c r="AY890" s="244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1558</v>
      </c>
      <c r="G891" s="246"/>
      <c r="H891" s="249">
        <v>72.617999999999995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1546</v>
      </c>
      <c r="G892" s="246"/>
      <c r="H892" s="249">
        <v>0.69999999999999996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1547</v>
      </c>
      <c r="G893" s="246"/>
      <c r="H893" s="249">
        <v>-3.0760000000000001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3" customFormat="1">
      <c r="A894" s="13"/>
      <c r="B894" s="234"/>
      <c r="C894" s="235"/>
      <c r="D894" s="236" t="s">
        <v>202</v>
      </c>
      <c r="E894" s="237" t="s">
        <v>19</v>
      </c>
      <c r="F894" s="238" t="s">
        <v>1559</v>
      </c>
      <c r="G894" s="235"/>
      <c r="H894" s="237" t="s">
        <v>19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202</v>
      </c>
      <c r="AU894" s="244" t="s">
        <v>82</v>
      </c>
      <c r="AV894" s="13" t="s">
        <v>80</v>
      </c>
      <c r="AW894" s="13" t="s">
        <v>34</v>
      </c>
      <c r="AX894" s="13" t="s">
        <v>72</v>
      </c>
      <c r="AY894" s="244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1560</v>
      </c>
      <c r="G895" s="246"/>
      <c r="H895" s="249">
        <v>34.439999999999998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1550</v>
      </c>
      <c r="G896" s="246"/>
      <c r="H896" s="249">
        <v>0.34999999999999998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1551</v>
      </c>
      <c r="G897" s="246"/>
      <c r="H897" s="249">
        <v>-1.754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3" customFormat="1">
      <c r="A898" s="13"/>
      <c r="B898" s="234"/>
      <c r="C898" s="235"/>
      <c r="D898" s="236" t="s">
        <v>202</v>
      </c>
      <c r="E898" s="237" t="s">
        <v>19</v>
      </c>
      <c r="F898" s="238" t="s">
        <v>1561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202</v>
      </c>
      <c r="AU898" s="244" t="s">
        <v>82</v>
      </c>
      <c r="AV898" s="13" t="s">
        <v>80</v>
      </c>
      <c r="AW898" s="13" t="s">
        <v>34</v>
      </c>
      <c r="AX898" s="13" t="s">
        <v>72</v>
      </c>
      <c r="AY898" s="244" t="s">
        <v>191</v>
      </c>
    </row>
    <row r="899" s="14" customFormat="1">
      <c r="A899" s="14"/>
      <c r="B899" s="245"/>
      <c r="C899" s="246"/>
      <c r="D899" s="236" t="s">
        <v>202</v>
      </c>
      <c r="E899" s="247" t="s">
        <v>19</v>
      </c>
      <c r="F899" s="248" t="s">
        <v>1562</v>
      </c>
      <c r="G899" s="246"/>
      <c r="H899" s="249">
        <v>72.701999999999998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202</v>
      </c>
      <c r="AU899" s="255" t="s">
        <v>82</v>
      </c>
      <c r="AV899" s="14" t="s">
        <v>82</v>
      </c>
      <c r="AW899" s="14" t="s">
        <v>34</v>
      </c>
      <c r="AX899" s="14" t="s">
        <v>72</v>
      </c>
      <c r="AY899" s="255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1546</v>
      </c>
      <c r="G900" s="246"/>
      <c r="H900" s="249">
        <v>0.69999999999999996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1547</v>
      </c>
      <c r="G901" s="246"/>
      <c r="H901" s="249">
        <v>-3.0760000000000001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3" customFormat="1">
      <c r="A902" s="13"/>
      <c r="B902" s="234"/>
      <c r="C902" s="235"/>
      <c r="D902" s="236" t="s">
        <v>202</v>
      </c>
      <c r="E902" s="237" t="s">
        <v>19</v>
      </c>
      <c r="F902" s="238" t="s">
        <v>1563</v>
      </c>
      <c r="G902" s="235"/>
      <c r="H902" s="237" t="s">
        <v>19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202</v>
      </c>
      <c r="AU902" s="244" t="s">
        <v>82</v>
      </c>
      <c r="AV902" s="13" t="s">
        <v>80</v>
      </c>
      <c r="AW902" s="13" t="s">
        <v>34</v>
      </c>
      <c r="AX902" s="13" t="s">
        <v>72</v>
      </c>
      <c r="AY902" s="244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1564</v>
      </c>
      <c r="G903" s="246"/>
      <c r="H903" s="249">
        <v>59.009999999999998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1546</v>
      </c>
      <c r="G904" s="246"/>
      <c r="H904" s="249">
        <v>0.69999999999999996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1547</v>
      </c>
      <c r="G905" s="246"/>
      <c r="H905" s="249">
        <v>-3.0760000000000001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3" customFormat="1">
      <c r="A906" s="13"/>
      <c r="B906" s="234"/>
      <c r="C906" s="235"/>
      <c r="D906" s="236" t="s">
        <v>202</v>
      </c>
      <c r="E906" s="237" t="s">
        <v>19</v>
      </c>
      <c r="F906" s="238" t="s">
        <v>1565</v>
      </c>
      <c r="G906" s="235"/>
      <c r="H906" s="237" t="s">
        <v>19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202</v>
      </c>
      <c r="AU906" s="244" t="s">
        <v>82</v>
      </c>
      <c r="AV906" s="13" t="s">
        <v>80</v>
      </c>
      <c r="AW906" s="13" t="s">
        <v>34</v>
      </c>
      <c r="AX906" s="13" t="s">
        <v>72</v>
      </c>
      <c r="AY906" s="244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1566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1567</v>
      </c>
      <c r="G908" s="246"/>
      <c r="H908" s="249">
        <v>45.234000000000002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1568</v>
      </c>
      <c r="G909" s="246"/>
      <c r="H909" s="249">
        <v>-4.5309999999999997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3" customFormat="1">
      <c r="A910" s="13"/>
      <c r="B910" s="234"/>
      <c r="C910" s="235"/>
      <c r="D910" s="236" t="s">
        <v>202</v>
      </c>
      <c r="E910" s="237" t="s">
        <v>19</v>
      </c>
      <c r="F910" s="238" t="s">
        <v>1569</v>
      </c>
      <c r="G910" s="235"/>
      <c r="H910" s="237" t="s">
        <v>19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202</v>
      </c>
      <c r="AU910" s="244" t="s">
        <v>82</v>
      </c>
      <c r="AV910" s="13" t="s">
        <v>80</v>
      </c>
      <c r="AW910" s="13" t="s">
        <v>34</v>
      </c>
      <c r="AX910" s="13" t="s">
        <v>72</v>
      </c>
      <c r="AY910" s="244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1560</v>
      </c>
      <c r="G911" s="246"/>
      <c r="H911" s="249">
        <v>34.439999999999998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1550</v>
      </c>
      <c r="G912" s="246"/>
      <c r="H912" s="249">
        <v>0.34999999999999998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1551</v>
      </c>
      <c r="G913" s="246"/>
      <c r="H913" s="249">
        <v>-1.754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3" customFormat="1">
      <c r="A914" s="13"/>
      <c r="B914" s="234"/>
      <c r="C914" s="235"/>
      <c r="D914" s="236" t="s">
        <v>202</v>
      </c>
      <c r="E914" s="237" t="s">
        <v>19</v>
      </c>
      <c r="F914" s="238" t="s">
        <v>1570</v>
      </c>
      <c r="G914" s="235"/>
      <c r="H914" s="237" t="s">
        <v>19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202</v>
      </c>
      <c r="AU914" s="244" t="s">
        <v>82</v>
      </c>
      <c r="AV914" s="13" t="s">
        <v>80</v>
      </c>
      <c r="AW914" s="13" t="s">
        <v>34</v>
      </c>
      <c r="AX914" s="13" t="s">
        <v>72</v>
      </c>
      <c r="AY914" s="244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1571</v>
      </c>
      <c r="G915" s="246"/>
      <c r="H915" s="249">
        <v>76.524000000000001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1546</v>
      </c>
      <c r="G916" s="246"/>
      <c r="H916" s="249">
        <v>0.69999999999999996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1547</v>
      </c>
      <c r="G917" s="246"/>
      <c r="H917" s="249">
        <v>-3.0760000000000001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3" customFormat="1">
      <c r="A918" s="13"/>
      <c r="B918" s="234"/>
      <c r="C918" s="235"/>
      <c r="D918" s="236" t="s">
        <v>202</v>
      </c>
      <c r="E918" s="237" t="s">
        <v>19</v>
      </c>
      <c r="F918" s="238" t="s">
        <v>1572</v>
      </c>
      <c r="G918" s="235"/>
      <c r="H918" s="237" t="s">
        <v>19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202</v>
      </c>
      <c r="AU918" s="244" t="s">
        <v>82</v>
      </c>
      <c r="AV918" s="13" t="s">
        <v>80</v>
      </c>
      <c r="AW918" s="13" t="s">
        <v>34</v>
      </c>
      <c r="AX918" s="13" t="s">
        <v>72</v>
      </c>
      <c r="AY918" s="244" t="s">
        <v>191</v>
      </c>
    </row>
    <row r="919" s="13" customFormat="1">
      <c r="A919" s="13"/>
      <c r="B919" s="234"/>
      <c r="C919" s="235"/>
      <c r="D919" s="236" t="s">
        <v>202</v>
      </c>
      <c r="E919" s="237" t="s">
        <v>19</v>
      </c>
      <c r="F919" s="238" t="s">
        <v>1573</v>
      </c>
      <c r="G919" s="235"/>
      <c r="H919" s="237" t="s">
        <v>19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202</v>
      </c>
      <c r="AU919" s="244" t="s">
        <v>82</v>
      </c>
      <c r="AV919" s="13" t="s">
        <v>80</v>
      </c>
      <c r="AW919" s="13" t="s">
        <v>34</v>
      </c>
      <c r="AX919" s="13" t="s">
        <v>72</v>
      </c>
      <c r="AY919" s="244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1574</v>
      </c>
      <c r="G920" s="246"/>
      <c r="H920" s="249">
        <v>40.152000000000001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4" customFormat="1">
      <c r="A921" s="14"/>
      <c r="B921" s="245"/>
      <c r="C921" s="246"/>
      <c r="D921" s="236" t="s">
        <v>202</v>
      </c>
      <c r="E921" s="247" t="s">
        <v>19</v>
      </c>
      <c r="F921" s="248" t="s">
        <v>1543</v>
      </c>
      <c r="G921" s="246"/>
      <c r="H921" s="249">
        <v>-6.1070000000000002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202</v>
      </c>
      <c r="AU921" s="255" t="s">
        <v>82</v>
      </c>
      <c r="AV921" s="14" t="s">
        <v>82</v>
      </c>
      <c r="AW921" s="14" t="s">
        <v>34</v>
      </c>
      <c r="AX921" s="14" t="s">
        <v>72</v>
      </c>
      <c r="AY921" s="255" t="s">
        <v>191</v>
      </c>
    </row>
    <row r="922" s="13" customFormat="1">
      <c r="A922" s="13"/>
      <c r="B922" s="234"/>
      <c r="C922" s="235"/>
      <c r="D922" s="236" t="s">
        <v>202</v>
      </c>
      <c r="E922" s="237" t="s">
        <v>19</v>
      </c>
      <c r="F922" s="238" t="s">
        <v>1575</v>
      </c>
      <c r="G922" s="235"/>
      <c r="H922" s="237" t="s">
        <v>19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202</v>
      </c>
      <c r="AU922" s="244" t="s">
        <v>82</v>
      </c>
      <c r="AV922" s="13" t="s">
        <v>80</v>
      </c>
      <c r="AW922" s="13" t="s">
        <v>34</v>
      </c>
      <c r="AX922" s="13" t="s">
        <v>72</v>
      </c>
      <c r="AY922" s="244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1576</v>
      </c>
      <c r="G923" s="246"/>
      <c r="H923" s="249">
        <v>60.060000000000002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4" customFormat="1">
      <c r="A924" s="14"/>
      <c r="B924" s="245"/>
      <c r="C924" s="246"/>
      <c r="D924" s="236" t="s">
        <v>202</v>
      </c>
      <c r="E924" s="247" t="s">
        <v>19</v>
      </c>
      <c r="F924" s="248" t="s">
        <v>1546</v>
      </c>
      <c r="G924" s="246"/>
      <c r="H924" s="249">
        <v>0.69999999999999996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202</v>
      </c>
      <c r="AU924" s="255" t="s">
        <v>82</v>
      </c>
      <c r="AV924" s="14" t="s">
        <v>82</v>
      </c>
      <c r="AW924" s="14" t="s">
        <v>34</v>
      </c>
      <c r="AX924" s="14" t="s">
        <v>72</v>
      </c>
      <c r="AY924" s="255" t="s">
        <v>191</v>
      </c>
    </row>
    <row r="925" s="14" customFormat="1">
      <c r="A925" s="14"/>
      <c r="B925" s="245"/>
      <c r="C925" s="246"/>
      <c r="D925" s="236" t="s">
        <v>202</v>
      </c>
      <c r="E925" s="247" t="s">
        <v>19</v>
      </c>
      <c r="F925" s="248" t="s">
        <v>1547</v>
      </c>
      <c r="G925" s="246"/>
      <c r="H925" s="249">
        <v>-3.0760000000000001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202</v>
      </c>
      <c r="AU925" s="255" t="s">
        <v>82</v>
      </c>
      <c r="AV925" s="14" t="s">
        <v>82</v>
      </c>
      <c r="AW925" s="14" t="s">
        <v>34</v>
      </c>
      <c r="AX925" s="14" t="s">
        <v>72</v>
      </c>
      <c r="AY925" s="255" t="s">
        <v>191</v>
      </c>
    </row>
    <row r="926" s="13" customFormat="1">
      <c r="A926" s="13"/>
      <c r="B926" s="234"/>
      <c r="C926" s="235"/>
      <c r="D926" s="236" t="s">
        <v>202</v>
      </c>
      <c r="E926" s="237" t="s">
        <v>19</v>
      </c>
      <c r="F926" s="238" t="s">
        <v>1577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202</v>
      </c>
      <c r="AU926" s="244" t="s">
        <v>82</v>
      </c>
      <c r="AV926" s="13" t="s">
        <v>80</v>
      </c>
      <c r="AW926" s="13" t="s">
        <v>34</v>
      </c>
      <c r="AX926" s="13" t="s">
        <v>72</v>
      </c>
      <c r="AY926" s="244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1578</v>
      </c>
      <c r="G927" s="246"/>
      <c r="H927" s="249">
        <v>34.439999999999998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1550</v>
      </c>
      <c r="G928" s="246"/>
      <c r="H928" s="249">
        <v>0.34999999999999998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1551</v>
      </c>
      <c r="G929" s="246"/>
      <c r="H929" s="249">
        <v>-1.754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3" customFormat="1">
      <c r="A930" s="13"/>
      <c r="B930" s="234"/>
      <c r="C930" s="235"/>
      <c r="D930" s="236" t="s">
        <v>202</v>
      </c>
      <c r="E930" s="237" t="s">
        <v>19</v>
      </c>
      <c r="F930" s="238" t="s">
        <v>1579</v>
      </c>
      <c r="G930" s="235"/>
      <c r="H930" s="237" t="s">
        <v>19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202</v>
      </c>
      <c r="AU930" s="244" t="s">
        <v>82</v>
      </c>
      <c r="AV930" s="13" t="s">
        <v>80</v>
      </c>
      <c r="AW930" s="13" t="s">
        <v>34</v>
      </c>
      <c r="AX930" s="13" t="s">
        <v>72</v>
      </c>
      <c r="AY930" s="244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1580</v>
      </c>
      <c r="G931" s="246"/>
      <c r="H931" s="249">
        <v>60.060000000000002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1546</v>
      </c>
      <c r="G932" s="246"/>
      <c r="H932" s="249">
        <v>0.69999999999999996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1547</v>
      </c>
      <c r="G933" s="246"/>
      <c r="H933" s="249">
        <v>-3.0760000000000001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5" customFormat="1">
      <c r="A934" s="15"/>
      <c r="B934" s="256"/>
      <c r="C934" s="257"/>
      <c r="D934" s="236" t="s">
        <v>202</v>
      </c>
      <c r="E934" s="258" t="s">
        <v>19</v>
      </c>
      <c r="F934" s="259" t="s">
        <v>208</v>
      </c>
      <c r="G934" s="257"/>
      <c r="H934" s="260">
        <v>789.08000000000015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202</v>
      </c>
      <c r="AU934" s="266" t="s">
        <v>82</v>
      </c>
      <c r="AV934" s="15" t="s">
        <v>93</v>
      </c>
      <c r="AW934" s="15" t="s">
        <v>34</v>
      </c>
      <c r="AX934" s="15" t="s">
        <v>72</v>
      </c>
      <c r="AY934" s="266" t="s">
        <v>191</v>
      </c>
    </row>
    <row r="935" s="13" customFormat="1">
      <c r="A935" s="13"/>
      <c r="B935" s="234"/>
      <c r="C935" s="235"/>
      <c r="D935" s="236" t="s">
        <v>202</v>
      </c>
      <c r="E935" s="237" t="s">
        <v>19</v>
      </c>
      <c r="F935" s="238" t="s">
        <v>1581</v>
      </c>
      <c r="G935" s="235"/>
      <c r="H935" s="237" t="s">
        <v>19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202</v>
      </c>
      <c r="AU935" s="244" t="s">
        <v>82</v>
      </c>
      <c r="AV935" s="13" t="s">
        <v>80</v>
      </c>
      <c r="AW935" s="13" t="s">
        <v>34</v>
      </c>
      <c r="AX935" s="13" t="s">
        <v>72</v>
      </c>
      <c r="AY935" s="244" t="s">
        <v>191</v>
      </c>
    </row>
    <row r="936" s="13" customFormat="1">
      <c r="A936" s="13"/>
      <c r="B936" s="234"/>
      <c r="C936" s="235"/>
      <c r="D936" s="236" t="s">
        <v>202</v>
      </c>
      <c r="E936" s="237" t="s">
        <v>19</v>
      </c>
      <c r="F936" s="238" t="s">
        <v>1582</v>
      </c>
      <c r="G936" s="235"/>
      <c r="H936" s="237" t="s">
        <v>19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202</v>
      </c>
      <c r="AU936" s="244" t="s">
        <v>82</v>
      </c>
      <c r="AV936" s="13" t="s">
        <v>80</v>
      </c>
      <c r="AW936" s="13" t="s">
        <v>34</v>
      </c>
      <c r="AX936" s="13" t="s">
        <v>72</v>
      </c>
      <c r="AY936" s="244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1583</v>
      </c>
      <c r="G937" s="246"/>
      <c r="H937" s="249">
        <v>55.481999999999999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1503</v>
      </c>
      <c r="G938" s="246"/>
      <c r="H938" s="249">
        <v>0.59999999999999998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1584</v>
      </c>
      <c r="G939" s="246"/>
      <c r="H939" s="249">
        <v>-2.5760000000000001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3" customFormat="1">
      <c r="A940" s="13"/>
      <c r="B940" s="234"/>
      <c r="C940" s="235"/>
      <c r="D940" s="236" t="s">
        <v>202</v>
      </c>
      <c r="E940" s="237" t="s">
        <v>19</v>
      </c>
      <c r="F940" s="238" t="s">
        <v>1585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202</v>
      </c>
      <c r="AU940" s="244" t="s">
        <v>82</v>
      </c>
      <c r="AV940" s="13" t="s">
        <v>80</v>
      </c>
      <c r="AW940" s="13" t="s">
        <v>34</v>
      </c>
      <c r="AX940" s="13" t="s">
        <v>72</v>
      </c>
      <c r="AY940" s="244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1586</v>
      </c>
      <c r="G941" s="246"/>
      <c r="H941" s="249">
        <v>56.868000000000002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1503</v>
      </c>
      <c r="G942" s="246"/>
      <c r="H942" s="249">
        <v>0.59999999999999998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1584</v>
      </c>
      <c r="G943" s="246"/>
      <c r="H943" s="249">
        <v>-2.5760000000000001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3" customFormat="1">
      <c r="A944" s="13"/>
      <c r="B944" s="234"/>
      <c r="C944" s="235"/>
      <c r="D944" s="236" t="s">
        <v>202</v>
      </c>
      <c r="E944" s="237" t="s">
        <v>19</v>
      </c>
      <c r="F944" s="238" t="s">
        <v>1587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202</v>
      </c>
      <c r="AU944" s="244" t="s">
        <v>82</v>
      </c>
      <c r="AV944" s="13" t="s">
        <v>80</v>
      </c>
      <c r="AW944" s="13" t="s">
        <v>34</v>
      </c>
      <c r="AX944" s="13" t="s">
        <v>72</v>
      </c>
      <c r="AY944" s="244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1588</v>
      </c>
      <c r="G945" s="246"/>
      <c r="H945" s="249">
        <v>36.246000000000002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1375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3" customFormat="1">
      <c r="A947" s="13"/>
      <c r="B947" s="234"/>
      <c r="C947" s="235"/>
      <c r="D947" s="236" t="s">
        <v>202</v>
      </c>
      <c r="E947" s="237" t="s">
        <v>19</v>
      </c>
      <c r="F947" s="238" t="s">
        <v>1589</v>
      </c>
      <c r="G947" s="235"/>
      <c r="H947" s="237" t="s">
        <v>19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202</v>
      </c>
      <c r="AU947" s="244" t="s">
        <v>82</v>
      </c>
      <c r="AV947" s="13" t="s">
        <v>80</v>
      </c>
      <c r="AW947" s="13" t="s">
        <v>34</v>
      </c>
      <c r="AX947" s="13" t="s">
        <v>72</v>
      </c>
      <c r="AY947" s="244" t="s">
        <v>191</v>
      </c>
    </row>
    <row r="948" s="14" customFormat="1">
      <c r="A948" s="14"/>
      <c r="B948" s="245"/>
      <c r="C948" s="246"/>
      <c r="D948" s="236" t="s">
        <v>202</v>
      </c>
      <c r="E948" s="247" t="s">
        <v>19</v>
      </c>
      <c r="F948" s="248" t="s">
        <v>1590</v>
      </c>
      <c r="G948" s="246"/>
      <c r="H948" s="249">
        <v>23.352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202</v>
      </c>
      <c r="AU948" s="255" t="s">
        <v>82</v>
      </c>
      <c r="AV948" s="14" t="s">
        <v>82</v>
      </c>
      <c r="AW948" s="14" t="s">
        <v>34</v>
      </c>
      <c r="AX948" s="14" t="s">
        <v>72</v>
      </c>
      <c r="AY948" s="255" t="s">
        <v>191</v>
      </c>
    </row>
    <row r="949" s="14" customFormat="1">
      <c r="A949" s="14"/>
      <c r="B949" s="245"/>
      <c r="C949" s="246"/>
      <c r="D949" s="236" t="s">
        <v>202</v>
      </c>
      <c r="E949" s="247" t="s">
        <v>19</v>
      </c>
      <c r="F949" s="248" t="s">
        <v>1375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202</v>
      </c>
      <c r="AU949" s="255" t="s">
        <v>82</v>
      </c>
      <c r="AV949" s="14" t="s">
        <v>82</v>
      </c>
      <c r="AW949" s="14" t="s">
        <v>34</v>
      </c>
      <c r="AX949" s="14" t="s">
        <v>72</v>
      </c>
      <c r="AY949" s="255" t="s">
        <v>191</v>
      </c>
    </row>
    <row r="950" s="13" customFormat="1">
      <c r="A950" s="13"/>
      <c r="B950" s="234"/>
      <c r="C950" s="235"/>
      <c r="D950" s="236" t="s">
        <v>202</v>
      </c>
      <c r="E950" s="237" t="s">
        <v>19</v>
      </c>
      <c r="F950" s="238" t="s">
        <v>1591</v>
      </c>
      <c r="G950" s="235"/>
      <c r="H950" s="237" t="s">
        <v>19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202</v>
      </c>
      <c r="AU950" s="244" t="s">
        <v>82</v>
      </c>
      <c r="AV950" s="13" t="s">
        <v>80</v>
      </c>
      <c r="AW950" s="13" t="s">
        <v>34</v>
      </c>
      <c r="AX950" s="13" t="s">
        <v>72</v>
      </c>
      <c r="AY950" s="244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1592</v>
      </c>
      <c r="G951" s="246"/>
      <c r="H951" s="249">
        <v>62.244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1593</v>
      </c>
      <c r="G952" s="246"/>
      <c r="H952" s="249">
        <v>1.2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1594</v>
      </c>
      <c r="G953" s="246"/>
      <c r="H953" s="249">
        <v>-5.7999999999999998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3" customFormat="1">
      <c r="A954" s="13"/>
      <c r="B954" s="234"/>
      <c r="C954" s="235"/>
      <c r="D954" s="236" t="s">
        <v>202</v>
      </c>
      <c r="E954" s="237" t="s">
        <v>19</v>
      </c>
      <c r="F954" s="238" t="s">
        <v>1595</v>
      </c>
      <c r="G954" s="235"/>
      <c r="H954" s="237" t="s">
        <v>19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202</v>
      </c>
      <c r="AU954" s="244" t="s">
        <v>82</v>
      </c>
      <c r="AV954" s="13" t="s">
        <v>80</v>
      </c>
      <c r="AW954" s="13" t="s">
        <v>34</v>
      </c>
      <c r="AX954" s="13" t="s">
        <v>72</v>
      </c>
      <c r="AY954" s="244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1596</v>
      </c>
      <c r="G955" s="246"/>
      <c r="H955" s="249">
        <v>62.579999999999998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1428</v>
      </c>
      <c r="G956" s="246"/>
      <c r="H956" s="249">
        <v>-1.8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3" customFormat="1">
      <c r="A957" s="13"/>
      <c r="B957" s="234"/>
      <c r="C957" s="235"/>
      <c r="D957" s="236" t="s">
        <v>202</v>
      </c>
      <c r="E957" s="237" t="s">
        <v>19</v>
      </c>
      <c r="F957" s="238" t="s">
        <v>1597</v>
      </c>
      <c r="G957" s="235"/>
      <c r="H957" s="237" t="s">
        <v>19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202</v>
      </c>
      <c r="AU957" s="244" t="s">
        <v>82</v>
      </c>
      <c r="AV957" s="13" t="s">
        <v>80</v>
      </c>
      <c r="AW957" s="13" t="s">
        <v>34</v>
      </c>
      <c r="AX957" s="13" t="s">
        <v>72</v>
      </c>
      <c r="AY957" s="244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1598</v>
      </c>
      <c r="G958" s="246"/>
      <c r="H958" s="249">
        <v>37.421999999999997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4" customFormat="1">
      <c r="A959" s="14"/>
      <c r="B959" s="245"/>
      <c r="C959" s="246"/>
      <c r="D959" s="236" t="s">
        <v>202</v>
      </c>
      <c r="E959" s="247" t="s">
        <v>19</v>
      </c>
      <c r="F959" s="248" t="s">
        <v>1428</v>
      </c>
      <c r="G959" s="246"/>
      <c r="H959" s="249">
        <v>-1.8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202</v>
      </c>
      <c r="AU959" s="255" t="s">
        <v>82</v>
      </c>
      <c r="AV959" s="14" t="s">
        <v>82</v>
      </c>
      <c r="AW959" s="14" t="s">
        <v>34</v>
      </c>
      <c r="AX959" s="14" t="s">
        <v>72</v>
      </c>
      <c r="AY959" s="255" t="s">
        <v>191</v>
      </c>
    </row>
    <row r="960" s="13" customFormat="1">
      <c r="A960" s="13"/>
      <c r="B960" s="234"/>
      <c r="C960" s="235"/>
      <c r="D960" s="236" t="s">
        <v>202</v>
      </c>
      <c r="E960" s="237" t="s">
        <v>19</v>
      </c>
      <c r="F960" s="238" t="s">
        <v>1599</v>
      </c>
      <c r="G960" s="235"/>
      <c r="H960" s="237" t="s">
        <v>19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202</v>
      </c>
      <c r="AU960" s="244" t="s">
        <v>82</v>
      </c>
      <c r="AV960" s="13" t="s">
        <v>80</v>
      </c>
      <c r="AW960" s="13" t="s">
        <v>34</v>
      </c>
      <c r="AX960" s="13" t="s">
        <v>72</v>
      </c>
      <c r="AY960" s="244" t="s">
        <v>191</v>
      </c>
    </row>
    <row r="961" s="14" customFormat="1">
      <c r="A961" s="14"/>
      <c r="B961" s="245"/>
      <c r="C961" s="246"/>
      <c r="D961" s="236" t="s">
        <v>202</v>
      </c>
      <c r="E961" s="247" t="s">
        <v>19</v>
      </c>
      <c r="F961" s="248" t="s">
        <v>1600</v>
      </c>
      <c r="G961" s="246"/>
      <c r="H961" s="249">
        <v>53.591999999999999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202</v>
      </c>
      <c r="AU961" s="255" t="s">
        <v>82</v>
      </c>
      <c r="AV961" s="14" t="s">
        <v>82</v>
      </c>
      <c r="AW961" s="14" t="s">
        <v>34</v>
      </c>
      <c r="AX961" s="14" t="s">
        <v>72</v>
      </c>
      <c r="AY961" s="255" t="s">
        <v>191</v>
      </c>
    </row>
    <row r="962" s="14" customFormat="1">
      <c r="A962" s="14"/>
      <c r="B962" s="245"/>
      <c r="C962" s="246"/>
      <c r="D962" s="236" t="s">
        <v>202</v>
      </c>
      <c r="E962" s="247" t="s">
        <v>19</v>
      </c>
      <c r="F962" s="248" t="s">
        <v>1503</v>
      </c>
      <c r="G962" s="246"/>
      <c r="H962" s="249">
        <v>0.59999999999999998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202</v>
      </c>
      <c r="AU962" s="255" t="s">
        <v>82</v>
      </c>
      <c r="AV962" s="14" t="s">
        <v>82</v>
      </c>
      <c r="AW962" s="14" t="s">
        <v>34</v>
      </c>
      <c r="AX962" s="14" t="s">
        <v>72</v>
      </c>
      <c r="AY962" s="255" t="s">
        <v>191</v>
      </c>
    </row>
    <row r="963" s="14" customFormat="1">
      <c r="A963" s="14"/>
      <c r="B963" s="245"/>
      <c r="C963" s="246"/>
      <c r="D963" s="236" t="s">
        <v>202</v>
      </c>
      <c r="E963" s="247" t="s">
        <v>19</v>
      </c>
      <c r="F963" s="248" t="s">
        <v>1601</v>
      </c>
      <c r="G963" s="246"/>
      <c r="H963" s="249">
        <v>-4.1520000000000001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202</v>
      </c>
      <c r="AU963" s="255" t="s">
        <v>82</v>
      </c>
      <c r="AV963" s="14" t="s">
        <v>82</v>
      </c>
      <c r="AW963" s="14" t="s">
        <v>34</v>
      </c>
      <c r="AX963" s="14" t="s">
        <v>72</v>
      </c>
      <c r="AY963" s="255" t="s">
        <v>191</v>
      </c>
    </row>
    <row r="964" s="13" customFormat="1">
      <c r="A964" s="13"/>
      <c r="B964" s="234"/>
      <c r="C964" s="235"/>
      <c r="D964" s="236" t="s">
        <v>202</v>
      </c>
      <c r="E964" s="237" t="s">
        <v>19</v>
      </c>
      <c r="F964" s="238" t="s">
        <v>1602</v>
      </c>
      <c r="G964" s="235"/>
      <c r="H964" s="237" t="s">
        <v>19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202</v>
      </c>
      <c r="AU964" s="244" t="s">
        <v>82</v>
      </c>
      <c r="AV964" s="13" t="s">
        <v>80</v>
      </c>
      <c r="AW964" s="13" t="s">
        <v>34</v>
      </c>
      <c r="AX964" s="13" t="s">
        <v>72</v>
      </c>
      <c r="AY964" s="244" t="s">
        <v>191</v>
      </c>
    </row>
    <row r="965" s="14" customFormat="1">
      <c r="A965" s="14"/>
      <c r="B965" s="245"/>
      <c r="C965" s="246"/>
      <c r="D965" s="236" t="s">
        <v>202</v>
      </c>
      <c r="E965" s="247" t="s">
        <v>19</v>
      </c>
      <c r="F965" s="248" t="s">
        <v>1603</v>
      </c>
      <c r="G965" s="246"/>
      <c r="H965" s="249">
        <v>39.731999999999999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202</v>
      </c>
      <c r="AU965" s="255" t="s">
        <v>82</v>
      </c>
      <c r="AV965" s="14" t="s">
        <v>82</v>
      </c>
      <c r="AW965" s="14" t="s">
        <v>34</v>
      </c>
      <c r="AX965" s="14" t="s">
        <v>72</v>
      </c>
      <c r="AY965" s="255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1375</v>
      </c>
      <c r="G966" s="246"/>
      <c r="H966" s="249">
        <v>-1.5760000000000001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3" customFormat="1">
      <c r="A967" s="13"/>
      <c r="B967" s="234"/>
      <c r="C967" s="235"/>
      <c r="D967" s="236" t="s">
        <v>202</v>
      </c>
      <c r="E967" s="237" t="s">
        <v>19</v>
      </c>
      <c r="F967" s="238" t="s">
        <v>1604</v>
      </c>
      <c r="G967" s="235"/>
      <c r="H967" s="237" t="s">
        <v>19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202</v>
      </c>
      <c r="AU967" s="244" t="s">
        <v>82</v>
      </c>
      <c r="AV967" s="13" t="s">
        <v>80</v>
      </c>
      <c r="AW967" s="13" t="s">
        <v>34</v>
      </c>
      <c r="AX967" s="13" t="s">
        <v>72</v>
      </c>
      <c r="AY967" s="244" t="s">
        <v>191</v>
      </c>
    </row>
    <row r="968" s="14" customFormat="1">
      <c r="A968" s="14"/>
      <c r="B968" s="245"/>
      <c r="C968" s="246"/>
      <c r="D968" s="236" t="s">
        <v>202</v>
      </c>
      <c r="E968" s="247" t="s">
        <v>19</v>
      </c>
      <c r="F968" s="248" t="s">
        <v>1603</v>
      </c>
      <c r="G968" s="246"/>
      <c r="H968" s="249">
        <v>39.731999999999999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202</v>
      </c>
      <c r="AU968" s="255" t="s">
        <v>82</v>
      </c>
      <c r="AV968" s="14" t="s">
        <v>82</v>
      </c>
      <c r="AW968" s="14" t="s">
        <v>34</v>
      </c>
      <c r="AX968" s="14" t="s">
        <v>72</v>
      </c>
      <c r="AY968" s="255" t="s">
        <v>191</v>
      </c>
    </row>
    <row r="969" s="14" customFormat="1">
      <c r="A969" s="14"/>
      <c r="B969" s="245"/>
      <c r="C969" s="246"/>
      <c r="D969" s="236" t="s">
        <v>202</v>
      </c>
      <c r="E969" s="247" t="s">
        <v>19</v>
      </c>
      <c r="F969" s="248" t="s">
        <v>1503</v>
      </c>
      <c r="G969" s="246"/>
      <c r="H969" s="249">
        <v>0.59999999999999998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202</v>
      </c>
      <c r="AU969" s="255" t="s">
        <v>82</v>
      </c>
      <c r="AV969" s="14" t="s">
        <v>82</v>
      </c>
      <c r="AW969" s="14" t="s">
        <v>34</v>
      </c>
      <c r="AX969" s="14" t="s">
        <v>72</v>
      </c>
      <c r="AY969" s="255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1605</v>
      </c>
      <c r="G970" s="246"/>
      <c r="H970" s="249">
        <v>1.032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1606</v>
      </c>
      <c r="G971" s="246"/>
      <c r="H971" s="249">
        <v>-4.5709999999999997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5" customFormat="1">
      <c r="A972" s="15"/>
      <c r="B972" s="256"/>
      <c r="C972" s="257"/>
      <c r="D972" s="236" t="s">
        <v>202</v>
      </c>
      <c r="E972" s="258" t="s">
        <v>19</v>
      </c>
      <c r="F972" s="259" t="s">
        <v>208</v>
      </c>
      <c r="G972" s="257"/>
      <c r="H972" s="260">
        <v>443.87899999999985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202</v>
      </c>
      <c r="AU972" s="266" t="s">
        <v>82</v>
      </c>
      <c r="AV972" s="15" t="s">
        <v>93</v>
      </c>
      <c r="AW972" s="15" t="s">
        <v>34</v>
      </c>
      <c r="AX972" s="15" t="s">
        <v>72</v>
      </c>
      <c r="AY972" s="266" t="s">
        <v>191</v>
      </c>
    </row>
    <row r="973" s="13" customFormat="1">
      <c r="A973" s="13"/>
      <c r="B973" s="234"/>
      <c r="C973" s="235"/>
      <c r="D973" s="236" t="s">
        <v>202</v>
      </c>
      <c r="E973" s="237" t="s">
        <v>19</v>
      </c>
      <c r="F973" s="238" t="s">
        <v>1607</v>
      </c>
      <c r="G973" s="235"/>
      <c r="H973" s="237" t="s">
        <v>19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202</v>
      </c>
      <c r="AU973" s="244" t="s">
        <v>82</v>
      </c>
      <c r="AV973" s="13" t="s">
        <v>80</v>
      </c>
      <c r="AW973" s="13" t="s">
        <v>34</v>
      </c>
      <c r="AX973" s="13" t="s">
        <v>72</v>
      </c>
      <c r="AY973" s="244" t="s">
        <v>191</v>
      </c>
    </row>
    <row r="974" s="13" customFormat="1">
      <c r="A974" s="13"/>
      <c r="B974" s="234"/>
      <c r="C974" s="235"/>
      <c r="D974" s="236" t="s">
        <v>202</v>
      </c>
      <c r="E974" s="237" t="s">
        <v>19</v>
      </c>
      <c r="F974" s="238" t="s">
        <v>1608</v>
      </c>
      <c r="G974" s="235"/>
      <c r="H974" s="237" t="s">
        <v>19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202</v>
      </c>
      <c r="AU974" s="244" t="s">
        <v>82</v>
      </c>
      <c r="AV974" s="13" t="s">
        <v>80</v>
      </c>
      <c r="AW974" s="13" t="s">
        <v>34</v>
      </c>
      <c r="AX974" s="13" t="s">
        <v>72</v>
      </c>
      <c r="AY974" s="244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1609</v>
      </c>
      <c r="G975" s="246"/>
      <c r="H975" s="249">
        <v>145.90799999999999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1610</v>
      </c>
      <c r="G976" s="246"/>
      <c r="H976" s="249">
        <v>2.625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1610</v>
      </c>
      <c r="G977" s="246"/>
      <c r="H977" s="249">
        <v>2.625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1611</v>
      </c>
      <c r="G978" s="246"/>
      <c r="H978" s="249">
        <v>-30.440000000000001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3" customFormat="1">
      <c r="A979" s="13"/>
      <c r="B979" s="234"/>
      <c r="C979" s="235"/>
      <c r="D979" s="236" t="s">
        <v>202</v>
      </c>
      <c r="E979" s="237" t="s">
        <v>19</v>
      </c>
      <c r="F979" s="238" t="s">
        <v>1612</v>
      </c>
      <c r="G979" s="235"/>
      <c r="H979" s="237" t="s">
        <v>19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202</v>
      </c>
      <c r="AU979" s="244" t="s">
        <v>82</v>
      </c>
      <c r="AV979" s="13" t="s">
        <v>80</v>
      </c>
      <c r="AW979" s="13" t="s">
        <v>34</v>
      </c>
      <c r="AX979" s="13" t="s">
        <v>72</v>
      </c>
      <c r="AY979" s="244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1613</v>
      </c>
      <c r="G980" s="246"/>
      <c r="H980" s="249">
        <v>107.58499999999999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1614</v>
      </c>
      <c r="G981" s="246"/>
      <c r="H981" s="249">
        <v>4.6559999999999997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1615</v>
      </c>
      <c r="G982" s="246"/>
      <c r="H982" s="249">
        <v>0.97999999999999998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1615</v>
      </c>
      <c r="G983" s="246"/>
      <c r="H983" s="249">
        <v>0.97999999999999998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1615</v>
      </c>
      <c r="G984" s="246"/>
      <c r="H984" s="249">
        <v>0.97999999999999998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1616</v>
      </c>
      <c r="G985" s="246"/>
      <c r="H985" s="249">
        <v>2.2400000000000002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1616</v>
      </c>
      <c r="G986" s="246"/>
      <c r="H986" s="249">
        <v>2.2400000000000002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1593</v>
      </c>
      <c r="G987" s="246"/>
      <c r="H987" s="249">
        <v>1.2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1593</v>
      </c>
      <c r="G988" s="246"/>
      <c r="H988" s="249">
        <v>1.2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1617</v>
      </c>
      <c r="G989" s="246"/>
      <c r="H989" s="249">
        <v>-43.759999999999998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1618</v>
      </c>
      <c r="G990" s="246"/>
      <c r="H990" s="249">
        <v>184.34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1619</v>
      </c>
      <c r="G991" s="246"/>
      <c r="H991" s="249">
        <v>3.8999999999999999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4" customFormat="1">
      <c r="A992" s="14"/>
      <c r="B992" s="245"/>
      <c r="C992" s="246"/>
      <c r="D992" s="236" t="s">
        <v>202</v>
      </c>
      <c r="E992" s="247" t="s">
        <v>19</v>
      </c>
      <c r="F992" s="248" t="s">
        <v>1620</v>
      </c>
      <c r="G992" s="246"/>
      <c r="H992" s="249">
        <v>1.04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202</v>
      </c>
      <c r="AU992" s="255" t="s">
        <v>82</v>
      </c>
      <c r="AV992" s="14" t="s">
        <v>82</v>
      </c>
      <c r="AW992" s="14" t="s">
        <v>34</v>
      </c>
      <c r="AX992" s="14" t="s">
        <v>72</v>
      </c>
      <c r="AY992" s="255" t="s">
        <v>191</v>
      </c>
    </row>
    <row r="993" s="14" customFormat="1">
      <c r="A993" s="14"/>
      <c r="B993" s="245"/>
      <c r="C993" s="246"/>
      <c r="D993" s="236" t="s">
        <v>202</v>
      </c>
      <c r="E993" s="247" t="s">
        <v>19</v>
      </c>
      <c r="F993" s="248" t="s">
        <v>1621</v>
      </c>
      <c r="G993" s="246"/>
      <c r="H993" s="249">
        <v>3.1200000000000001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202</v>
      </c>
      <c r="AU993" s="255" t="s">
        <v>82</v>
      </c>
      <c r="AV993" s="14" t="s">
        <v>82</v>
      </c>
      <c r="AW993" s="14" t="s">
        <v>34</v>
      </c>
      <c r="AX993" s="14" t="s">
        <v>72</v>
      </c>
      <c r="AY993" s="255" t="s">
        <v>191</v>
      </c>
    </row>
    <row r="994" s="14" customFormat="1">
      <c r="A994" s="14"/>
      <c r="B994" s="245"/>
      <c r="C994" s="246"/>
      <c r="D994" s="236" t="s">
        <v>202</v>
      </c>
      <c r="E994" s="247" t="s">
        <v>19</v>
      </c>
      <c r="F994" s="248" t="s">
        <v>1616</v>
      </c>
      <c r="G994" s="246"/>
      <c r="H994" s="249">
        <v>2.2400000000000002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202</v>
      </c>
      <c r="AU994" s="255" t="s">
        <v>82</v>
      </c>
      <c r="AV994" s="14" t="s">
        <v>82</v>
      </c>
      <c r="AW994" s="14" t="s">
        <v>34</v>
      </c>
      <c r="AX994" s="14" t="s">
        <v>72</v>
      </c>
      <c r="AY994" s="255" t="s">
        <v>191</v>
      </c>
    </row>
    <row r="995" s="14" customFormat="1">
      <c r="A995" s="14"/>
      <c r="B995" s="245"/>
      <c r="C995" s="246"/>
      <c r="D995" s="236" t="s">
        <v>202</v>
      </c>
      <c r="E995" s="247" t="s">
        <v>19</v>
      </c>
      <c r="F995" s="248" t="s">
        <v>1616</v>
      </c>
      <c r="G995" s="246"/>
      <c r="H995" s="249">
        <v>2.2400000000000002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202</v>
      </c>
      <c r="AU995" s="255" t="s">
        <v>82</v>
      </c>
      <c r="AV995" s="14" t="s">
        <v>82</v>
      </c>
      <c r="AW995" s="14" t="s">
        <v>34</v>
      </c>
      <c r="AX995" s="14" t="s">
        <v>72</v>
      </c>
      <c r="AY995" s="255" t="s">
        <v>191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1616</v>
      </c>
      <c r="G996" s="246"/>
      <c r="H996" s="249">
        <v>2.2400000000000002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4" customFormat="1">
      <c r="A997" s="14"/>
      <c r="B997" s="245"/>
      <c r="C997" s="246"/>
      <c r="D997" s="236" t="s">
        <v>202</v>
      </c>
      <c r="E997" s="247" t="s">
        <v>19</v>
      </c>
      <c r="F997" s="248" t="s">
        <v>1593</v>
      </c>
      <c r="G997" s="246"/>
      <c r="H997" s="249">
        <v>1.2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202</v>
      </c>
      <c r="AU997" s="255" t="s">
        <v>82</v>
      </c>
      <c r="AV997" s="14" t="s">
        <v>82</v>
      </c>
      <c r="AW997" s="14" t="s">
        <v>34</v>
      </c>
      <c r="AX997" s="14" t="s">
        <v>72</v>
      </c>
      <c r="AY997" s="255" t="s">
        <v>191</v>
      </c>
    </row>
    <row r="998" s="14" customFormat="1">
      <c r="A998" s="14"/>
      <c r="B998" s="245"/>
      <c r="C998" s="246"/>
      <c r="D998" s="236" t="s">
        <v>202</v>
      </c>
      <c r="E998" s="247" t="s">
        <v>19</v>
      </c>
      <c r="F998" s="248" t="s">
        <v>1622</v>
      </c>
      <c r="G998" s="246"/>
      <c r="H998" s="249">
        <v>-55.640000000000001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202</v>
      </c>
      <c r="AU998" s="255" t="s">
        <v>82</v>
      </c>
      <c r="AV998" s="14" t="s">
        <v>82</v>
      </c>
      <c r="AW998" s="14" t="s">
        <v>34</v>
      </c>
      <c r="AX998" s="14" t="s">
        <v>72</v>
      </c>
      <c r="AY998" s="255" t="s">
        <v>191</v>
      </c>
    </row>
    <row r="999" s="15" customFormat="1">
      <c r="A999" s="15"/>
      <c r="B999" s="256"/>
      <c r="C999" s="257"/>
      <c r="D999" s="236" t="s">
        <v>202</v>
      </c>
      <c r="E999" s="258" t="s">
        <v>19</v>
      </c>
      <c r="F999" s="259" t="s">
        <v>208</v>
      </c>
      <c r="G999" s="257"/>
      <c r="H999" s="260">
        <v>343.69900000000001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202</v>
      </c>
      <c r="AU999" s="266" t="s">
        <v>82</v>
      </c>
      <c r="AV999" s="15" t="s">
        <v>93</v>
      </c>
      <c r="AW999" s="15" t="s">
        <v>34</v>
      </c>
      <c r="AX999" s="15" t="s">
        <v>72</v>
      </c>
      <c r="AY999" s="266" t="s">
        <v>191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1623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3" customFormat="1">
      <c r="A1001" s="13"/>
      <c r="B1001" s="234"/>
      <c r="C1001" s="235"/>
      <c r="D1001" s="236" t="s">
        <v>202</v>
      </c>
      <c r="E1001" s="237" t="s">
        <v>19</v>
      </c>
      <c r="F1001" s="238" t="s">
        <v>1471</v>
      </c>
      <c r="G1001" s="235"/>
      <c r="H1001" s="237" t="s">
        <v>19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202</v>
      </c>
      <c r="AU1001" s="244" t="s">
        <v>82</v>
      </c>
      <c r="AV1001" s="13" t="s">
        <v>80</v>
      </c>
      <c r="AW1001" s="13" t="s">
        <v>34</v>
      </c>
      <c r="AX1001" s="13" t="s">
        <v>72</v>
      </c>
      <c r="AY1001" s="244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1624</v>
      </c>
      <c r="G1002" s="246"/>
      <c r="H1002" s="249">
        <v>142.61000000000001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4" customFormat="1">
      <c r="A1003" s="14"/>
      <c r="B1003" s="245"/>
      <c r="C1003" s="246"/>
      <c r="D1003" s="236" t="s">
        <v>202</v>
      </c>
      <c r="E1003" s="247" t="s">
        <v>19</v>
      </c>
      <c r="F1003" s="248" t="s">
        <v>1616</v>
      </c>
      <c r="G1003" s="246"/>
      <c r="H1003" s="249">
        <v>2.2400000000000002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202</v>
      </c>
      <c r="AU1003" s="255" t="s">
        <v>82</v>
      </c>
      <c r="AV1003" s="14" t="s">
        <v>82</v>
      </c>
      <c r="AW1003" s="14" t="s">
        <v>34</v>
      </c>
      <c r="AX1003" s="14" t="s">
        <v>72</v>
      </c>
      <c r="AY1003" s="255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1625</v>
      </c>
      <c r="G1004" s="246"/>
      <c r="H1004" s="249">
        <v>1.04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1626</v>
      </c>
      <c r="G1005" s="246"/>
      <c r="H1005" s="249">
        <v>0.80000000000000004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1627</v>
      </c>
      <c r="G1006" s="246"/>
      <c r="H1006" s="249">
        <v>-21.440000000000001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3" customFormat="1">
      <c r="A1007" s="13"/>
      <c r="B1007" s="234"/>
      <c r="C1007" s="235"/>
      <c r="D1007" s="236" t="s">
        <v>202</v>
      </c>
      <c r="E1007" s="237" t="s">
        <v>19</v>
      </c>
      <c r="F1007" s="238" t="s">
        <v>1628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202</v>
      </c>
      <c r="AU1007" s="244" t="s">
        <v>82</v>
      </c>
      <c r="AV1007" s="13" t="s">
        <v>80</v>
      </c>
      <c r="AW1007" s="13" t="s">
        <v>34</v>
      </c>
      <c r="AX1007" s="13" t="s">
        <v>72</v>
      </c>
      <c r="AY1007" s="244" t="s">
        <v>191</v>
      </c>
    </row>
    <row r="1008" s="14" customFormat="1">
      <c r="A1008" s="14"/>
      <c r="B1008" s="245"/>
      <c r="C1008" s="246"/>
      <c r="D1008" s="236" t="s">
        <v>202</v>
      </c>
      <c r="E1008" s="247" t="s">
        <v>19</v>
      </c>
      <c r="F1008" s="248" t="s">
        <v>1629</v>
      </c>
      <c r="G1008" s="246"/>
      <c r="H1008" s="249">
        <v>70.278000000000006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202</v>
      </c>
      <c r="AU1008" s="255" t="s">
        <v>82</v>
      </c>
      <c r="AV1008" s="14" t="s">
        <v>82</v>
      </c>
      <c r="AW1008" s="14" t="s">
        <v>34</v>
      </c>
      <c r="AX1008" s="14" t="s">
        <v>72</v>
      </c>
      <c r="AY1008" s="255" t="s">
        <v>191</v>
      </c>
    </row>
    <row r="1009" s="14" customFormat="1">
      <c r="A1009" s="14"/>
      <c r="B1009" s="245"/>
      <c r="C1009" s="246"/>
      <c r="D1009" s="236" t="s">
        <v>202</v>
      </c>
      <c r="E1009" s="247" t="s">
        <v>19</v>
      </c>
      <c r="F1009" s="248" t="s">
        <v>1630</v>
      </c>
      <c r="G1009" s="246"/>
      <c r="H1009" s="249">
        <v>1.9199999999999999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202</v>
      </c>
      <c r="AU1009" s="255" t="s">
        <v>82</v>
      </c>
      <c r="AV1009" s="14" t="s">
        <v>82</v>
      </c>
      <c r="AW1009" s="14" t="s">
        <v>34</v>
      </c>
      <c r="AX1009" s="14" t="s">
        <v>72</v>
      </c>
      <c r="AY1009" s="255" t="s">
        <v>191</v>
      </c>
    </row>
    <row r="1010" s="14" customFormat="1">
      <c r="A1010" s="14"/>
      <c r="B1010" s="245"/>
      <c r="C1010" s="246"/>
      <c r="D1010" s="236" t="s">
        <v>202</v>
      </c>
      <c r="E1010" s="247" t="s">
        <v>19</v>
      </c>
      <c r="F1010" s="248" t="s">
        <v>1631</v>
      </c>
      <c r="G1010" s="246"/>
      <c r="H1010" s="249">
        <v>-11.673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202</v>
      </c>
      <c r="AU1010" s="255" t="s">
        <v>82</v>
      </c>
      <c r="AV1010" s="14" t="s">
        <v>82</v>
      </c>
      <c r="AW1010" s="14" t="s">
        <v>34</v>
      </c>
      <c r="AX1010" s="14" t="s">
        <v>72</v>
      </c>
      <c r="AY1010" s="255" t="s">
        <v>191</v>
      </c>
    </row>
    <row r="1011" s="13" customFormat="1">
      <c r="A1011" s="13"/>
      <c r="B1011" s="234"/>
      <c r="C1011" s="235"/>
      <c r="D1011" s="236" t="s">
        <v>202</v>
      </c>
      <c r="E1011" s="237" t="s">
        <v>19</v>
      </c>
      <c r="F1011" s="238" t="s">
        <v>1475</v>
      </c>
      <c r="G1011" s="235"/>
      <c r="H1011" s="237" t="s">
        <v>19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202</v>
      </c>
      <c r="AU1011" s="244" t="s">
        <v>82</v>
      </c>
      <c r="AV1011" s="13" t="s">
        <v>80</v>
      </c>
      <c r="AW1011" s="13" t="s">
        <v>34</v>
      </c>
      <c r="AX1011" s="13" t="s">
        <v>72</v>
      </c>
      <c r="AY1011" s="244" t="s">
        <v>191</v>
      </c>
    </row>
    <row r="1012" s="14" customFormat="1">
      <c r="A1012" s="14"/>
      <c r="B1012" s="245"/>
      <c r="C1012" s="246"/>
      <c r="D1012" s="236" t="s">
        <v>202</v>
      </c>
      <c r="E1012" s="247" t="s">
        <v>19</v>
      </c>
      <c r="F1012" s="248" t="s">
        <v>1632</v>
      </c>
      <c r="G1012" s="246"/>
      <c r="H1012" s="249">
        <v>57.719999999999999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202</v>
      </c>
      <c r="AU1012" s="255" t="s">
        <v>82</v>
      </c>
      <c r="AV1012" s="14" t="s">
        <v>82</v>
      </c>
      <c r="AW1012" s="14" t="s">
        <v>34</v>
      </c>
      <c r="AX1012" s="14" t="s">
        <v>72</v>
      </c>
      <c r="AY1012" s="255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1396</v>
      </c>
      <c r="G1013" s="246"/>
      <c r="H1013" s="249">
        <v>-1.7729999999999999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3" customFormat="1">
      <c r="A1014" s="13"/>
      <c r="B1014" s="234"/>
      <c r="C1014" s="235"/>
      <c r="D1014" s="236" t="s">
        <v>202</v>
      </c>
      <c r="E1014" s="237" t="s">
        <v>19</v>
      </c>
      <c r="F1014" s="238" t="s">
        <v>1633</v>
      </c>
      <c r="G1014" s="235"/>
      <c r="H1014" s="237" t="s">
        <v>19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202</v>
      </c>
      <c r="AU1014" s="244" t="s">
        <v>82</v>
      </c>
      <c r="AV1014" s="13" t="s">
        <v>80</v>
      </c>
      <c r="AW1014" s="13" t="s">
        <v>34</v>
      </c>
      <c r="AX1014" s="13" t="s">
        <v>72</v>
      </c>
      <c r="AY1014" s="244" t="s">
        <v>191</v>
      </c>
    </row>
    <row r="1015" s="14" customFormat="1">
      <c r="A1015" s="14"/>
      <c r="B1015" s="245"/>
      <c r="C1015" s="246"/>
      <c r="D1015" s="236" t="s">
        <v>202</v>
      </c>
      <c r="E1015" s="247" t="s">
        <v>19</v>
      </c>
      <c r="F1015" s="248" t="s">
        <v>1634</v>
      </c>
      <c r="G1015" s="246"/>
      <c r="H1015" s="249">
        <v>68.328000000000003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202</v>
      </c>
      <c r="AU1015" s="255" t="s">
        <v>82</v>
      </c>
      <c r="AV1015" s="14" t="s">
        <v>82</v>
      </c>
      <c r="AW1015" s="14" t="s">
        <v>34</v>
      </c>
      <c r="AX1015" s="14" t="s">
        <v>72</v>
      </c>
      <c r="AY1015" s="255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1635</v>
      </c>
      <c r="G1016" s="246"/>
      <c r="H1016" s="249">
        <v>1.1719999999999999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1636</v>
      </c>
      <c r="G1017" s="246"/>
      <c r="H1017" s="249">
        <v>-5.4059999999999997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3" customFormat="1">
      <c r="A1018" s="13"/>
      <c r="B1018" s="234"/>
      <c r="C1018" s="235"/>
      <c r="D1018" s="236" t="s">
        <v>202</v>
      </c>
      <c r="E1018" s="237" t="s">
        <v>19</v>
      </c>
      <c r="F1018" s="238" t="s">
        <v>1479</v>
      </c>
      <c r="G1018" s="235"/>
      <c r="H1018" s="237" t="s">
        <v>19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202</v>
      </c>
      <c r="AU1018" s="244" t="s">
        <v>82</v>
      </c>
      <c r="AV1018" s="13" t="s">
        <v>80</v>
      </c>
      <c r="AW1018" s="13" t="s">
        <v>34</v>
      </c>
      <c r="AX1018" s="13" t="s">
        <v>72</v>
      </c>
      <c r="AY1018" s="244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1637</v>
      </c>
      <c r="G1019" s="246"/>
      <c r="H1019" s="249">
        <v>70.772000000000006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4" customFormat="1">
      <c r="A1020" s="14"/>
      <c r="B1020" s="245"/>
      <c r="C1020" s="246"/>
      <c r="D1020" s="236" t="s">
        <v>202</v>
      </c>
      <c r="E1020" s="247" t="s">
        <v>19</v>
      </c>
      <c r="F1020" s="248" t="s">
        <v>704</v>
      </c>
      <c r="G1020" s="246"/>
      <c r="H1020" s="249">
        <v>-1.9199999999999999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202</v>
      </c>
      <c r="AU1020" s="255" t="s">
        <v>82</v>
      </c>
      <c r="AV1020" s="14" t="s">
        <v>82</v>
      </c>
      <c r="AW1020" s="14" t="s">
        <v>34</v>
      </c>
      <c r="AX1020" s="14" t="s">
        <v>72</v>
      </c>
      <c r="AY1020" s="255" t="s">
        <v>191</v>
      </c>
    </row>
    <row r="1021" s="15" customFormat="1">
      <c r="A1021" s="15"/>
      <c r="B1021" s="256"/>
      <c r="C1021" s="257"/>
      <c r="D1021" s="236" t="s">
        <v>202</v>
      </c>
      <c r="E1021" s="258" t="s">
        <v>19</v>
      </c>
      <c r="F1021" s="259" t="s">
        <v>208</v>
      </c>
      <c r="G1021" s="257"/>
      <c r="H1021" s="260">
        <v>374.66800000000001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202</v>
      </c>
      <c r="AU1021" s="266" t="s">
        <v>82</v>
      </c>
      <c r="AV1021" s="15" t="s">
        <v>93</v>
      </c>
      <c r="AW1021" s="15" t="s">
        <v>34</v>
      </c>
      <c r="AX1021" s="15" t="s">
        <v>72</v>
      </c>
      <c r="AY1021" s="266" t="s">
        <v>191</v>
      </c>
    </row>
    <row r="1022" s="13" customFormat="1">
      <c r="A1022" s="13"/>
      <c r="B1022" s="234"/>
      <c r="C1022" s="235"/>
      <c r="D1022" s="236" t="s">
        <v>202</v>
      </c>
      <c r="E1022" s="237" t="s">
        <v>19</v>
      </c>
      <c r="F1022" s="238" t="s">
        <v>1646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202</v>
      </c>
      <c r="AU1022" s="244" t="s">
        <v>82</v>
      </c>
      <c r="AV1022" s="13" t="s">
        <v>80</v>
      </c>
      <c r="AW1022" s="13" t="s">
        <v>34</v>
      </c>
      <c r="AX1022" s="13" t="s">
        <v>72</v>
      </c>
      <c r="AY1022" s="244" t="s">
        <v>191</v>
      </c>
    </row>
    <row r="1023" s="14" customFormat="1">
      <c r="A1023" s="14"/>
      <c r="B1023" s="245"/>
      <c r="C1023" s="246"/>
      <c r="D1023" s="236" t="s">
        <v>202</v>
      </c>
      <c r="E1023" s="247" t="s">
        <v>19</v>
      </c>
      <c r="F1023" s="248" t="s">
        <v>1647</v>
      </c>
      <c r="G1023" s="246"/>
      <c r="H1023" s="249">
        <v>-754.56500000000005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202</v>
      </c>
      <c r="AU1023" s="255" t="s">
        <v>82</v>
      </c>
      <c r="AV1023" s="14" t="s">
        <v>82</v>
      </c>
      <c r="AW1023" s="14" t="s">
        <v>34</v>
      </c>
      <c r="AX1023" s="14" t="s">
        <v>72</v>
      </c>
      <c r="AY1023" s="255" t="s">
        <v>191</v>
      </c>
    </row>
    <row r="1024" s="15" customFormat="1">
      <c r="A1024" s="15"/>
      <c r="B1024" s="256"/>
      <c r="C1024" s="257"/>
      <c r="D1024" s="236" t="s">
        <v>202</v>
      </c>
      <c r="E1024" s="258" t="s">
        <v>19</v>
      </c>
      <c r="F1024" s="259" t="s">
        <v>208</v>
      </c>
      <c r="G1024" s="257"/>
      <c r="H1024" s="260">
        <v>-754.56500000000005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202</v>
      </c>
      <c r="AU1024" s="266" t="s">
        <v>82</v>
      </c>
      <c r="AV1024" s="15" t="s">
        <v>93</v>
      </c>
      <c r="AW1024" s="15" t="s">
        <v>34</v>
      </c>
      <c r="AX1024" s="15" t="s">
        <v>72</v>
      </c>
      <c r="AY1024" s="266" t="s">
        <v>191</v>
      </c>
    </row>
    <row r="1025" s="16" customFormat="1">
      <c r="A1025" s="16"/>
      <c r="B1025" s="267"/>
      <c r="C1025" s="268"/>
      <c r="D1025" s="236" t="s">
        <v>202</v>
      </c>
      <c r="E1025" s="269" t="s">
        <v>19</v>
      </c>
      <c r="F1025" s="270" t="s">
        <v>212</v>
      </c>
      <c r="G1025" s="268"/>
      <c r="H1025" s="271">
        <v>2167.9269999999974</v>
      </c>
      <c r="I1025" s="272"/>
      <c r="J1025" s="268"/>
      <c r="K1025" s="268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7" t="s">
        <v>202</v>
      </c>
      <c r="AU1025" s="277" t="s">
        <v>82</v>
      </c>
      <c r="AV1025" s="16" t="s">
        <v>198</v>
      </c>
      <c r="AW1025" s="16" t="s">
        <v>34</v>
      </c>
      <c r="AX1025" s="16" t="s">
        <v>80</v>
      </c>
      <c r="AY1025" s="277" t="s">
        <v>191</v>
      </c>
    </row>
    <row r="1026" s="2" customFormat="1" ht="16.5" customHeight="1">
      <c r="A1026" s="41"/>
      <c r="B1026" s="42"/>
      <c r="C1026" s="216" t="s">
        <v>724</v>
      </c>
      <c r="D1026" s="216" t="s">
        <v>193</v>
      </c>
      <c r="E1026" s="217" t="s">
        <v>1648</v>
      </c>
      <c r="F1026" s="218" t="s">
        <v>1649</v>
      </c>
      <c r="G1026" s="219" t="s">
        <v>196</v>
      </c>
      <c r="H1026" s="220">
        <v>133.27199999999999</v>
      </c>
      <c r="I1026" s="221"/>
      <c r="J1026" s="222">
        <f>ROUND(I1026*H1026,2)</f>
        <v>0</v>
      </c>
      <c r="K1026" s="218" t="s">
        <v>197</v>
      </c>
      <c r="L1026" s="47"/>
      <c r="M1026" s="223" t="s">
        <v>19</v>
      </c>
      <c r="N1026" s="224" t="s">
        <v>43</v>
      </c>
      <c r="O1026" s="87"/>
      <c r="P1026" s="225">
        <f>O1026*H1026</f>
        <v>0</v>
      </c>
      <c r="Q1026" s="225">
        <v>0.00025999999999999998</v>
      </c>
      <c r="R1026" s="225">
        <f>Q1026*H1026</f>
        <v>0.034650719999999996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198</v>
      </c>
      <c r="AT1026" s="227" t="s">
        <v>193</v>
      </c>
      <c r="AU1026" s="227" t="s">
        <v>82</v>
      </c>
      <c r="AY1026" s="20" t="s">
        <v>191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80</v>
      </c>
      <c r="BK1026" s="228">
        <f>ROUND(I1026*H1026,2)</f>
        <v>0</v>
      </c>
      <c r="BL1026" s="20" t="s">
        <v>198</v>
      </c>
      <c r="BM1026" s="227" t="s">
        <v>1650</v>
      </c>
    </row>
    <row r="1027" s="2" customFormat="1">
      <c r="A1027" s="41"/>
      <c r="B1027" s="42"/>
      <c r="C1027" s="43"/>
      <c r="D1027" s="229" t="s">
        <v>200</v>
      </c>
      <c r="E1027" s="43"/>
      <c r="F1027" s="230" t="s">
        <v>1651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200</v>
      </c>
      <c r="AU1027" s="20" t="s">
        <v>82</v>
      </c>
    </row>
    <row r="1028" s="13" customFormat="1">
      <c r="A1028" s="13"/>
      <c r="B1028" s="234"/>
      <c r="C1028" s="235"/>
      <c r="D1028" s="236" t="s">
        <v>202</v>
      </c>
      <c r="E1028" s="237" t="s">
        <v>19</v>
      </c>
      <c r="F1028" s="238" t="s">
        <v>701</v>
      </c>
      <c r="G1028" s="235"/>
      <c r="H1028" s="237" t="s">
        <v>19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202</v>
      </c>
      <c r="AU1028" s="244" t="s">
        <v>82</v>
      </c>
      <c r="AV1028" s="13" t="s">
        <v>80</v>
      </c>
      <c r="AW1028" s="13" t="s">
        <v>34</v>
      </c>
      <c r="AX1028" s="13" t="s">
        <v>72</v>
      </c>
      <c r="AY1028" s="244" t="s">
        <v>191</v>
      </c>
    </row>
    <row r="1029" s="13" customFormat="1">
      <c r="A1029" s="13"/>
      <c r="B1029" s="234"/>
      <c r="C1029" s="235"/>
      <c r="D1029" s="236" t="s">
        <v>202</v>
      </c>
      <c r="E1029" s="237" t="s">
        <v>19</v>
      </c>
      <c r="F1029" s="238" t="s">
        <v>454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202</v>
      </c>
      <c r="AU1029" s="244" t="s">
        <v>82</v>
      </c>
      <c r="AV1029" s="13" t="s">
        <v>80</v>
      </c>
      <c r="AW1029" s="13" t="s">
        <v>34</v>
      </c>
      <c r="AX1029" s="13" t="s">
        <v>72</v>
      </c>
      <c r="AY1029" s="244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1652</v>
      </c>
      <c r="G1030" s="246"/>
      <c r="H1030" s="249">
        <v>42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1653</v>
      </c>
      <c r="G1031" s="246"/>
      <c r="H1031" s="249">
        <v>-8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4" customFormat="1">
      <c r="A1032" s="14"/>
      <c r="B1032" s="245"/>
      <c r="C1032" s="246"/>
      <c r="D1032" s="236" t="s">
        <v>202</v>
      </c>
      <c r="E1032" s="247" t="s">
        <v>19</v>
      </c>
      <c r="F1032" s="248" t="s">
        <v>1654</v>
      </c>
      <c r="G1032" s="246"/>
      <c r="H1032" s="249">
        <v>39.744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202</v>
      </c>
      <c r="AU1032" s="255" t="s">
        <v>82</v>
      </c>
      <c r="AV1032" s="14" t="s">
        <v>82</v>
      </c>
      <c r="AW1032" s="14" t="s">
        <v>34</v>
      </c>
      <c r="AX1032" s="14" t="s">
        <v>72</v>
      </c>
      <c r="AY1032" s="255" t="s">
        <v>191</v>
      </c>
    </row>
    <row r="1033" s="14" customFormat="1">
      <c r="A1033" s="14"/>
      <c r="B1033" s="245"/>
      <c r="C1033" s="246"/>
      <c r="D1033" s="236" t="s">
        <v>202</v>
      </c>
      <c r="E1033" s="247" t="s">
        <v>19</v>
      </c>
      <c r="F1033" s="248" t="s">
        <v>1655</v>
      </c>
      <c r="G1033" s="246"/>
      <c r="H1033" s="249">
        <v>-4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202</v>
      </c>
      <c r="AU1033" s="255" t="s">
        <v>82</v>
      </c>
      <c r="AV1033" s="14" t="s">
        <v>82</v>
      </c>
      <c r="AW1033" s="14" t="s">
        <v>34</v>
      </c>
      <c r="AX1033" s="14" t="s">
        <v>72</v>
      </c>
      <c r="AY1033" s="255" t="s">
        <v>191</v>
      </c>
    </row>
    <row r="1034" s="14" customFormat="1">
      <c r="A1034" s="14"/>
      <c r="B1034" s="245"/>
      <c r="C1034" s="246"/>
      <c r="D1034" s="236" t="s">
        <v>202</v>
      </c>
      <c r="E1034" s="247" t="s">
        <v>19</v>
      </c>
      <c r="F1034" s="248" t="s">
        <v>1656</v>
      </c>
      <c r="G1034" s="246"/>
      <c r="H1034" s="249">
        <v>112.608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202</v>
      </c>
      <c r="AU1034" s="255" t="s">
        <v>82</v>
      </c>
      <c r="AV1034" s="14" t="s">
        <v>82</v>
      </c>
      <c r="AW1034" s="14" t="s">
        <v>34</v>
      </c>
      <c r="AX1034" s="14" t="s">
        <v>72</v>
      </c>
      <c r="AY1034" s="255" t="s">
        <v>191</v>
      </c>
    </row>
    <row r="1035" s="14" customFormat="1">
      <c r="A1035" s="14"/>
      <c r="B1035" s="245"/>
      <c r="C1035" s="246"/>
      <c r="D1035" s="236" t="s">
        <v>202</v>
      </c>
      <c r="E1035" s="247" t="s">
        <v>19</v>
      </c>
      <c r="F1035" s="248" t="s">
        <v>1657</v>
      </c>
      <c r="G1035" s="246"/>
      <c r="H1035" s="249">
        <v>-60.719999999999999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202</v>
      </c>
      <c r="AU1035" s="255" t="s">
        <v>82</v>
      </c>
      <c r="AV1035" s="14" t="s">
        <v>82</v>
      </c>
      <c r="AW1035" s="14" t="s">
        <v>34</v>
      </c>
      <c r="AX1035" s="14" t="s">
        <v>72</v>
      </c>
      <c r="AY1035" s="255" t="s">
        <v>191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1652</v>
      </c>
      <c r="G1036" s="246"/>
      <c r="H1036" s="249">
        <v>42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4" customFormat="1">
      <c r="A1037" s="14"/>
      <c r="B1037" s="245"/>
      <c r="C1037" s="246"/>
      <c r="D1037" s="236" t="s">
        <v>202</v>
      </c>
      <c r="E1037" s="247" t="s">
        <v>19</v>
      </c>
      <c r="F1037" s="248" t="s">
        <v>1658</v>
      </c>
      <c r="G1037" s="246"/>
      <c r="H1037" s="249">
        <v>-30.359999999999999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202</v>
      </c>
      <c r="AU1037" s="255" t="s">
        <v>82</v>
      </c>
      <c r="AV1037" s="14" t="s">
        <v>82</v>
      </c>
      <c r="AW1037" s="14" t="s">
        <v>34</v>
      </c>
      <c r="AX1037" s="14" t="s">
        <v>72</v>
      </c>
      <c r="AY1037" s="255" t="s">
        <v>191</v>
      </c>
    </row>
    <row r="1038" s="16" customFormat="1">
      <c r="A1038" s="16"/>
      <c r="B1038" s="267"/>
      <c r="C1038" s="268"/>
      <c r="D1038" s="236" t="s">
        <v>202</v>
      </c>
      <c r="E1038" s="269" t="s">
        <v>19</v>
      </c>
      <c r="F1038" s="270" t="s">
        <v>212</v>
      </c>
      <c r="G1038" s="268"/>
      <c r="H1038" s="271">
        <v>133.27199999999999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77" t="s">
        <v>202</v>
      </c>
      <c r="AU1038" s="277" t="s">
        <v>82</v>
      </c>
      <c r="AV1038" s="16" t="s">
        <v>198</v>
      </c>
      <c r="AW1038" s="16" t="s">
        <v>34</v>
      </c>
      <c r="AX1038" s="16" t="s">
        <v>80</v>
      </c>
      <c r="AY1038" s="277" t="s">
        <v>191</v>
      </c>
    </row>
    <row r="1039" s="2" customFormat="1" ht="21.75" customHeight="1">
      <c r="A1039" s="41"/>
      <c r="B1039" s="42"/>
      <c r="C1039" s="216" t="s">
        <v>732</v>
      </c>
      <c r="D1039" s="216" t="s">
        <v>193</v>
      </c>
      <c r="E1039" s="217" t="s">
        <v>1659</v>
      </c>
      <c r="F1039" s="218" t="s">
        <v>1660</v>
      </c>
      <c r="G1039" s="219" t="s">
        <v>196</v>
      </c>
      <c r="H1039" s="220">
        <v>133.27199999999999</v>
      </c>
      <c r="I1039" s="221"/>
      <c r="J1039" s="222">
        <f>ROUND(I1039*H1039,2)</f>
        <v>0</v>
      </c>
      <c r="K1039" s="218" t="s">
        <v>197</v>
      </c>
      <c r="L1039" s="47"/>
      <c r="M1039" s="223" t="s">
        <v>19</v>
      </c>
      <c r="N1039" s="224" t="s">
        <v>43</v>
      </c>
      <c r="O1039" s="87"/>
      <c r="P1039" s="225">
        <f>O1039*H1039</f>
        <v>0</v>
      </c>
      <c r="Q1039" s="225">
        <v>0.0043800000000000002</v>
      </c>
      <c r="R1039" s="225">
        <f>Q1039*H1039</f>
        <v>0.58373136000000003</v>
      </c>
      <c r="S1039" s="225">
        <v>0</v>
      </c>
      <c r="T1039" s="226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7" t="s">
        <v>198</v>
      </c>
      <c r="AT1039" s="227" t="s">
        <v>193</v>
      </c>
      <c r="AU1039" s="227" t="s">
        <v>82</v>
      </c>
      <c r="AY1039" s="20" t="s">
        <v>191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20" t="s">
        <v>80</v>
      </c>
      <c r="BK1039" s="228">
        <f>ROUND(I1039*H1039,2)</f>
        <v>0</v>
      </c>
      <c r="BL1039" s="20" t="s">
        <v>198</v>
      </c>
      <c r="BM1039" s="227" t="s">
        <v>1661</v>
      </c>
    </row>
    <row r="1040" s="2" customFormat="1">
      <c r="A1040" s="41"/>
      <c r="B1040" s="42"/>
      <c r="C1040" s="43"/>
      <c r="D1040" s="229" t="s">
        <v>200</v>
      </c>
      <c r="E1040" s="43"/>
      <c r="F1040" s="230" t="s">
        <v>1662</v>
      </c>
      <c r="G1040" s="43"/>
      <c r="H1040" s="43"/>
      <c r="I1040" s="231"/>
      <c r="J1040" s="43"/>
      <c r="K1040" s="43"/>
      <c r="L1040" s="47"/>
      <c r="M1040" s="232"/>
      <c r="N1040" s="233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200</v>
      </c>
      <c r="AU1040" s="20" t="s">
        <v>82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701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3" customFormat="1">
      <c r="A1042" s="13"/>
      <c r="B1042" s="234"/>
      <c r="C1042" s="235"/>
      <c r="D1042" s="236" t="s">
        <v>202</v>
      </c>
      <c r="E1042" s="237" t="s">
        <v>19</v>
      </c>
      <c r="F1042" s="238" t="s">
        <v>454</v>
      </c>
      <c r="G1042" s="235"/>
      <c r="H1042" s="237" t="s">
        <v>19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202</v>
      </c>
      <c r="AU1042" s="244" t="s">
        <v>82</v>
      </c>
      <c r="AV1042" s="13" t="s">
        <v>80</v>
      </c>
      <c r="AW1042" s="13" t="s">
        <v>34</v>
      </c>
      <c r="AX1042" s="13" t="s">
        <v>72</v>
      </c>
      <c r="AY1042" s="244" t="s">
        <v>191</v>
      </c>
    </row>
    <row r="1043" s="14" customFormat="1">
      <c r="A1043" s="14"/>
      <c r="B1043" s="245"/>
      <c r="C1043" s="246"/>
      <c r="D1043" s="236" t="s">
        <v>202</v>
      </c>
      <c r="E1043" s="247" t="s">
        <v>19</v>
      </c>
      <c r="F1043" s="248" t="s">
        <v>1652</v>
      </c>
      <c r="G1043" s="246"/>
      <c r="H1043" s="249">
        <v>42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202</v>
      </c>
      <c r="AU1043" s="255" t="s">
        <v>82</v>
      </c>
      <c r="AV1043" s="14" t="s">
        <v>82</v>
      </c>
      <c r="AW1043" s="14" t="s">
        <v>34</v>
      </c>
      <c r="AX1043" s="14" t="s">
        <v>72</v>
      </c>
      <c r="AY1043" s="255" t="s">
        <v>191</v>
      </c>
    </row>
    <row r="1044" s="14" customFormat="1">
      <c r="A1044" s="14"/>
      <c r="B1044" s="245"/>
      <c r="C1044" s="246"/>
      <c r="D1044" s="236" t="s">
        <v>202</v>
      </c>
      <c r="E1044" s="247" t="s">
        <v>19</v>
      </c>
      <c r="F1044" s="248" t="s">
        <v>1653</v>
      </c>
      <c r="G1044" s="246"/>
      <c r="H1044" s="249">
        <v>-8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202</v>
      </c>
      <c r="AU1044" s="255" t="s">
        <v>82</v>
      </c>
      <c r="AV1044" s="14" t="s">
        <v>82</v>
      </c>
      <c r="AW1044" s="14" t="s">
        <v>34</v>
      </c>
      <c r="AX1044" s="14" t="s">
        <v>72</v>
      </c>
      <c r="AY1044" s="255" t="s">
        <v>191</v>
      </c>
    </row>
    <row r="1045" s="14" customFormat="1">
      <c r="A1045" s="14"/>
      <c r="B1045" s="245"/>
      <c r="C1045" s="246"/>
      <c r="D1045" s="236" t="s">
        <v>202</v>
      </c>
      <c r="E1045" s="247" t="s">
        <v>19</v>
      </c>
      <c r="F1045" s="248" t="s">
        <v>1654</v>
      </c>
      <c r="G1045" s="246"/>
      <c r="H1045" s="249">
        <v>39.744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202</v>
      </c>
      <c r="AU1045" s="255" t="s">
        <v>82</v>
      </c>
      <c r="AV1045" s="14" t="s">
        <v>82</v>
      </c>
      <c r="AW1045" s="14" t="s">
        <v>34</v>
      </c>
      <c r="AX1045" s="14" t="s">
        <v>72</v>
      </c>
      <c r="AY1045" s="255" t="s">
        <v>191</v>
      </c>
    </row>
    <row r="1046" s="14" customFormat="1">
      <c r="A1046" s="14"/>
      <c r="B1046" s="245"/>
      <c r="C1046" s="246"/>
      <c r="D1046" s="236" t="s">
        <v>202</v>
      </c>
      <c r="E1046" s="247" t="s">
        <v>19</v>
      </c>
      <c r="F1046" s="248" t="s">
        <v>1655</v>
      </c>
      <c r="G1046" s="246"/>
      <c r="H1046" s="249">
        <v>-4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202</v>
      </c>
      <c r="AU1046" s="255" t="s">
        <v>82</v>
      </c>
      <c r="AV1046" s="14" t="s">
        <v>82</v>
      </c>
      <c r="AW1046" s="14" t="s">
        <v>34</v>
      </c>
      <c r="AX1046" s="14" t="s">
        <v>72</v>
      </c>
      <c r="AY1046" s="255" t="s">
        <v>191</v>
      </c>
    </row>
    <row r="1047" s="14" customFormat="1">
      <c r="A1047" s="14"/>
      <c r="B1047" s="245"/>
      <c r="C1047" s="246"/>
      <c r="D1047" s="236" t="s">
        <v>202</v>
      </c>
      <c r="E1047" s="247" t="s">
        <v>19</v>
      </c>
      <c r="F1047" s="248" t="s">
        <v>1656</v>
      </c>
      <c r="G1047" s="246"/>
      <c r="H1047" s="249">
        <v>112.608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202</v>
      </c>
      <c r="AU1047" s="255" t="s">
        <v>82</v>
      </c>
      <c r="AV1047" s="14" t="s">
        <v>82</v>
      </c>
      <c r="AW1047" s="14" t="s">
        <v>34</v>
      </c>
      <c r="AX1047" s="14" t="s">
        <v>72</v>
      </c>
      <c r="AY1047" s="255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1657</v>
      </c>
      <c r="G1048" s="246"/>
      <c r="H1048" s="249">
        <v>-60.719999999999999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1652</v>
      </c>
      <c r="G1049" s="246"/>
      <c r="H1049" s="249">
        <v>42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4" customFormat="1">
      <c r="A1050" s="14"/>
      <c r="B1050" s="245"/>
      <c r="C1050" s="246"/>
      <c r="D1050" s="236" t="s">
        <v>202</v>
      </c>
      <c r="E1050" s="247" t="s">
        <v>19</v>
      </c>
      <c r="F1050" s="248" t="s">
        <v>1658</v>
      </c>
      <c r="G1050" s="246"/>
      <c r="H1050" s="249">
        <v>-30.359999999999999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202</v>
      </c>
      <c r="AU1050" s="255" t="s">
        <v>82</v>
      </c>
      <c r="AV1050" s="14" t="s">
        <v>82</v>
      </c>
      <c r="AW1050" s="14" t="s">
        <v>34</v>
      </c>
      <c r="AX1050" s="14" t="s">
        <v>72</v>
      </c>
      <c r="AY1050" s="255" t="s">
        <v>191</v>
      </c>
    </row>
    <row r="1051" s="16" customFormat="1">
      <c r="A1051" s="16"/>
      <c r="B1051" s="267"/>
      <c r="C1051" s="268"/>
      <c r="D1051" s="236" t="s">
        <v>202</v>
      </c>
      <c r="E1051" s="269" t="s">
        <v>19</v>
      </c>
      <c r="F1051" s="270" t="s">
        <v>212</v>
      </c>
      <c r="G1051" s="268"/>
      <c r="H1051" s="271">
        <v>133.27199999999999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202</v>
      </c>
      <c r="AU1051" s="277" t="s">
        <v>82</v>
      </c>
      <c r="AV1051" s="16" t="s">
        <v>198</v>
      </c>
      <c r="AW1051" s="16" t="s">
        <v>34</v>
      </c>
      <c r="AX1051" s="16" t="s">
        <v>80</v>
      </c>
      <c r="AY1051" s="277" t="s">
        <v>191</v>
      </c>
    </row>
    <row r="1052" s="2" customFormat="1" ht="24.15" customHeight="1">
      <c r="A1052" s="41"/>
      <c r="B1052" s="42"/>
      <c r="C1052" s="216" t="s">
        <v>738</v>
      </c>
      <c r="D1052" s="216" t="s">
        <v>193</v>
      </c>
      <c r="E1052" s="217" t="s">
        <v>1663</v>
      </c>
      <c r="F1052" s="218" t="s">
        <v>1664</v>
      </c>
      <c r="G1052" s="219" t="s">
        <v>215</v>
      </c>
      <c r="H1052" s="220">
        <v>333.10000000000002</v>
      </c>
      <c r="I1052" s="221"/>
      <c r="J1052" s="222">
        <f>ROUND(I1052*H1052,2)</f>
        <v>0</v>
      </c>
      <c r="K1052" s="218" t="s">
        <v>197</v>
      </c>
      <c r="L1052" s="47"/>
      <c r="M1052" s="223" t="s">
        <v>19</v>
      </c>
      <c r="N1052" s="224" t="s">
        <v>43</v>
      </c>
      <c r="O1052" s="87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7" t="s">
        <v>198</v>
      </c>
      <c r="AT1052" s="227" t="s">
        <v>193</v>
      </c>
      <c r="AU1052" s="227" t="s">
        <v>82</v>
      </c>
      <c r="AY1052" s="20" t="s">
        <v>191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0" t="s">
        <v>80</v>
      </c>
      <c r="BK1052" s="228">
        <f>ROUND(I1052*H1052,2)</f>
        <v>0</v>
      </c>
      <c r="BL1052" s="20" t="s">
        <v>198</v>
      </c>
      <c r="BM1052" s="227" t="s">
        <v>1665</v>
      </c>
    </row>
    <row r="1053" s="2" customFormat="1">
      <c r="A1053" s="41"/>
      <c r="B1053" s="42"/>
      <c r="C1053" s="43"/>
      <c r="D1053" s="229" t="s">
        <v>200</v>
      </c>
      <c r="E1053" s="43"/>
      <c r="F1053" s="230" t="s">
        <v>1666</v>
      </c>
      <c r="G1053" s="43"/>
      <c r="H1053" s="43"/>
      <c r="I1053" s="231"/>
      <c r="J1053" s="43"/>
      <c r="K1053" s="43"/>
      <c r="L1053" s="47"/>
      <c r="M1053" s="232"/>
      <c r="N1053" s="233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200</v>
      </c>
      <c r="AU1053" s="20" t="s">
        <v>82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1667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3" customFormat="1">
      <c r="A1055" s="13"/>
      <c r="B1055" s="234"/>
      <c r="C1055" s="235"/>
      <c r="D1055" s="236" t="s">
        <v>202</v>
      </c>
      <c r="E1055" s="237" t="s">
        <v>19</v>
      </c>
      <c r="F1055" s="238" t="s">
        <v>1668</v>
      </c>
      <c r="G1055" s="235"/>
      <c r="H1055" s="237" t="s">
        <v>19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202</v>
      </c>
      <c r="AU1055" s="244" t="s">
        <v>82</v>
      </c>
      <c r="AV1055" s="13" t="s">
        <v>80</v>
      </c>
      <c r="AW1055" s="13" t="s">
        <v>34</v>
      </c>
      <c r="AX1055" s="13" t="s">
        <v>72</v>
      </c>
      <c r="AY1055" s="244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1669</v>
      </c>
      <c r="G1056" s="246"/>
      <c r="H1056" s="249">
        <v>14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3" customFormat="1">
      <c r="A1057" s="13"/>
      <c r="B1057" s="234"/>
      <c r="C1057" s="235"/>
      <c r="D1057" s="236" t="s">
        <v>202</v>
      </c>
      <c r="E1057" s="237" t="s">
        <v>19</v>
      </c>
      <c r="F1057" s="238" t="s">
        <v>1670</v>
      </c>
      <c r="G1057" s="235"/>
      <c r="H1057" s="237" t="s">
        <v>19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202</v>
      </c>
      <c r="AU1057" s="244" t="s">
        <v>82</v>
      </c>
      <c r="AV1057" s="13" t="s">
        <v>80</v>
      </c>
      <c r="AW1057" s="13" t="s">
        <v>34</v>
      </c>
      <c r="AX1057" s="13" t="s">
        <v>72</v>
      </c>
      <c r="AY1057" s="244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1669</v>
      </c>
      <c r="G1058" s="246"/>
      <c r="H1058" s="249">
        <v>14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3" customFormat="1">
      <c r="A1059" s="13"/>
      <c r="B1059" s="234"/>
      <c r="C1059" s="235"/>
      <c r="D1059" s="236" t="s">
        <v>202</v>
      </c>
      <c r="E1059" s="237" t="s">
        <v>19</v>
      </c>
      <c r="F1059" s="238" t="s">
        <v>1671</v>
      </c>
      <c r="G1059" s="235"/>
      <c r="H1059" s="237" t="s">
        <v>19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202</v>
      </c>
      <c r="AU1059" s="244" t="s">
        <v>82</v>
      </c>
      <c r="AV1059" s="13" t="s">
        <v>80</v>
      </c>
      <c r="AW1059" s="13" t="s">
        <v>34</v>
      </c>
      <c r="AX1059" s="13" t="s">
        <v>72</v>
      </c>
      <c r="AY1059" s="244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1672</v>
      </c>
      <c r="G1060" s="246"/>
      <c r="H1060" s="249">
        <v>7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3" customFormat="1">
      <c r="A1061" s="13"/>
      <c r="B1061" s="234"/>
      <c r="C1061" s="235"/>
      <c r="D1061" s="236" t="s">
        <v>202</v>
      </c>
      <c r="E1061" s="237" t="s">
        <v>19</v>
      </c>
      <c r="F1061" s="238" t="s">
        <v>1673</v>
      </c>
      <c r="G1061" s="235"/>
      <c r="H1061" s="237" t="s">
        <v>19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202</v>
      </c>
      <c r="AU1061" s="244" t="s">
        <v>82</v>
      </c>
      <c r="AV1061" s="13" t="s">
        <v>80</v>
      </c>
      <c r="AW1061" s="13" t="s">
        <v>34</v>
      </c>
      <c r="AX1061" s="13" t="s">
        <v>72</v>
      </c>
      <c r="AY1061" s="244" t="s">
        <v>191</v>
      </c>
    </row>
    <row r="1062" s="14" customFormat="1">
      <c r="A1062" s="14"/>
      <c r="B1062" s="245"/>
      <c r="C1062" s="246"/>
      <c r="D1062" s="236" t="s">
        <v>202</v>
      </c>
      <c r="E1062" s="247" t="s">
        <v>19</v>
      </c>
      <c r="F1062" s="248" t="s">
        <v>1674</v>
      </c>
      <c r="G1062" s="246"/>
      <c r="H1062" s="249">
        <v>15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202</v>
      </c>
      <c r="AU1062" s="255" t="s">
        <v>82</v>
      </c>
      <c r="AV1062" s="14" t="s">
        <v>82</v>
      </c>
      <c r="AW1062" s="14" t="s">
        <v>34</v>
      </c>
      <c r="AX1062" s="14" t="s">
        <v>72</v>
      </c>
      <c r="AY1062" s="255" t="s">
        <v>191</v>
      </c>
    </row>
    <row r="1063" s="13" customFormat="1">
      <c r="A1063" s="13"/>
      <c r="B1063" s="234"/>
      <c r="C1063" s="235"/>
      <c r="D1063" s="236" t="s">
        <v>202</v>
      </c>
      <c r="E1063" s="237" t="s">
        <v>19</v>
      </c>
      <c r="F1063" s="238" t="s">
        <v>1675</v>
      </c>
      <c r="G1063" s="235"/>
      <c r="H1063" s="237" t="s">
        <v>19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202</v>
      </c>
      <c r="AU1063" s="244" t="s">
        <v>82</v>
      </c>
      <c r="AV1063" s="13" t="s">
        <v>80</v>
      </c>
      <c r="AW1063" s="13" t="s">
        <v>34</v>
      </c>
      <c r="AX1063" s="13" t="s">
        <v>72</v>
      </c>
      <c r="AY1063" s="244" t="s">
        <v>191</v>
      </c>
    </row>
    <row r="1064" s="14" customFormat="1">
      <c r="A1064" s="14"/>
      <c r="B1064" s="245"/>
      <c r="C1064" s="246"/>
      <c r="D1064" s="236" t="s">
        <v>202</v>
      </c>
      <c r="E1064" s="247" t="s">
        <v>19</v>
      </c>
      <c r="F1064" s="248" t="s">
        <v>1676</v>
      </c>
      <c r="G1064" s="246"/>
      <c r="H1064" s="249">
        <v>24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202</v>
      </c>
      <c r="AU1064" s="255" t="s">
        <v>82</v>
      </c>
      <c r="AV1064" s="14" t="s">
        <v>82</v>
      </c>
      <c r="AW1064" s="14" t="s">
        <v>34</v>
      </c>
      <c r="AX1064" s="14" t="s">
        <v>72</v>
      </c>
      <c r="AY1064" s="255" t="s">
        <v>191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1677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4" customFormat="1">
      <c r="A1066" s="14"/>
      <c r="B1066" s="245"/>
      <c r="C1066" s="246"/>
      <c r="D1066" s="236" t="s">
        <v>202</v>
      </c>
      <c r="E1066" s="247" t="s">
        <v>19</v>
      </c>
      <c r="F1066" s="248" t="s">
        <v>1678</v>
      </c>
      <c r="G1066" s="246"/>
      <c r="H1066" s="249">
        <v>4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202</v>
      </c>
      <c r="AU1066" s="255" t="s">
        <v>82</v>
      </c>
      <c r="AV1066" s="14" t="s">
        <v>82</v>
      </c>
      <c r="AW1066" s="14" t="s">
        <v>34</v>
      </c>
      <c r="AX1066" s="14" t="s">
        <v>72</v>
      </c>
      <c r="AY1066" s="255" t="s">
        <v>191</v>
      </c>
    </row>
    <row r="1067" s="13" customFormat="1">
      <c r="A1067" s="13"/>
      <c r="B1067" s="234"/>
      <c r="C1067" s="235"/>
      <c r="D1067" s="236" t="s">
        <v>202</v>
      </c>
      <c r="E1067" s="237" t="s">
        <v>19</v>
      </c>
      <c r="F1067" s="238" t="s">
        <v>1679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202</v>
      </c>
      <c r="AU1067" s="244" t="s">
        <v>82</v>
      </c>
      <c r="AV1067" s="13" t="s">
        <v>80</v>
      </c>
      <c r="AW1067" s="13" t="s">
        <v>34</v>
      </c>
      <c r="AX1067" s="13" t="s">
        <v>72</v>
      </c>
      <c r="AY1067" s="244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1680</v>
      </c>
      <c r="G1068" s="246"/>
      <c r="H1068" s="249">
        <v>10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3" customFormat="1">
      <c r="A1069" s="13"/>
      <c r="B1069" s="234"/>
      <c r="C1069" s="235"/>
      <c r="D1069" s="236" t="s">
        <v>202</v>
      </c>
      <c r="E1069" s="237" t="s">
        <v>19</v>
      </c>
      <c r="F1069" s="238" t="s">
        <v>1681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202</v>
      </c>
      <c r="AU1069" s="244" t="s">
        <v>82</v>
      </c>
      <c r="AV1069" s="13" t="s">
        <v>80</v>
      </c>
      <c r="AW1069" s="13" t="s">
        <v>34</v>
      </c>
      <c r="AX1069" s="13" t="s">
        <v>72</v>
      </c>
      <c r="AY1069" s="244" t="s">
        <v>191</v>
      </c>
    </row>
    <row r="1070" s="13" customFormat="1">
      <c r="A1070" s="13"/>
      <c r="B1070" s="234"/>
      <c r="C1070" s="235"/>
      <c r="D1070" s="236" t="s">
        <v>202</v>
      </c>
      <c r="E1070" s="237" t="s">
        <v>19</v>
      </c>
      <c r="F1070" s="238" t="s">
        <v>1682</v>
      </c>
      <c r="G1070" s="235"/>
      <c r="H1070" s="237" t="s">
        <v>19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202</v>
      </c>
      <c r="AU1070" s="244" t="s">
        <v>82</v>
      </c>
      <c r="AV1070" s="13" t="s">
        <v>80</v>
      </c>
      <c r="AW1070" s="13" t="s">
        <v>34</v>
      </c>
      <c r="AX1070" s="13" t="s">
        <v>72</v>
      </c>
      <c r="AY1070" s="244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1683</v>
      </c>
      <c r="G1071" s="246"/>
      <c r="H1071" s="249">
        <v>44.399999999999999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3" customFormat="1">
      <c r="A1072" s="13"/>
      <c r="B1072" s="234"/>
      <c r="C1072" s="235"/>
      <c r="D1072" s="236" t="s">
        <v>202</v>
      </c>
      <c r="E1072" s="237" t="s">
        <v>19</v>
      </c>
      <c r="F1072" s="238" t="s">
        <v>1684</v>
      </c>
      <c r="G1072" s="235"/>
      <c r="H1072" s="237" t="s">
        <v>19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202</v>
      </c>
      <c r="AU1072" s="244" t="s">
        <v>82</v>
      </c>
      <c r="AV1072" s="13" t="s">
        <v>80</v>
      </c>
      <c r="AW1072" s="13" t="s">
        <v>34</v>
      </c>
      <c r="AX1072" s="13" t="s">
        <v>72</v>
      </c>
      <c r="AY1072" s="244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1683</v>
      </c>
      <c r="G1073" s="246"/>
      <c r="H1073" s="249">
        <v>44.399999999999999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3" customFormat="1">
      <c r="A1074" s="13"/>
      <c r="B1074" s="234"/>
      <c r="C1074" s="235"/>
      <c r="D1074" s="236" t="s">
        <v>202</v>
      </c>
      <c r="E1074" s="237" t="s">
        <v>19</v>
      </c>
      <c r="F1074" s="238" t="s">
        <v>1685</v>
      </c>
      <c r="G1074" s="235"/>
      <c r="H1074" s="237" t="s">
        <v>19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202</v>
      </c>
      <c r="AU1074" s="244" t="s">
        <v>82</v>
      </c>
      <c r="AV1074" s="13" t="s">
        <v>80</v>
      </c>
      <c r="AW1074" s="13" t="s">
        <v>34</v>
      </c>
      <c r="AX1074" s="13" t="s">
        <v>72</v>
      </c>
      <c r="AY1074" s="244" t="s">
        <v>191</v>
      </c>
    </row>
    <row r="1075" s="14" customFormat="1">
      <c r="A1075" s="14"/>
      <c r="B1075" s="245"/>
      <c r="C1075" s="246"/>
      <c r="D1075" s="236" t="s">
        <v>202</v>
      </c>
      <c r="E1075" s="247" t="s">
        <v>19</v>
      </c>
      <c r="F1075" s="248" t="s">
        <v>1686</v>
      </c>
      <c r="G1075" s="246"/>
      <c r="H1075" s="249">
        <v>5.0999999999999996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202</v>
      </c>
      <c r="AU1075" s="255" t="s">
        <v>82</v>
      </c>
      <c r="AV1075" s="14" t="s">
        <v>82</v>
      </c>
      <c r="AW1075" s="14" t="s">
        <v>34</v>
      </c>
      <c r="AX1075" s="14" t="s">
        <v>72</v>
      </c>
      <c r="AY1075" s="255" t="s">
        <v>191</v>
      </c>
    </row>
    <row r="1076" s="13" customFormat="1">
      <c r="A1076" s="13"/>
      <c r="B1076" s="234"/>
      <c r="C1076" s="235"/>
      <c r="D1076" s="236" t="s">
        <v>202</v>
      </c>
      <c r="E1076" s="237" t="s">
        <v>19</v>
      </c>
      <c r="F1076" s="238" t="s">
        <v>1687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202</v>
      </c>
      <c r="AU1076" s="244" t="s">
        <v>82</v>
      </c>
      <c r="AV1076" s="13" t="s">
        <v>80</v>
      </c>
      <c r="AW1076" s="13" t="s">
        <v>34</v>
      </c>
      <c r="AX1076" s="13" t="s">
        <v>72</v>
      </c>
      <c r="AY1076" s="244" t="s">
        <v>191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1688</v>
      </c>
      <c r="G1077" s="246"/>
      <c r="H1077" s="249">
        <v>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3" customFormat="1">
      <c r="A1078" s="13"/>
      <c r="B1078" s="234"/>
      <c r="C1078" s="235"/>
      <c r="D1078" s="236" t="s">
        <v>202</v>
      </c>
      <c r="E1078" s="237" t="s">
        <v>19</v>
      </c>
      <c r="F1078" s="238" t="s">
        <v>1689</v>
      </c>
      <c r="G1078" s="235"/>
      <c r="H1078" s="237" t="s">
        <v>19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202</v>
      </c>
      <c r="AU1078" s="244" t="s">
        <v>82</v>
      </c>
      <c r="AV1078" s="13" t="s">
        <v>80</v>
      </c>
      <c r="AW1078" s="13" t="s">
        <v>34</v>
      </c>
      <c r="AX1078" s="13" t="s">
        <v>72</v>
      </c>
      <c r="AY1078" s="244" t="s">
        <v>191</v>
      </c>
    </row>
    <row r="1079" s="14" customFormat="1">
      <c r="A1079" s="14"/>
      <c r="B1079" s="245"/>
      <c r="C1079" s="246"/>
      <c r="D1079" s="236" t="s">
        <v>202</v>
      </c>
      <c r="E1079" s="247" t="s">
        <v>19</v>
      </c>
      <c r="F1079" s="248" t="s">
        <v>1690</v>
      </c>
      <c r="G1079" s="246"/>
      <c r="H1079" s="249">
        <v>9.5999999999999996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202</v>
      </c>
      <c r="AU1079" s="255" t="s">
        <v>82</v>
      </c>
      <c r="AV1079" s="14" t="s">
        <v>82</v>
      </c>
      <c r="AW1079" s="14" t="s">
        <v>34</v>
      </c>
      <c r="AX1079" s="14" t="s">
        <v>72</v>
      </c>
      <c r="AY1079" s="255" t="s">
        <v>191</v>
      </c>
    </row>
    <row r="1080" s="13" customFormat="1">
      <c r="A1080" s="13"/>
      <c r="B1080" s="234"/>
      <c r="C1080" s="235"/>
      <c r="D1080" s="236" t="s">
        <v>202</v>
      </c>
      <c r="E1080" s="237" t="s">
        <v>19</v>
      </c>
      <c r="F1080" s="238" t="s">
        <v>1691</v>
      </c>
      <c r="G1080" s="235"/>
      <c r="H1080" s="237" t="s">
        <v>19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202</v>
      </c>
      <c r="AU1080" s="244" t="s">
        <v>82</v>
      </c>
      <c r="AV1080" s="13" t="s">
        <v>80</v>
      </c>
      <c r="AW1080" s="13" t="s">
        <v>34</v>
      </c>
      <c r="AX1080" s="13" t="s">
        <v>72</v>
      </c>
      <c r="AY1080" s="244" t="s">
        <v>191</v>
      </c>
    </row>
    <row r="1081" s="14" customFormat="1">
      <c r="A1081" s="14"/>
      <c r="B1081" s="245"/>
      <c r="C1081" s="246"/>
      <c r="D1081" s="236" t="s">
        <v>202</v>
      </c>
      <c r="E1081" s="247" t="s">
        <v>19</v>
      </c>
      <c r="F1081" s="248" t="s">
        <v>1692</v>
      </c>
      <c r="G1081" s="246"/>
      <c r="H1081" s="249">
        <v>5.7999999999999998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202</v>
      </c>
      <c r="AU1081" s="255" t="s">
        <v>82</v>
      </c>
      <c r="AV1081" s="14" t="s">
        <v>82</v>
      </c>
      <c r="AW1081" s="14" t="s">
        <v>34</v>
      </c>
      <c r="AX1081" s="14" t="s">
        <v>72</v>
      </c>
      <c r="AY1081" s="255" t="s">
        <v>191</v>
      </c>
    </row>
    <row r="1082" s="15" customFormat="1">
      <c r="A1082" s="15"/>
      <c r="B1082" s="256"/>
      <c r="C1082" s="257"/>
      <c r="D1082" s="236" t="s">
        <v>202</v>
      </c>
      <c r="E1082" s="258" t="s">
        <v>19</v>
      </c>
      <c r="F1082" s="259" t="s">
        <v>208</v>
      </c>
      <c r="G1082" s="257"/>
      <c r="H1082" s="260">
        <v>206.30000000000001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6" t="s">
        <v>202</v>
      </c>
      <c r="AU1082" s="266" t="s">
        <v>82</v>
      </c>
      <c r="AV1082" s="15" t="s">
        <v>93</v>
      </c>
      <c r="AW1082" s="15" t="s">
        <v>34</v>
      </c>
      <c r="AX1082" s="15" t="s">
        <v>72</v>
      </c>
      <c r="AY1082" s="266" t="s">
        <v>191</v>
      </c>
    </row>
    <row r="1083" s="14" customFormat="1">
      <c r="A1083" s="14"/>
      <c r="B1083" s="245"/>
      <c r="C1083" s="246"/>
      <c r="D1083" s="236" t="s">
        <v>202</v>
      </c>
      <c r="E1083" s="247" t="s">
        <v>19</v>
      </c>
      <c r="F1083" s="248" t="s">
        <v>1693</v>
      </c>
      <c r="G1083" s="246"/>
      <c r="H1083" s="249">
        <v>15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202</v>
      </c>
      <c r="AU1083" s="255" t="s">
        <v>82</v>
      </c>
      <c r="AV1083" s="14" t="s">
        <v>82</v>
      </c>
      <c r="AW1083" s="14" t="s">
        <v>34</v>
      </c>
      <c r="AX1083" s="14" t="s">
        <v>72</v>
      </c>
      <c r="AY1083" s="255" t="s">
        <v>191</v>
      </c>
    </row>
    <row r="1084" s="15" customFormat="1">
      <c r="A1084" s="15"/>
      <c r="B1084" s="256"/>
      <c r="C1084" s="257"/>
      <c r="D1084" s="236" t="s">
        <v>202</v>
      </c>
      <c r="E1084" s="258" t="s">
        <v>19</v>
      </c>
      <c r="F1084" s="259" t="s">
        <v>208</v>
      </c>
      <c r="G1084" s="257"/>
      <c r="H1084" s="260">
        <v>15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202</v>
      </c>
      <c r="AU1084" s="266" t="s">
        <v>82</v>
      </c>
      <c r="AV1084" s="15" t="s">
        <v>93</v>
      </c>
      <c r="AW1084" s="15" t="s">
        <v>34</v>
      </c>
      <c r="AX1084" s="15" t="s">
        <v>72</v>
      </c>
      <c r="AY1084" s="266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1694</v>
      </c>
      <c r="G1085" s="246"/>
      <c r="H1085" s="249">
        <v>75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4" customFormat="1">
      <c r="A1086" s="14"/>
      <c r="B1086" s="245"/>
      <c r="C1086" s="246"/>
      <c r="D1086" s="236" t="s">
        <v>202</v>
      </c>
      <c r="E1086" s="247" t="s">
        <v>19</v>
      </c>
      <c r="F1086" s="248" t="s">
        <v>1695</v>
      </c>
      <c r="G1086" s="246"/>
      <c r="H1086" s="249">
        <v>36.799999999999997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202</v>
      </c>
      <c r="AU1086" s="255" t="s">
        <v>82</v>
      </c>
      <c r="AV1086" s="14" t="s">
        <v>82</v>
      </c>
      <c r="AW1086" s="14" t="s">
        <v>34</v>
      </c>
      <c r="AX1086" s="14" t="s">
        <v>72</v>
      </c>
      <c r="AY1086" s="255" t="s">
        <v>191</v>
      </c>
    </row>
    <row r="1087" s="15" customFormat="1">
      <c r="A1087" s="15"/>
      <c r="B1087" s="256"/>
      <c r="C1087" s="257"/>
      <c r="D1087" s="236" t="s">
        <v>202</v>
      </c>
      <c r="E1087" s="258" t="s">
        <v>19</v>
      </c>
      <c r="F1087" s="259" t="s">
        <v>208</v>
      </c>
      <c r="G1087" s="257"/>
      <c r="H1087" s="260">
        <v>111.8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202</v>
      </c>
      <c r="AU1087" s="266" t="s">
        <v>82</v>
      </c>
      <c r="AV1087" s="15" t="s">
        <v>93</v>
      </c>
      <c r="AW1087" s="15" t="s">
        <v>34</v>
      </c>
      <c r="AX1087" s="15" t="s">
        <v>72</v>
      </c>
      <c r="AY1087" s="266" t="s">
        <v>191</v>
      </c>
    </row>
    <row r="1088" s="16" customFormat="1">
      <c r="A1088" s="16"/>
      <c r="B1088" s="267"/>
      <c r="C1088" s="268"/>
      <c r="D1088" s="236" t="s">
        <v>202</v>
      </c>
      <c r="E1088" s="269" t="s">
        <v>19</v>
      </c>
      <c r="F1088" s="270" t="s">
        <v>212</v>
      </c>
      <c r="G1088" s="268"/>
      <c r="H1088" s="271">
        <v>333.10000000000002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7" t="s">
        <v>202</v>
      </c>
      <c r="AU1088" s="277" t="s">
        <v>82</v>
      </c>
      <c r="AV1088" s="16" t="s">
        <v>198</v>
      </c>
      <c r="AW1088" s="16" t="s">
        <v>34</v>
      </c>
      <c r="AX1088" s="16" t="s">
        <v>80</v>
      </c>
      <c r="AY1088" s="277" t="s">
        <v>191</v>
      </c>
    </row>
    <row r="1089" s="2" customFormat="1" ht="16.5" customHeight="1">
      <c r="A1089" s="41"/>
      <c r="B1089" s="42"/>
      <c r="C1089" s="278" t="s">
        <v>775</v>
      </c>
      <c r="D1089" s="278" t="s">
        <v>260</v>
      </c>
      <c r="E1089" s="279" t="s">
        <v>1696</v>
      </c>
      <c r="F1089" s="280" t="s">
        <v>1697</v>
      </c>
      <c r="G1089" s="281" t="s">
        <v>215</v>
      </c>
      <c r="H1089" s="282">
        <v>349.755</v>
      </c>
      <c r="I1089" s="283"/>
      <c r="J1089" s="284">
        <f>ROUND(I1089*H1089,2)</f>
        <v>0</v>
      </c>
      <c r="K1089" s="280" t="s">
        <v>197</v>
      </c>
      <c r="L1089" s="285"/>
      <c r="M1089" s="286" t="s">
        <v>19</v>
      </c>
      <c r="N1089" s="287" t="s">
        <v>43</v>
      </c>
      <c r="O1089" s="87"/>
      <c r="P1089" s="225">
        <f>O1089*H1089</f>
        <v>0</v>
      </c>
      <c r="Q1089" s="225">
        <v>0.00010000000000000001</v>
      </c>
      <c r="R1089" s="225">
        <f>Q1089*H1089</f>
        <v>0.0349755</v>
      </c>
      <c r="S1089" s="225">
        <v>0</v>
      </c>
      <c r="T1089" s="226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7" t="s">
        <v>259</v>
      </c>
      <c r="AT1089" s="227" t="s">
        <v>260</v>
      </c>
      <c r="AU1089" s="227" t="s">
        <v>82</v>
      </c>
      <c r="AY1089" s="20" t="s">
        <v>191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20" t="s">
        <v>80</v>
      </c>
      <c r="BK1089" s="228">
        <f>ROUND(I1089*H1089,2)</f>
        <v>0</v>
      </c>
      <c r="BL1089" s="20" t="s">
        <v>198</v>
      </c>
      <c r="BM1089" s="227" t="s">
        <v>1698</v>
      </c>
    </row>
    <row r="1090" s="13" customFormat="1">
      <c r="A1090" s="13"/>
      <c r="B1090" s="234"/>
      <c r="C1090" s="235"/>
      <c r="D1090" s="236" t="s">
        <v>202</v>
      </c>
      <c r="E1090" s="237" t="s">
        <v>19</v>
      </c>
      <c r="F1090" s="238" t="s">
        <v>1667</v>
      </c>
      <c r="G1090" s="235"/>
      <c r="H1090" s="237" t="s">
        <v>19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202</v>
      </c>
      <c r="AU1090" s="244" t="s">
        <v>82</v>
      </c>
      <c r="AV1090" s="13" t="s">
        <v>80</v>
      </c>
      <c r="AW1090" s="13" t="s">
        <v>34</v>
      </c>
      <c r="AX1090" s="13" t="s">
        <v>72</v>
      </c>
      <c r="AY1090" s="244" t="s">
        <v>191</v>
      </c>
    </row>
    <row r="1091" s="13" customFormat="1">
      <c r="A1091" s="13"/>
      <c r="B1091" s="234"/>
      <c r="C1091" s="235"/>
      <c r="D1091" s="236" t="s">
        <v>202</v>
      </c>
      <c r="E1091" s="237" t="s">
        <v>19</v>
      </c>
      <c r="F1091" s="238" t="s">
        <v>1668</v>
      </c>
      <c r="G1091" s="235"/>
      <c r="H1091" s="237" t="s">
        <v>19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202</v>
      </c>
      <c r="AU1091" s="244" t="s">
        <v>82</v>
      </c>
      <c r="AV1091" s="13" t="s">
        <v>80</v>
      </c>
      <c r="AW1091" s="13" t="s">
        <v>34</v>
      </c>
      <c r="AX1091" s="13" t="s">
        <v>72</v>
      </c>
      <c r="AY1091" s="244" t="s">
        <v>191</v>
      </c>
    </row>
    <row r="1092" s="14" customFormat="1">
      <c r="A1092" s="14"/>
      <c r="B1092" s="245"/>
      <c r="C1092" s="246"/>
      <c r="D1092" s="236" t="s">
        <v>202</v>
      </c>
      <c r="E1092" s="247" t="s">
        <v>19</v>
      </c>
      <c r="F1092" s="248" t="s">
        <v>1669</v>
      </c>
      <c r="G1092" s="246"/>
      <c r="H1092" s="249">
        <v>14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202</v>
      </c>
      <c r="AU1092" s="255" t="s">
        <v>82</v>
      </c>
      <c r="AV1092" s="14" t="s">
        <v>82</v>
      </c>
      <c r="AW1092" s="14" t="s">
        <v>34</v>
      </c>
      <c r="AX1092" s="14" t="s">
        <v>72</v>
      </c>
      <c r="AY1092" s="255" t="s">
        <v>191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1670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4" customFormat="1">
      <c r="A1094" s="14"/>
      <c r="B1094" s="245"/>
      <c r="C1094" s="246"/>
      <c r="D1094" s="236" t="s">
        <v>202</v>
      </c>
      <c r="E1094" s="247" t="s">
        <v>19</v>
      </c>
      <c r="F1094" s="248" t="s">
        <v>1669</v>
      </c>
      <c r="G1094" s="246"/>
      <c r="H1094" s="249">
        <v>14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202</v>
      </c>
      <c r="AU1094" s="255" t="s">
        <v>82</v>
      </c>
      <c r="AV1094" s="14" t="s">
        <v>82</v>
      </c>
      <c r="AW1094" s="14" t="s">
        <v>34</v>
      </c>
      <c r="AX1094" s="14" t="s">
        <v>72</v>
      </c>
      <c r="AY1094" s="255" t="s">
        <v>191</v>
      </c>
    </row>
    <row r="1095" s="13" customFormat="1">
      <c r="A1095" s="13"/>
      <c r="B1095" s="234"/>
      <c r="C1095" s="235"/>
      <c r="D1095" s="236" t="s">
        <v>202</v>
      </c>
      <c r="E1095" s="237" t="s">
        <v>19</v>
      </c>
      <c r="F1095" s="238" t="s">
        <v>1671</v>
      </c>
      <c r="G1095" s="235"/>
      <c r="H1095" s="237" t="s">
        <v>19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202</v>
      </c>
      <c r="AU1095" s="244" t="s">
        <v>82</v>
      </c>
      <c r="AV1095" s="13" t="s">
        <v>80</v>
      </c>
      <c r="AW1095" s="13" t="s">
        <v>34</v>
      </c>
      <c r="AX1095" s="13" t="s">
        <v>72</v>
      </c>
      <c r="AY1095" s="244" t="s">
        <v>191</v>
      </c>
    </row>
    <row r="1096" s="14" customFormat="1">
      <c r="A1096" s="14"/>
      <c r="B1096" s="245"/>
      <c r="C1096" s="246"/>
      <c r="D1096" s="236" t="s">
        <v>202</v>
      </c>
      <c r="E1096" s="247" t="s">
        <v>19</v>
      </c>
      <c r="F1096" s="248" t="s">
        <v>1672</v>
      </c>
      <c r="G1096" s="246"/>
      <c r="H1096" s="249">
        <v>7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202</v>
      </c>
      <c r="AU1096" s="255" t="s">
        <v>82</v>
      </c>
      <c r="AV1096" s="14" t="s">
        <v>82</v>
      </c>
      <c r="AW1096" s="14" t="s">
        <v>34</v>
      </c>
      <c r="AX1096" s="14" t="s">
        <v>72</v>
      </c>
      <c r="AY1096" s="255" t="s">
        <v>191</v>
      </c>
    </row>
    <row r="1097" s="13" customFormat="1">
      <c r="A1097" s="13"/>
      <c r="B1097" s="234"/>
      <c r="C1097" s="235"/>
      <c r="D1097" s="236" t="s">
        <v>202</v>
      </c>
      <c r="E1097" s="237" t="s">
        <v>19</v>
      </c>
      <c r="F1097" s="238" t="s">
        <v>1673</v>
      </c>
      <c r="G1097" s="235"/>
      <c r="H1097" s="237" t="s">
        <v>19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202</v>
      </c>
      <c r="AU1097" s="244" t="s">
        <v>82</v>
      </c>
      <c r="AV1097" s="13" t="s">
        <v>80</v>
      </c>
      <c r="AW1097" s="13" t="s">
        <v>34</v>
      </c>
      <c r="AX1097" s="13" t="s">
        <v>72</v>
      </c>
      <c r="AY1097" s="244" t="s">
        <v>191</v>
      </c>
    </row>
    <row r="1098" s="14" customFormat="1">
      <c r="A1098" s="14"/>
      <c r="B1098" s="245"/>
      <c r="C1098" s="246"/>
      <c r="D1098" s="236" t="s">
        <v>202</v>
      </c>
      <c r="E1098" s="247" t="s">
        <v>19</v>
      </c>
      <c r="F1098" s="248" t="s">
        <v>1674</v>
      </c>
      <c r="G1098" s="246"/>
      <c r="H1098" s="249">
        <v>15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202</v>
      </c>
      <c r="AU1098" s="255" t="s">
        <v>82</v>
      </c>
      <c r="AV1098" s="14" t="s">
        <v>82</v>
      </c>
      <c r="AW1098" s="14" t="s">
        <v>34</v>
      </c>
      <c r="AX1098" s="14" t="s">
        <v>72</v>
      </c>
      <c r="AY1098" s="255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1675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1676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3" customFormat="1">
      <c r="A1101" s="13"/>
      <c r="B1101" s="234"/>
      <c r="C1101" s="235"/>
      <c r="D1101" s="236" t="s">
        <v>202</v>
      </c>
      <c r="E1101" s="237" t="s">
        <v>19</v>
      </c>
      <c r="F1101" s="238" t="s">
        <v>1677</v>
      </c>
      <c r="G1101" s="235"/>
      <c r="H1101" s="237" t="s">
        <v>19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202</v>
      </c>
      <c r="AU1101" s="244" t="s">
        <v>82</v>
      </c>
      <c r="AV1101" s="13" t="s">
        <v>80</v>
      </c>
      <c r="AW1101" s="13" t="s">
        <v>34</v>
      </c>
      <c r="AX1101" s="13" t="s">
        <v>72</v>
      </c>
      <c r="AY1101" s="244" t="s">
        <v>191</v>
      </c>
    </row>
    <row r="1102" s="14" customFormat="1">
      <c r="A1102" s="14"/>
      <c r="B1102" s="245"/>
      <c r="C1102" s="246"/>
      <c r="D1102" s="236" t="s">
        <v>202</v>
      </c>
      <c r="E1102" s="247" t="s">
        <v>19</v>
      </c>
      <c r="F1102" s="248" t="s">
        <v>1678</v>
      </c>
      <c r="G1102" s="246"/>
      <c r="H1102" s="249">
        <v>4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202</v>
      </c>
      <c r="AU1102" s="255" t="s">
        <v>82</v>
      </c>
      <c r="AV1102" s="14" t="s">
        <v>82</v>
      </c>
      <c r="AW1102" s="14" t="s">
        <v>34</v>
      </c>
      <c r="AX1102" s="14" t="s">
        <v>72</v>
      </c>
      <c r="AY1102" s="255" t="s">
        <v>191</v>
      </c>
    </row>
    <row r="1103" s="13" customFormat="1">
      <c r="A1103" s="13"/>
      <c r="B1103" s="234"/>
      <c r="C1103" s="235"/>
      <c r="D1103" s="236" t="s">
        <v>202</v>
      </c>
      <c r="E1103" s="237" t="s">
        <v>19</v>
      </c>
      <c r="F1103" s="238" t="s">
        <v>1679</v>
      </c>
      <c r="G1103" s="235"/>
      <c r="H1103" s="237" t="s">
        <v>19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202</v>
      </c>
      <c r="AU1103" s="244" t="s">
        <v>82</v>
      </c>
      <c r="AV1103" s="13" t="s">
        <v>80</v>
      </c>
      <c r="AW1103" s="13" t="s">
        <v>34</v>
      </c>
      <c r="AX1103" s="13" t="s">
        <v>72</v>
      </c>
      <c r="AY1103" s="244" t="s">
        <v>191</v>
      </c>
    </row>
    <row r="1104" s="14" customFormat="1">
      <c r="A1104" s="14"/>
      <c r="B1104" s="245"/>
      <c r="C1104" s="246"/>
      <c r="D1104" s="236" t="s">
        <v>202</v>
      </c>
      <c r="E1104" s="247" t="s">
        <v>19</v>
      </c>
      <c r="F1104" s="248" t="s">
        <v>1680</v>
      </c>
      <c r="G1104" s="246"/>
      <c r="H1104" s="249">
        <v>10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202</v>
      </c>
      <c r="AU1104" s="255" t="s">
        <v>82</v>
      </c>
      <c r="AV1104" s="14" t="s">
        <v>82</v>
      </c>
      <c r="AW1104" s="14" t="s">
        <v>34</v>
      </c>
      <c r="AX1104" s="14" t="s">
        <v>72</v>
      </c>
      <c r="AY1104" s="255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1681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3" customFormat="1">
      <c r="A1106" s="13"/>
      <c r="B1106" s="234"/>
      <c r="C1106" s="235"/>
      <c r="D1106" s="236" t="s">
        <v>202</v>
      </c>
      <c r="E1106" s="237" t="s">
        <v>19</v>
      </c>
      <c r="F1106" s="238" t="s">
        <v>1682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202</v>
      </c>
      <c r="AU1106" s="244" t="s">
        <v>82</v>
      </c>
      <c r="AV1106" s="13" t="s">
        <v>80</v>
      </c>
      <c r="AW1106" s="13" t="s">
        <v>34</v>
      </c>
      <c r="AX1106" s="13" t="s">
        <v>72</v>
      </c>
      <c r="AY1106" s="244" t="s">
        <v>191</v>
      </c>
    </row>
    <row r="1107" s="14" customFormat="1">
      <c r="A1107" s="14"/>
      <c r="B1107" s="245"/>
      <c r="C1107" s="246"/>
      <c r="D1107" s="236" t="s">
        <v>202</v>
      </c>
      <c r="E1107" s="247" t="s">
        <v>19</v>
      </c>
      <c r="F1107" s="248" t="s">
        <v>1683</v>
      </c>
      <c r="G1107" s="246"/>
      <c r="H1107" s="249">
        <v>44.399999999999999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202</v>
      </c>
      <c r="AU1107" s="255" t="s">
        <v>82</v>
      </c>
      <c r="AV1107" s="14" t="s">
        <v>82</v>
      </c>
      <c r="AW1107" s="14" t="s">
        <v>34</v>
      </c>
      <c r="AX1107" s="14" t="s">
        <v>72</v>
      </c>
      <c r="AY1107" s="255" t="s">
        <v>191</v>
      </c>
    </row>
    <row r="1108" s="13" customFormat="1">
      <c r="A1108" s="13"/>
      <c r="B1108" s="234"/>
      <c r="C1108" s="235"/>
      <c r="D1108" s="236" t="s">
        <v>202</v>
      </c>
      <c r="E1108" s="237" t="s">
        <v>19</v>
      </c>
      <c r="F1108" s="238" t="s">
        <v>1684</v>
      </c>
      <c r="G1108" s="235"/>
      <c r="H1108" s="237" t="s">
        <v>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202</v>
      </c>
      <c r="AU1108" s="244" t="s">
        <v>82</v>
      </c>
      <c r="AV1108" s="13" t="s">
        <v>80</v>
      </c>
      <c r="AW1108" s="13" t="s">
        <v>34</v>
      </c>
      <c r="AX1108" s="13" t="s">
        <v>72</v>
      </c>
      <c r="AY1108" s="244" t="s">
        <v>191</v>
      </c>
    </row>
    <row r="1109" s="14" customFormat="1">
      <c r="A1109" s="14"/>
      <c r="B1109" s="245"/>
      <c r="C1109" s="246"/>
      <c r="D1109" s="236" t="s">
        <v>202</v>
      </c>
      <c r="E1109" s="247" t="s">
        <v>19</v>
      </c>
      <c r="F1109" s="248" t="s">
        <v>1683</v>
      </c>
      <c r="G1109" s="246"/>
      <c r="H1109" s="249">
        <v>44.399999999999999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202</v>
      </c>
      <c r="AU1109" s="255" t="s">
        <v>82</v>
      </c>
      <c r="AV1109" s="14" t="s">
        <v>82</v>
      </c>
      <c r="AW1109" s="14" t="s">
        <v>34</v>
      </c>
      <c r="AX1109" s="14" t="s">
        <v>72</v>
      </c>
      <c r="AY1109" s="255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1685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1686</v>
      </c>
      <c r="G1111" s="246"/>
      <c r="H1111" s="249">
        <v>5.0999999999999996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3" customFormat="1">
      <c r="A1112" s="13"/>
      <c r="B1112" s="234"/>
      <c r="C1112" s="235"/>
      <c r="D1112" s="236" t="s">
        <v>202</v>
      </c>
      <c r="E1112" s="237" t="s">
        <v>19</v>
      </c>
      <c r="F1112" s="238" t="s">
        <v>1687</v>
      </c>
      <c r="G1112" s="235"/>
      <c r="H1112" s="237" t="s">
        <v>19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202</v>
      </c>
      <c r="AU1112" s="244" t="s">
        <v>82</v>
      </c>
      <c r="AV1112" s="13" t="s">
        <v>80</v>
      </c>
      <c r="AW1112" s="13" t="s">
        <v>34</v>
      </c>
      <c r="AX1112" s="13" t="s">
        <v>72</v>
      </c>
      <c r="AY1112" s="244" t="s">
        <v>191</v>
      </c>
    </row>
    <row r="1113" s="14" customFormat="1">
      <c r="A1113" s="14"/>
      <c r="B1113" s="245"/>
      <c r="C1113" s="246"/>
      <c r="D1113" s="236" t="s">
        <v>202</v>
      </c>
      <c r="E1113" s="247" t="s">
        <v>19</v>
      </c>
      <c r="F1113" s="248" t="s">
        <v>1688</v>
      </c>
      <c r="G1113" s="246"/>
      <c r="H1113" s="249">
        <v>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202</v>
      </c>
      <c r="AU1113" s="255" t="s">
        <v>82</v>
      </c>
      <c r="AV1113" s="14" t="s">
        <v>82</v>
      </c>
      <c r="AW1113" s="14" t="s">
        <v>34</v>
      </c>
      <c r="AX1113" s="14" t="s">
        <v>72</v>
      </c>
      <c r="AY1113" s="255" t="s">
        <v>191</v>
      </c>
    </row>
    <row r="1114" s="13" customFormat="1">
      <c r="A1114" s="13"/>
      <c r="B1114" s="234"/>
      <c r="C1114" s="235"/>
      <c r="D1114" s="236" t="s">
        <v>202</v>
      </c>
      <c r="E1114" s="237" t="s">
        <v>19</v>
      </c>
      <c r="F1114" s="238" t="s">
        <v>1689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202</v>
      </c>
      <c r="AU1114" s="244" t="s">
        <v>82</v>
      </c>
      <c r="AV1114" s="13" t="s">
        <v>80</v>
      </c>
      <c r="AW1114" s="13" t="s">
        <v>34</v>
      </c>
      <c r="AX1114" s="13" t="s">
        <v>72</v>
      </c>
      <c r="AY1114" s="244" t="s">
        <v>191</v>
      </c>
    </row>
    <row r="1115" s="14" customFormat="1">
      <c r="A1115" s="14"/>
      <c r="B1115" s="245"/>
      <c r="C1115" s="246"/>
      <c r="D1115" s="236" t="s">
        <v>202</v>
      </c>
      <c r="E1115" s="247" t="s">
        <v>19</v>
      </c>
      <c r="F1115" s="248" t="s">
        <v>1690</v>
      </c>
      <c r="G1115" s="246"/>
      <c r="H1115" s="249">
        <v>9.5999999999999996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202</v>
      </c>
      <c r="AU1115" s="255" t="s">
        <v>82</v>
      </c>
      <c r="AV1115" s="14" t="s">
        <v>82</v>
      </c>
      <c r="AW1115" s="14" t="s">
        <v>34</v>
      </c>
      <c r="AX1115" s="14" t="s">
        <v>72</v>
      </c>
      <c r="AY1115" s="255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1691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1692</v>
      </c>
      <c r="G1117" s="246"/>
      <c r="H1117" s="249">
        <v>5.7999999999999998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5" customFormat="1">
      <c r="A1118" s="15"/>
      <c r="B1118" s="256"/>
      <c r="C1118" s="257"/>
      <c r="D1118" s="236" t="s">
        <v>202</v>
      </c>
      <c r="E1118" s="258" t="s">
        <v>19</v>
      </c>
      <c r="F1118" s="259" t="s">
        <v>208</v>
      </c>
      <c r="G1118" s="257"/>
      <c r="H1118" s="260">
        <v>206.30000000000001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202</v>
      </c>
      <c r="AU1118" s="266" t="s">
        <v>82</v>
      </c>
      <c r="AV1118" s="15" t="s">
        <v>93</v>
      </c>
      <c r="AW1118" s="15" t="s">
        <v>34</v>
      </c>
      <c r="AX1118" s="15" t="s">
        <v>72</v>
      </c>
      <c r="AY1118" s="266" t="s">
        <v>191</v>
      </c>
    </row>
    <row r="1119" s="14" customFormat="1">
      <c r="A1119" s="14"/>
      <c r="B1119" s="245"/>
      <c r="C1119" s="246"/>
      <c r="D1119" s="236" t="s">
        <v>202</v>
      </c>
      <c r="E1119" s="247" t="s">
        <v>19</v>
      </c>
      <c r="F1119" s="248" t="s">
        <v>1693</v>
      </c>
      <c r="G1119" s="246"/>
      <c r="H1119" s="249">
        <v>15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202</v>
      </c>
      <c r="AU1119" s="255" t="s">
        <v>82</v>
      </c>
      <c r="AV1119" s="14" t="s">
        <v>82</v>
      </c>
      <c r="AW1119" s="14" t="s">
        <v>34</v>
      </c>
      <c r="AX1119" s="14" t="s">
        <v>72</v>
      </c>
      <c r="AY1119" s="255" t="s">
        <v>191</v>
      </c>
    </row>
    <row r="1120" s="15" customFormat="1">
      <c r="A1120" s="15"/>
      <c r="B1120" s="256"/>
      <c r="C1120" s="257"/>
      <c r="D1120" s="236" t="s">
        <v>202</v>
      </c>
      <c r="E1120" s="258" t="s">
        <v>19</v>
      </c>
      <c r="F1120" s="259" t="s">
        <v>208</v>
      </c>
      <c r="G1120" s="257"/>
      <c r="H1120" s="260">
        <v>15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202</v>
      </c>
      <c r="AU1120" s="266" t="s">
        <v>82</v>
      </c>
      <c r="AV1120" s="15" t="s">
        <v>93</v>
      </c>
      <c r="AW1120" s="15" t="s">
        <v>34</v>
      </c>
      <c r="AX1120" s="15" t="s">
        <v>72</v>
      </c>
      <c r="AY1120" s="266" t="s">
        <v>191</v>
      </c>
    </row>
    <row r="1121" s="14" customFormat="1">
      <c r="A1121" s="14"/>
      <c r="B1121" s="245"/>
      <c r="C1121" s="246"/>
      <c r="D1121" s="236" t="s">
        <v>202</v>
      </c>
      <c r="E1121" s="247" t="s">
        <v>19</v>
      </c>
      <c r="F1121" s="248" t="s">
        <v>1694</v>
      </c>
      <c r="G1121" s="246"/>
      <c r="H1121" s="249">
        <v>75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202</v>
      </c>
      <c r="AU1121" s="255" t="s">
        <v>82</v>
      </c>
      <c r="AV1121" s="14" t="s">
        <v>82</v>
      </c>
      <c r="AW1121" s="14" t="s">
        <v>34</v>
      </c>
      <c r="AX1121" s="14" t="s">
        <v>72</v>
      </c>
      <c r="AY1121" s="255" t="s">
        <v>191</v>
      </c>
    </row>
    <row r="1122" s="14" customFormat="1">
      <c r="A1122" s="14"/>
      <c r="B1122" s="245"/>
      <c r="C1122" s="246"/>
      <c r="D1122" s="236" t="s">
        <v>202</v>
      </c>
      <c r="E1122" s="247" t="s">
        <v>19</v>
      </c>
      <c r="F1122" s="248" t="s">
        <v>1695</v>
      </c>
      <c r="G1122" s="246"/>
      <c r="H1122" s="249">
        <v>36.799999999999997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202</v>
      </c>
      <c r="AU1122" s="255" t="s">
        <v>82</v>
      </c>
      <c r="AV1122" s="14" t="s">
        <v>82</v>
      </c>
      <c r="AW1122" s="14" t="s">
        <v>34</v>
      </c>
      <c r="AX1122" s="14" t="s">
        <v>72</v>
      </c>
      <c r="AY1122" s="255" t="s">
        <v>191</v>
      </c>
    </row>
    <row r="1123" s="15" customFormat="1">
      <c r="A1123" s="15"/>
      <c r="B1123" s="256"/>
      <c r="C1123" s="257"/>
      <c r="D1123" s="236" t="s">
        <v>202</v>
      </c>
      <c r="E1123" s="258" t="s">
        <v>19</v>
      </c>
      <c r="F1123" s="259" t="s">
        <v>208</v>
      </c>
      <c r="G1123" s="257"/>
      <c r="H1123" s="260">
        <v>111.8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6" t="s">
        <v>202</v>
      </c>
      <c r="AU1123" s="266" t="s">
        <v>82</v>
      </c>
      <c r="AV1123" s="15" t="s">
        <v>93</v>
      </c>
      <c r="AW1123" s="15" t="s">
        <v>34</v>
      </c>
      <c r="AX1123" s="15" t="s">
        <v>72</v>
      </c>
      <c r="AY1123" s="266" t="s">
        <v>191</v>
      </c>
    </row>
    <row r="1124" s="16" customFormat="1">
      <c r="A1124" s="16"/>
      <c r="B1124" s="267"/>
      <c r="C1124" s="268"/>
      <c r="D1124" s="236" t="s">
        <v>202</v>
      </c>
      <c r="E1124" s="269" t="s">
        <v>19</v>
      </c>
      <c r="F1124" s="270" t="s">
        <v>212</v>
      </c>
      <c r="G1124" s="268"/>
      <c r="H1124" s="271">
        <v>333.10000000000002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77" t="s">
        <v>202</v>
      </c>
      <c r="AU1124" s="277" t="s">
        <v>82</v>
      </c>
      <c r="AV1124" s="16" t="s">
        <v>198</v>
      </c>
      <c r="AW1124" s="16" t="s">
        <v>34</v>
      </c>
      <c r="AX1124" s="16" t="s">
        <v>80</v>
      </c>
      <c r="AY1124" s="277" t="s">
        <v>191</v>
      </c>
    </row>
    <row r="1125" s="14" customFormat="1">
      <c r="A1125" s="14"/>
      <c r="B1125" s="245"/>
      <c r="C1125" s="246"/>
      <c r="D1125" s="236" t="s">
        <v>202</v>
      </c>
      <c r="E1125" s="246"/>
      <c r="F1125" s="248" t="s">
        <v>1699</v>
      </c>
      <c r="G1125" s="246"/>
      <c r="H1125" s="249">
        <v>349.755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202</v>
      </c>
      <c r="AU1125" s="255" t="s">
        <v>82</v>
      </c>
      <c r="AV1125" s="14" t="s">
        <v>82</v>
      </c>
      <c r="AW1125" s="14" t="s">
        <v>4</v>
      </c>
      <c r="AX1125" s="14" t="s">
        <v>80</v>
      </c>
      <c r="AY1125" s="255" t="s">
        <v>191</v>
      </c>
    </row>
    <row r="1126" s="2" customFormat="1" ht="33" customHeight="1">
      <c r="A1126" s="41"/>
      <c r="B1126" s="42"/>
      <c r="C1126" s="216" t="s">
        <v>826</v>
      </c>
      <c r="D1126" s="216" t="s">
        <v>193</v>
      </c>
      <c r="E1126" s="217" t="s">
        <v>1700</v>
      </c>
      <c r="F1126" s="218" t="s">
        <v>1701</v>
      </c>
      <c r="G1126" s="219" t="s">
        <v>215</v>
      </c>
      <c r="H1126" s="220">
        <v>206.30000000000001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1702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1703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1667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1668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1669</v>
      </c>
      <c r="G1130" s="246"/>
      <c r="H1130" s="249">
        <v>14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3" customFormat="1">
      <c r="A1131" s="13"/>
      <c r="B1131" s="234"/>
      <c r="C1131" s="235"/>
      <c r="D1131" s="236" t="s">
        <v>202</v>
      </c>
      <c r="E1131" s="237" t="s">
        <v>19</v>
      </c>
      <c r="F1131" s="238" t="s">
        <v>1670</v>
      </c>
      <c r="G1131" s="235"/>
      <c r="H1131" s="237" t="s">
        <v>19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202</v>
      </c>
      <c r="AU1131" s="244" t="s">
        <v>82</v>
      </c>
      <c r="AV1131" s="13" t="s">
        <v>80</v>
      </c>
      <c r="AW1131" s="13" t="s">
        <v>34</v>
      </c>
      <c r="AX1131" s="13" t="s">
        <v>72</v>
      </c>
      <c r="AY1131" s="244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1669</v>
      </c>
      <c r="G1132" s="246"/>
      <c r="H1132" s="249">
        <v>14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3" customFormat="1">
      <c r="A1133" s="13"/>
      <c r="B1133" s="234"/>
      <c r="C1133" s="235"/>
      <c r="D1133" s="236" t="s">
        <v>202</v>
      </c>
      <c r="E1133" s="237" t="s">
        <v>19</v>
      </c>
      <c r="F1133" s="238" t="s">
        <v>1671</v>
      </c>
      <c r="G1133" s="235"/>
      <c r="H1133" s="237" t="s">
        <v>19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202</v>
      </c>
      <c r="AU1133" s="244" t="s">
        <v>82</v>
      </c>
      <c r="AV1133" s="13" t="s">
        <v>80</v>
      </c>
      <c r="AW1133" s="13" t="s">
        <v>34</v>
      </c>
      <c r="AX1133" s="13" t="s">
        <v>72</v>
      </c>
      <c r="AY1133" s="244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1672</v>
      </c>
      <c r="G1134" s="246"/>
      <c r="H1134" s="249">
        <v>7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3" customFormat="1">
      <c r="A1135" s="13"/>
      <c r="B1135" s="234"/>
      <c r="C1135" s="235"/>
      <c r="D1135" s="236" t="s">
        <v>202</v>
      </c>
      <c r="E1135" s="237" t="s">
        <v>19</v>
      </c>
      <c r="F1135" s="238" t="s">
        <v>1673</v>
      </c>
      <c r="G1135" s="235"/>
      <c r="H1135" s="237" t="s">
        <v>19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202</v>
      </c>
      <c r="AU1135" s="244" t="s">
        <v>82</v>
      </c>
      <c r="AV1135" s="13" t="s">
        <v>80</v>
      </c>
      <c r="AW1135" s="13" t="s">
        <v>34</v>
      </c>
      <c r="AX1135" s="13" t="s">
        <v>72</v>
      </c>
      <c r="AY1135" s="244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1674</v>
      </c>
      <c r="G1136" s="246"/>
      <c r="H1136" s="249">
        <v>15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3" customFormat="1">
      <c r="A1137" s="13"/>
      <c r="B1137" s="234"/>
      <c r="C1137" s="235"/>
      <c r="D1137" s="236" t="s">
        <v>202</v>
      </c>
      <c r="E1137" s="237" t="s">
        <v>19</v>
      </c>
      <c r="F1137" s="238" t="s">
        <v>1675</v>
      </c>
      <c r="G1137" s="235"/>
      <c r="H1137" s="237" t="s">
        <v>19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202</v>
      </c>
      <c r="AU1137" s="244" t="s">
        <v>82</v>
      </c>
      <c r="AV1137" s="13" t="s">
        <v>80</v>
      </c>
      <c r="AW1137" s="13" t="s">
        <v>34</v>
      </c>
      <c r="AX1137" s="13" t="s">
        <v>72</v>
      </c>
      <c r="AY1137" s="244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1676</v>
      </c>
      <c r="G1138" s="246"/>
      <c r="H1138" s="249">
        <v>24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3" customFormat="1">
      <c r="A1139" s="13"/>
      <c r="B1139" s="234"/>
      <c r="C1139" s="235"/>
      <c r="D1139" s="236" t="s">
        <v>202</v>
      </c>
      <c r="E1139" s="237" t="s">
        <v>19</v>
      </c>
      <c r="F1139" s="238" t="s">
        <v>1677</v>
      </c>
      <c r="G1139" s="235"/>
      <c r="H1139" s="237" t="s">
        <v>19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202</v>
      </c>
      <c r="AU1139" s="244" t="s">
        <v>82</v>
      </c>
      <c r="AV1139" s="13" t="s">
        <v>80</v>
      </c>
      <c r="AW1139" s="13" t="s">
        <v>34</v>
      </c>
      <c r="AX1139" s="13" t="s">
        <v>72</v>
      </c>
      <c r="AY1139" s="244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1678</v>
      </c>
      <c r="G1140" s="246"/>
      <c r="H1140" s="249">
        <v>4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3" customFormat="1">
      <c r="A1141" s="13"/>
      <c r="B1141" s="234"/>
      <c r="C1141" s="235"/>
      <c r="D1141" s="236" t="s">
        <v>202</v>
      </c>
      <c r="E1141" s="237" t="s">
        <v>19</v>
      </c>
      <c r="F1141" s="238" t="s">
        <v>1679</v>
      </c>
      <c r="G1141" s="235"/>
      <c r="H1141" s="237" t="s">
        <v>19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202</v>
      </c>
      <c r="AU1141" s="244" t="s">
        <v>82</v>
      </c>
      <c r="AV1141" s="13" t="s">
        <v>80</v>
      </c>
      <c r="AW1141" s="13" t="s">
        <v>34</v>
      </c>
      <c r="AX1141" s="13" t="s">
        <v>72</v>
      </c>
      <c r="AY1141" s="244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1680</v>
      </c>
      <c r="G1142" s="246"/>
      <c r="H1142" s="249">
        <v>10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3" customFormat="1">
      <c r="A1143" s="13"/>
      <c r="B1143" s="234"/>
      <c r="C1143" s="235"/>
      <c r="D1143" s="236" t="s">
        <v>202</v>
      </c>
      <c r="E1143" s="237" t="s">
        <v>19</v>
      </c>
      <c r="F1143" s="238" t="s">
        <v>1681</v>
      </c>
      <c r="G1143" s="235"/>
      <c r="H1143" s="237" t="s">
        <v>19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202</v>
      </c>
      <c r="AU1143" s="244" t="s">
        <v>82</v>
      </c>
      <c r="AV1143" s="13" t="s">
        <v>80</v>
      </c>
      <c r="AW1143" s="13" t="s">
        <v>34</v>
      </c>
      <c r="AX1143" s="13" t="s">
        <v>72</v>
      </c>
      <c r="AY1143" s="244" t="s">
        <v>191</v>
      </c>
    </row>
    <row r="1144" s="13" customFormat="1">
      <c r="A1144" s="13"/>
      <c r="B1144" s="234"/>
      <c r="C1144" s="235"/>
      <c r="D1144" s="236" t="s">
        <v>202</v>
      </c>
      <c r="E1144" s="237" t="s">
        <v>19</v>
      </c>
      <c r="F1144" s="238" t="s">
        <v>1682</v>
      </c>
      <c r="G1144" s="235"/>
      <c r="H1144" s="237" t="s">
        <v>19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202</v>
      </c>
      <c r="AU1144" s="244" t="s">
        <v>82</v>
      </c>
      <c r="AV1144" s="13" t="s">
        <v>80</v>
      </c>
      <c r="AW1144" s="13" t="s">
        <v>34</v>
      </c>
      <c r="AX1144" s="13" t="s">
        <v>72</v>
      </c>
      <c r="AY1144" s="244" t="s">
        <v>191</v>
      </c>
    </row>
    <row r="1145" s="14" customFormat="1">
      <c r="A1145" s="14"/>
      <c r="B1145" s="245"/>
      <c r="C1145" s="246"/>
      <c r="D1145" s="236" t="s">
        <v>202</v>
      </c>
      <c r="E1145" s="247" t="s">
        <v>19</v>
      </c>
      <c r="F1145" s="248" t="s">
        <v>1683</v>
      </c>
      <c r="G1145" s="246"/>
      <c r="H1145" s="249">
        <v>44.399999999999999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202</v>
      </c>
      <c r="AU1145" s="255" t="s">
        <v>82</v>
      </c>
      <c r="AV1145" s="14" t="s">
        <v>82</v>
      </c>
      <c r="AW1145" s="14" t="s">
        <v>34</v>
      </c>
      <c r="AX1145" s="14" t="s">
        <v>72</v>
      </c>
      <c r="AY1145" s="255" t="s">
        <v>191</v>
      </c>
    </row>
    <row r="1146" s="13" customFormat="1">
      <c r="A1146" s="13"/>
      <c r="B1146" s="234"/>
      <c r="C1146" s="235"/>
      <c r="D1146" s="236" t="s">
        <v>202</v>
      </c>
      <c r="E1146" s="237" t="s">
        <v>19</v>
      </c>
      <c r="F1146" s="238" t="s">
        <v>1684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202</v>
      </c>
      <c r="AU1146" s="244" t="s">
        <v>82</v>
      </c>
      <c r="AV1146" s="13" t="s">
        <v>80</v>
      </c>
      <c r="AW1146" s="13" t="s">
        <v>34</v>
      </c>
      <c r="AX1146" s="13" t="s">
        <v>72</v>
      </c>
      <c r="AY1146" s="244" t="s">
        <v>191</v>
      </c>
    </row>
    <row r="1147" s="14" customFormat="1">
      <c r="A1147" s="14"/>
      <c r="B1147" s="245"/>
      <c r="C1147" s="246"/>
      <c r="D1147" s="236" t="s">
        <v>202</v>
      </c>
      <c r="E1147" s="247" t="s">
        <v>19</v>
      </c>
      <c r="F1147" s="248" t="s">
        <v>1683</v>
      </c>
      <c r="G1147" s="246"/>
      <c r="H1147" s="249">
        <v>44.399999999999999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202</v>
      </c>
      <c r="AU1147" s="255" t="s">
        <v>82</v>
      </c>
      <c r="AV1147" s="14" t="s">
        <v>82</v>
      </c>
      <c r="AW1147" s="14" t="s">
        <v>34</v>
      </c>
      <c r="AX1147" s="14" t="s">
        <v>72</v>
      </c>
      <c r="AY1147" s="255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1685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1686</v>
      </c>
      <c r="G1149" s="246"/>
      <c r="H1149" s="249">
        <v>5.0999999999999996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3" customFormat="1">
      <c r="A1150" s="13"/>
      <c r="B1150" s="234"/>
      <c r="C1150" s="235"/>
      <c r="D1150" s="236" t="s">
        <v>202</v>
      </c>
      <c r="E1150" s="237" t="s">
        <v>19</v>
      </c>
      <c r="F1150" s="238" t="s">
        <v>1687</v>
      </c>
      <c r="G1150" s="235"/>
      <c r="H1150" s="237" t="s">
        <v>19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202</v>
      </c>
      <c r="AU1150" s="244" t="s">
        <v>82</v>
      </c>
      <c r="AV1150" s="13" t="s">
        <v>80</v>
      </c>
      <c r="AW1150" s="13" t="s">
        <v>34</v>
      </c>
      <c r="AX1150" s="13" t="s">
        <v>72</v>
      </c>
      <c r="AY1150" s="244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1688</v>
      </c>
      <c r="G1151" s="246"/>
      <c r="H1151" s="249">
        <v>9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3" customFormat="1">
      <c r="A1152" s="13"/>
      <c r="B1152" s="234"/>
      <c r="C1152" s="235"/>
      <c r="D1152" s="236" t="s">
        <v>202</v>
      </c>
      <c r="E1152" s="237" t="s">
        <v>19</v>
      </c>
      <c r="F1152" s="238" t="s">
        <v>1689</v>
      </c>
      <c r="G1152" s="235"/>
      <c r="H1152" s="237" t="s">
        <v>19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202</v>
      </c>
      <c r="AU1152" s="244" t="s">
        <v>82</v>
      </c>
      <c r="AV1152" s="13" t="s">
        <v>80</v>
      </c>
      <c r="AW1152" s="13" t="s">
        <v>34</v>
      </c>
      <c r="AX1152" s="13" t="s">
        <v>72</v>
      </c>
      <c r="AY1152" s="244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1690</v>
      </c>
      <c r="G1153" s="246"/>
      <c r="H1153" s="249">
        <v>9.5999999999999996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3" customFormat="1">
      <c r="A1154" s="13"/>
      <c r="B1154" s="234"/>
      <c r="C1154" s="235"/>
      <c r="D1154" s="236" t="s">
        <v>202</v>
      </c>
      <c r="E1154" s="237" t="s">
        <v>19</v>
      </c>
      <c r="F1154" s="238" t="s">
        <v>1691</v>
      </c>
      <c r="G1154" s="235"/>
      <c r="H1154" s="237" t="s">
        <v>19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202</v>
      </c>
      <c r="AU1154" s="244" t="s">
        <v>82</v>
      </c>
      <c r="AV1154" s="13" t="s">
        <v>80</v>
      </c>
      <c r="AW1154" s="13" t="s">
        <v>34</v>
      </c>
      <c r="AX1154" s="13" t="s">
        <v>72</v>
      </c>
      <c r="AY1154" s="244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1692</v>
      </c>
      <c r="G1155" s="246"/>
      <c r="H1155" s="249">
        <v>5.7999999999999998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6" customFormat="1">
      <c r="A1156" s="16"/>
      <c r="B1156" s="267"/>
      <c r="C1156" s="268"/>
      <c r="D1156" s="236" t="s">
        <v>202</v>
      </c>
      <c r="E1156" s="269" t="s">
        <v>19</v>
      </c>
      <c r="F1156" s="270" t="s">
        <v>212</v>
      </c>
      <c r="G1156" s="268"/>
      <c r="H1156" s="271">
        <v>206.30000000000001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7" t="s">
        <v>202</v>
      </c>
      <c r="AU1156" s="277" t="s">
        <v>82</v>
      </c>
      <c r="AV1156" s="16" t="s">
        <v>198</v>
      </c>
      <c r="AW1156" s="16" t="s">
        <v>34</v>
      </c>
      <c r="AX1156" s="16" t="s">
        <v>80</v>
      </c>
      <c r="AY1156" s="277" t="s">
        <v>191</v>
      </c>
    </row>
    <row r="1157" s="2" customFormat="1" ht="16.5" customHeight="1">
      <c r="A1157" s="41"/>
      <c r="B1157" s="42"/>
      <c r="C1157" s="278" t="s">
        <v>831</v>
      </c>
      <c r="D1157" s="278" t="s">
        <v>260</v>
      </c>
      <c r="E1157" s="279" t="s">
        <v>1704</v>
      </c>
      <c r="F1157" s="280" t="s">
        <v>1705</v>
      </c>
      <c r="G1157" s="281" t="s">
        <v>215</v>
      </c>
      <c r="H1157" s="282">
        <v>216.61500000000001</v>
      </c>
      <c r="I1157" s="283"/>
      <c r="J1157" s="284">
        <f>ROUND(I1157*H1157,2)</f>
        <v>0</v>
      </c>
      <c r="K1157" s="280" t="s">
        <v>197</v>
      </c>
      <c r="L1157" s="285"/>
      <c r="M1157" s="286" t="s">
        <v>19</v>
      </c>
      <c r="N1157" s="287" t="s">
        <v>43</v>
      </c>
      <c r="O1157" s="87"/>
      <c r="P1157" s="225">
        <f>O1157*H1157</f>
        <v>0</v>
      </c>
      <c r="Q1157" s="225">
        <v>0.00029999999999999997</v>
      </c>
      <c r="R1157" s="225">
        <f>Q1157*H1157</f>
        <v>0.064984500000000001</v>
      </c>
      <c r="S1157" s="225">
        <v>0</v>
      </c>
      <c r="T1157" s="226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7" t="s">
        <v>259</v>
      </c>
      <c r="AT1157" s="227" t="s">
        <v>260</v>
      </c>
      <c r="AU1157" s="227" t="s">
        <v>82</v>
      </c>
      <c r="AY1157" s="20" t="s">
        <v>191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20" t="s">
        <v>80</v>
      </c>
      <c r="BK1157" s="228">
        <f>ROUND(I1157*H1157,2)</f>
        <v>0</v>
      </c>
      <c r="BL1157" s="20" t="s">
        <v>198</v>
      </c>
      <c r="BM1157" s="227" t="s">
        <v>1706</v>
      </c>
    </row>
    <row r="1158" s="13" customFormat="1">
      <c r="A1158" s="13"/>
      <c r="B1158" s="234"/>
      <c r="C1158" s="235"/>
      <c r="D1158" s="236" t="s">
        <v>202</v>
      </c>
      <c r="E1158" s="237" t="s">
        <v>19</v>
      </c>
      <c r="F1158" s="238" t="s">
        <v>1667</v>
      </c>
      <c r="G1158" s="235"/>
      <c r="H1158" s="237" t="s">
        <v>19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202</v>
      </c>
      <c r="AU1158" s="244" t="s">
        <v>82</v>
      </c>
      <c r="AV1158" s="13" t="s">
        <v>80</v>
      </c>
      <c r="AW1158" s="13" t="s">
        <v>34</v>
      </c>
      <c r="AX1158" s="13" t="s">
        <v>72</v>
      </c>
      <c r="AY1158" s="244" t="s">
        <v>191</v>
      </c>
    </row>
    <row r="1159" s="13" customFormat="1">
      <c r="A1159" s="13"/>
      <c r="B1159" s="234"/>
      <c r="C1159" s="235"/>
      <c r="D1159" s="236" t="s">
        <v>202</v>
      </c>
      <c r="E1159" s="237" t="s">
        <v>19</v>
      </c>
      <c r="F1159" s="238" t="s">
        <v>1668</v>
      </c>
      <c r="G1159" s="235"/>
      <c r="H1159" s="237" t="s">
        <v>19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202</v>
      </c>
      <c r="AU1159" s="244" t="s">
        <v>82</v>
      </c>
      <c r="AV1159" s="13" t="s">
        <v>80</v>
      </c>
      <c r="AW1159" s="13" t="s">
        <v>34</v>
      </c>
      <c r="AX1159" s="13" t="s">
        <v>72</v>
      </c>
      <c r="AY1159" s="244" t="s">
        <v>191</v>
      </c>
    </row>
    <row r="1160" s="14" customFormat="1">
      <c r="A1160" s="14"/>
      <c r="B1160" s="245"/>
      <c r="C1160" s="246"/>
      <c r="D1160" s="236" t="s">
        <v>202</v>
      </c>
      <c r="E1160" s="247" t="s">
        <v>19</v>
      </c>
      <c r="F1160" s="248" t="s">
        <v>1669</v>
      </c>
      <c r="G1160" s="246"/>
      <c r="H1160" s="249">
        <v>14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202</v>
      </c>
      <c r="AU1160" s="255" t="s">
        <v>82</v>
      </c>
      <c r="AV1160" s="14" t="s">
        <v>82</v>
      </c>
      <c r="AW1160" s="14" t="s">
        <v>34</v>
      </c>
      <c r="AX1160" s="14" t="s">
        <v>72</v>
      </c>
      <c r="AY1160" s="255" t="s">
        <v>191</v>
      </c>
    </row>
    <row r="1161" s="13" customFormat="1">
      <c r="A1161" s="13"/>
      <c r="B1161" s="234"/>
      <c r="C1161" s="235"/>
      <c r="D1161" s="236" t="s">
        <v>202</v>
      </c>
      <c r="E1161" s="237" t="s">
        <v>19</v>
      </c>
      <c r="F1161" s="238" t="s">
        <v>1670</v>
      </c>
      <c r="G1161" s="235"/>
      <c r="H1161" s="237" t="s">
        <v>19</v>
      </c>
      <c r="I1161" s="239"/>
      <c r="J1161" s="235"/>
      <c r="K1161" s="235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202</v>
      </c>
      <c r="AU1161" s="244" t="s">
        <v>82</v>
      </c>
      <c r="AV1161" s="13" t="s">
        <v>80</v>
      </c>
      <c r="AW1161" s="13" t="s">
        <v>34</v>
      </c>
      <c r="AX1161" s="13" t="s">
        <v>72</v>
      </c>
      <c r="AY1161" s="244" t="s">
        <v>191</v>
      </c>
    </row>
    <row r="1162" s="14" customFormat="1">
      <c r="A1162" s="14"/>
      <c r="B1162" s="245"/>
      <c r="C1162" s="246"/>
      <c r="D1162" s="236" t="s">
        <v>202</v>
      </c>
      <c r="E1162" s="247" t="s">
        <v>19</v>
      </c>
      <c r="F1162" s="248" t="s">
        <v>1669</v>
      </c>
      <c r="G1162" s="246"/>
      <c r="H1162" s="249">
        <v>14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202</v>
      </c>
      <c r="AU1162" s="255" t="s">
        <v>82</v>
      </c>
      <c r="AV1162" s="14" t="s">
        <v>82</v>
      </c>
      <c r="AW1162" s="14" t="s">
        <v>34</v>
      </c>
      <c r="AX1162" s="14" t="s">
        <v>72</v>
      </c>
      <c r="AY1162" s="255" t="s">
        <v>191</v>
      </c>
    </row>
    <row r="1163" s="13" customFormat="1">
      <c r="A1163" s="13"/>
      <c r="B1163" s="234"/>
      <c r="C1163" s="235"/>
      <c r="D1163" s="236" t="s">
        <v>202</v>
      </c>
      <c r="E1163" s="237" t="s">
        <v>19</v>
      </c>
      <c r="F1163" s="238" t="s">
        <v>1671</v>
      </c>
      <c r="G1163" s="235"/>
      <c r="H1163" s="237" t="s">
        <v>19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202</v>
      </c>
      <c r="AU1163" s="244" t="s">
        <v>82</v>
      </c>
      <c r="AV1163" s="13" t="s">
        <v>80</v>
      </c>
      <c r="AW1163" s="13" t="s">
        <v>34</v>
      </c>
      <c r="AX1163" s="13" t="s">
        <v>72</v>
      </c>
      <c r="AY1163" s="244" t="s">
        <v>191</v>
      </c>
    </row>
    <row r="1164" s="14" customFormat="1">
      <c r="A1164" s="14"/>
      <c r="B1164" s="245"/>
      <c r="C1164" s="246"/>
      <c r="D1164" s="236" t="s">
        <v>202</v>
      </c>
      <c r="E1164" s="247" t="s">
        <v>19</v>
      </c>
      <c r="F1164" s="248" t="s">
        <v>1672</v>
      </c>
      <c r="G1164" s="246"/>
      <c r="H1164" s="249">
        <v>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202</v>
      </c>
      <c r="AU1164" s="255" t="s">
        <v>82</v>
      </c>
      <c r="AV1164" s="14" t="s">
        <v>82</v>
      </c>
      <c r="AW1164" s="14" t="s">
        <v>34</v>
      </c>
      <c r="AX1164" s="14" t="s">
        <v>72</v>
      </c>
      <c r="AY1164" s="255" t="s">
        <v>191</v>
      </c>
    </row>
    <row r="1165" s="13" customFormat="1">
      <c r="A1165" s="13"/>
      <c r="B1165" s="234"/>
      <c r="C1165" s="235"/>
      <c r="D1165" s="236" t="s">
        <v>202</v>
      </c>
      <c r="E1165" s="237" t="s">
        <v>19</v>
      </c>
      <c r="F1165" s="238" t="s">
        <v>1673</v>
      </c>
      <c r="G1165" s="235"/>
      <c r="H1165" s="237" t="s">
        <v>19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202</v>
      </c>
      <c r="AU1165" s="244" t="s">
        <v>82</v>
      </c>
      <c r="AV1165" s="13" t="s">
        <v>80</v>
      </c>
      <c r="AW1165" s="13" t="s">
        <v>34</v>
      </c>
      <c r="AX1165" s="13" t="s">
        <v>72</v>
      </c>
      <c r="AY1165" s="244" t="s">
        <v>191</v>
      </c>
    </row>
    <row r="1166" s="14" customFormat="1">
      <c r="A1166" s="14"/>
      <c r="B1166" s="245"/>
      <c r="C1166" s="246"/>
      <c r="D1166" s="236" t="s">
        <v>202</v>
      </c>
      <c r="E1166" s="247" t="s">
        <v>19</v>
      </c>
      <c r="F1166" s="248" t="s">
        <v>1674</v>
      </c>
      <c r="G1166" s="246"/>
      <c r="H1166" s="249">
        <v>15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202</v>
      </c>
      <c r="AU1166" s="255" t="s">
        <v>82</v>
      </c>
      <c r="AV1166" s="14" t="s">
        <v>82</v>
      </c>
      <c r="AW1166" s="14" t="s">
        <v>34</v>
      </c>
      <c r="AX1166" s="14" t="s">
        <v>72</v>
      </c>
      <c r="AY1166" s="255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1675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1676</v>
      </c>
      <c r="G1168" s="246"/>
      <c r="H1168" s="249">
        <v>24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3" customFormat="1">
      <c r="A1169" s="13"/>
      <c r="B1169" s="234"/>
      <c r="C1169" s="235"/>
      <c r="D1169" s="236" t="s">
        <v>202</v>
      </c>
      <c r="E1169" s="237" t="s">
        <v>19</v>
      </c>
      <c r="F1169" s="238" t="s">
        <v>1677</v>
      </c>
      <c r="G1169" s="235"/>
      <c r="H1169" s="237" t="s">
        <v>19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202</v>
      </c>
      <c r="AU1169" s="244" t="s">
        <v>82</v>
      </c>
      <c r="AV1169" s="13" t="s">
        <v>80</v>
      </c>
      <c r="AW1169" s="13" t="s">
        <v>34</v>
      </c>
      <c r="AX1169" s="13" t="s">
        <v>72</v>
      </c>
      <c r="AY1169" s="244" t="s">
        <v>191</v>
      </c>
    </row>
    <row r="1170" s="14" customFormat="1">
      <c r="A1170" s="14"/>
      <c r="B1170" s="245"/>
      <c r="C1170" s="246"/>
      <c r="D1170" s="236" t="s">
        <v>202</v>
      </c>
      <c r="E1170" s="247" t="s">
        <v>19</v>
      </c>
      <c r="F1170" s="248" t="s">
        <v>1678</v>
      </c>
      <c r="G1170" s="246"/>
      <c r="H1170" s="249">
        <v>4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202</v>
      </c>
      <c r="AU1170" s="255" t="s">
        <v>82</v>
      </c>
      <c r="AV1170" s="14" t="s">
        <v>82</v>
      </c>
      <c r="AW1170" s="14" t="s">
        <v>34</v>
      </c>
      <c r="AX1170" s="14" t="s">
        <v>72</v>
      </c>
      <c r="AY1170" s="255" t="s">
        <v>191</v>
      </c>
    </row>
    <row r="1171" s="13" customFormat="1">
      <c r="A1171" s="13"/>
      <c r="B1171" s="234"/>
      <c r="C1171" s="235"/>
      <c r="D1171" s="236" t="s">
        <v>202</v>
      </c>
      <c r="E1171" s="237" t="s">
        <v>19</v>
      </c>
      <c r="F1171" s="238" t="s">
        <v>1679</v>
      </c>
      <c r="G1171" s="235"/>
      <c r="H1171" s="237" t="s">
        <v>19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202</v>
      </c>
      <c r="AU1171" s="244" t="s">
        <v>82</v>
      </c>
      <c r="AV1171" s="13" t="s">
        <v>80</v>
      </c>
      <c r="AW1171" s="13" t="s">
        <v>34</v>
      </c>
      <c r="AX1171" s="13" t="s">
        <v>72</v>
      </c>
      <c r="AY1171" s="244" t="s">
        <v>191</v>
      </c>
    </row>
    <row r="1172" s="14" customFormat="1">
      <c r="A1172" s="14"/>
      <c r="B1172" s="245"/>
      <c r="C1172" s="246"/>
      <c r="D1172" s="236" t="s">
        <v>202</v>
      </c>
      <c r="E1172" s="247" t="s">
        <v>19</v>
      </c>
      <c r="F1172" s="248" t="s">
        <v>1680</v>
      </c>
      <c r="G1172" s="246"/>
      <c r="H1172" s="249">
        <v>10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202</v>
      </c>
      <c r="AU1172" s="255" t="s">
        <v>82</v>
      </c>
      <c r="AV1172" s="14" t="s">
        <v>82</v>
      </c>
      <c r="AW1172" s="14" t="s">
        <v>34</v>
      </c>
      <c r="AX1172" s="14" t="s">
        <v>72</v>
      </c>
      <c r="AY1172" s="255" t="s">
        <v>191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1681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1682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1683</v>
      </c>
      <c r="G1175" s="246"/>
      <c r="H1175" s="249">
        <v>44.399999999999999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3" customFormat="1">
      <c r="A1176" s="13"/>
      <c r="B1176" s="234"/>
      <c r="C1176" s="235"/>
      <c r="D1176" s="236" t="s">
        <v>202</v>
      </c>
      <c r="E1176" s="237" t="s">
        <v>19</v>
      </c>
      <c r="F1176" s="238" t="s">
        <v>1684</v>
      </c>
      <c r="G1176" s="235"/>
      <c r="H1176" s="237" t="s">
        <v>19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202</v>
      </c>
      <c r="AU1176" s="244" t="s">
        <v>82</v>
      </c>
      <c r="AV1176" s="13" t="s">
        <v>80</v>
      </c>
      <c r="AW1176" s="13" t="s">
        <v>34</v>
      </c>
      <c r="AX1176" s="13" t="s">
        <v>72</v>
      </c>
      <c r="AY1176" s="244" t="s">
        <v>191</v>
      </c>
    </row>
    <row r="1177" s="14" customFormat="1">
      <c r="A1177" s="14"/>
      <c r="B1177" s="245"/>
      <c r="C1177" s="246"/>
      <c r="D1177" s="236" t="s">
        <v>202</v>
      </c>
      <c r="E1177" s="247" t="s">
        <v>19</v>
      </c>
      <c r="F1177" s="248" t="s">
        <v>1683</v>
      </c>
      <c r="G1177" s="246"/>
      <c r="H1177" s="249">
        <v>44.399999999999999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202</v>
      </c>
      <c r="AU1177" s="255" t="s">
        <v>82</v>
      </c>
      <c r="AV1177" s="14" t="s">
        <v>82</v>
      </c>
      <c r="AW1177" s="14" t="s">
        <v>34</v>
      </c>
      <c r="AX1177" s="14" t="s">
        <v>72</v>
      </c>
      <c r="AY1177" s="255" t="s">
        <v>191</v>
      </c>
    </row>
    <row r="1178" s="13" customFormat="1">
      <c r="A1178" s="13"/>
      <c r="B1178" s="234"/>
      <c r="C1178" s="235"/>
      <c r="D1178" s="236" t="s">
        <v>202</v>
      </c>
      <c r="E1178" s="237" t="s">
        <v>19</v>
      </c>
      <c r="F1178" s="238" t="s">
        <v>1685</v>
      </c>
      <c r="G1178" s="235"/>
      <c r="H1178" s="237" t="s">
        <v>19</v>
      </c>
      <c r="I1178" s="239"/>
      <c r="J1178" s="235"/>
      <c r="K1178" s="235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202</v>
      </c>
      <c r="AU1178" s="244" t="s">
        <v>82</v>
      </c>
      <c r="AV1178" s="13" t="s">
        <v>80</v>
      </c>
      <c r="AW1178" s="13" t="s">
        <v>34</v>
      </c>
      <c r="AX1178" s="13" t="s">
        <v>72</v>
      </c>
      <c r="AY1178" s="244" t="s">
        <v>191</v>
      </c>
    </row>
    <row r="1179" s="14" customFormat="1">
      <c r="A1179" s="14"/>
      <c r="B1179" s="245"/>
      <c r="C1179" s="246"/>
      <c r="D1179" s="236" t="s">
        <v>202</v>
      </c>
      <c r="E1179" s="247" t="s">
        <v>19</v>
      </c>
      <c r="F1179" s="248" t="s">
        <v>1686</v>
      </c>
      <c r="G1179" s="246"/>
      <c r="H1179" s="249">
        <v>5.0999999999999996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202</v>
      </c>
      <c r="AU1179" s="255" t="s">
        <v>82</v>
      </c>
      <c r="AV1179" s="14" t="s">
        <v>82</v>
      </c>
      <c r="AW1179" s="14" t="s">
        <v>34</v>
      </c>
      <c r="AX1179" s="14" t="s">
        <v>72</v>
      </c>
      <c r="AY1179" s="255" t="s">
        <v>191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1687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4" customFormat="1">
      <c r="A1181" s="14"/>
      <c r="B1181" s="245"/>
      <c r="C1181" s="246"/>
      <c r="D1181" s="236" t="s">
        <v>202</v>
      </c>
      <c r="E1181" s="247" t="s">
        <v>19</v>
      </c>
      <c r="F1181" s="248" t="s">
        <v>1688</v>
      </c>
      <c r="G1181" s="246"/>
      <c r="H1181" s="249">
        <v>9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202</v>
      </c>
      <c r="AU1181" s="255" t="s">
        <v>82</v>
      </c>
      <c r="AV1181" s="14" t="s">
        <v>82</v>
      </c>
      <c r="AW1181" s="14" t="s">
        <v>34</v>
      </c>
      <c r="AX1181" s="14" t="s">
        <v>72</v>
      </c>
      <c r="AY1181" s="255" t="s">
        <v>191</v>
      </c>
    </row>
    <row r="1182" s="13" customFormat="1">
      <c r="A1182" s="13"/>
      <c r="B1182" s="234"/>
      <c r="C1182" s="235"/>
      <c r="D1182" s="236" t="s">
        <v>202</v>
      </c>
      <c r="E1182" s="237" t="s">
        <v>19</v>
      </c>
      <c r="F1182" s="238" t="s">
        <v>1689</v>
      </c>
      <c r="G1182" s="235"/>
      <c r="H1182" s="237" t="s">
        <v>19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202</v>
      </c>
      <c r="AU1182" s="244" t="s">
        <v>82</v>
      </c>
      <c r="AV1182" s="13" t="s">
        <v>80</v>
      </c>
      <c r="AW1182" s="13" t="s">
        <v>34</v>
      </c>
      <c r="AX1182" s="13" t="s">
        <v>72</v>
      </c>
      <c r="AY1182" s="244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1690</v>
      </c>
      <c r="G1183" s="246"/>
      <c r="H1183" s="249">
        <v>9.5999999999999996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3" customFormat="1">
      <c r="A1184" s="13"/>
      <c r="B1184" s="234"/>
      <c r="C1184" s="235"/>
      <c r="D1184" s="236" t="s">
        <v>202</v>
      </c>
      <c r="E1184" s="237" t="s">
        <v>19</v>
      </c>
      <c r="F1184" s="238" t="s">
        <v>1691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202</v>
      </c>
      <c r="AU1184" s="244" t="s">
        <v>82</v>
      </c>
      <c r="AV1184" s="13" t="s">
        <v>80</v>
      </c>
      <c r="AW1184" s="13" t="s">
        <v>34</v>
      </c>
      <c r="AX1184" s="13" t="s">
        <v>72</v>
      </c>
      <c r="AY1184" s="244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1692</v>
      </c>
      <c r="G1185" s="246"/>
      <c r="H1185" s="249">
        <v>5.7999999999999998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6" customFormat="1">
      <c r="A1186" s="16"/>
      <c r="B1186" s="267"/>
      <c r="C1186" s="268"/>
      <c r="D1186" s="236" t="s">
        <v>202</v>
      </c>
      <c r="E1186" s="269" t="s">
        <v>19</v>
      </c>
      <c r="F1186" s="270" t="s">
        <v>212</v>
      </c>
      <c r="G1186" s="268"/>
      <c r="H1186" s="271">
        <v>206.30000000000001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77" t="s">
        <v>202</v>
      </c>
      <c r="AU1186" s="277" t="s">
        <v>82</v>
      </c>
      <c r="AV1186" s="16" t="s">
        <v>198</v>
      </c>
      <c r="AW1186" s="16" t="s">
        <v>34</v>
      </c>
      <c r="AX1186" s="16" t="s">
        <v>80</v>
      </c>
      <c r="AY1186" s="277" t="s">
        <v>191</v>
      </c>
    </row>
    <row r="1187" s="14" customFormat="1">
      <c r="A1187" s="14"/>
      <c r="B1187" s="245"/>
      <c r="C1187" s="246"/>
      <c r="D1187" s="236" t="s">
        <v>202</v>
      </c>
      <c r="E1187" s="246"/>
      <c r="F1187" s="248" t="s">
        <v>1707</v>
      </c>
      <c r="G1187" s="246"/>
      <c r="H1187" s="249">
        <v>216.61500000000001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4</v>
      </c>
      <c r="AX1187" s="14" t="s">
        <v>80</v>
      </c>
      <c r="AY1187" s="255" t="s">
        <v>191</v>
      </c>
    </row>
    <row r="1188" s="2" customFormat="1" ht="37.8" customHeight="1">
      <c r="A1188" s="41"/>
      <c r="B1188" s="42"/>
      <c r="C1188" s="216" t="s">
        <v>838</v>
      </c>
      <c r="D1188" s="216" t="s">
        <v>193</v>
      </c>
      <c r="E1188" s="217" t="s">
        <v>1708</v>
      </c>
      <c r="F1188" s="218" t="s">
        <v>1709</v>
      </c>
      <c r="G1188" s="219" t="s">
        <v>215</v>
      </c>
      <c r="H1188" s="220">
        <v>206.30000000000001</v>
      </c>
      <c r="I1188" s="221"/>
      <c r="J1188" s="222">
        <f>ROUND(I1188*H1188,2)</f>
        <v>0</v>
      </c>
      <c r="K1188" s="218" t="s">
        <v>197</v>
      </c>
      <c r="L1188" s="47"/>
      <c r="M1188" s="223" t="s">
        <v>19</v>
      </c>
      <c r="N1188" s="224" t="s">
        <v>43</v>
      </c>
      <c r="O1188" s="87"/>
      <c r="P1188" s="225">
        <f>O1188*H1188</f>
        <v>0</v>
      </c>
      <c r="Q1188" s="225">
        <v>0.0017600000000000001</v>
      </c>
      <c r="R1188" s="225">
        <f>Q1188*H1188</f>
        <v>0.36308800000000002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198</v>
      </c>
      <c r="AT1188" s="227" t="s">
        <v>193</v>
      </c>
      <c r="AU1188" s="227" t="s">
        <v>82</v>
      </c>
      <c r="AY1188" s="20" t="s">
        <v>191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80</v>
      </c>
      <c r="BK1188" s="228">
        <f>ROUND(I1188*H1188,2)</f>
        <v>0</v>
      </c>
      <c r="BL1188" s="20" t="s">
        <v>198</v>
      </c>
      <c r="BM1188" s="227" t="s">
        <v>1710</v>
      </c>
    </row>
    <row r="1189" s="2" customFormat="1">
      <c r="A1189" s="41"/>
      <c r="B1189" s="42"/>
      <c r="C1189" s="43"/>
      <c r="D1189" s="229" t="s">
        <v>200</v>
      </c>
      <c r="E1189" s="43"/>
      <c r="F1189" s="230" t="s">
        <v>1711</v>
      </c>
      <c r="G1189" s="43"/>
      <c r="H1189" s="43"/>
      <c r="I1189" s="231"/>
      <c r="J1189" s="43"/>
      <c r="K1189" s="43"/>
      <c r="L1189" s="47"/>
      <c r="M1189" s="232"/>
      <c r="N1189" s="233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200</v>
      </c>
      <c r="AU1189" s="20" t="s">
        <v>82</v>
      </c>
    </row>
    <row r="1190" s="13" customFormat="1">
      <c r="A1190" s="13"/>
      <c r="B1190" s="234"/>
      <c r="C1190" s="235"/>
      <c r="D1190" s="236" t="s">
        <v>202</v>
      </c>
      <c r="E1190" s="237" t="s">
        <v>19</v>
      </c>
      <c r="F1190" s="238" t="s">
        <v>1667</v>
      </c>
      <c r="G1190" s="235"/>
      <c r="H1190" s="237" t="s">
        <v>19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202</v>
      </c>
      <c r="AU1190" s="244" t="s">
        <v>82</v>
      </c>
      <c r="AV1190" s="13" t="s">
        <v>80</v>
      </c>
      <c r="AW1190" s="13" t="s">
        <v>34</v>
      </c>
      <c r="AX1190" s="13" t="s">
        <v>72</v>
      </c>
      <c r="AY1190" s="244" t="s">
        <v>191</v>
      </c>
    </row>
    <row r="1191" s="13" customFormat="1">
      <c r="A1191" s="13"/>
      <c r="B1191" s="234"/>
      <c r="C1191" s="235"/>
      <c r="D1191" s="236" t="s">
        <v>202</v>
      </c>
      <c r="E1191" s="237" t="s">
        <v>19</v>
      </c>
      <c r="F1191" s="238" t="s">
        <v>1668</v>
      </c>
      <c r="G1191" s="235"/>
      <c r="H1191" s="237" t="s">
        <v>19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202</v>
      </c>
      <c r="AU1191" s="244" t="s">
        <v>82</v>
      </c>
      <c r="AV1191" s="13" t="s">
        <v>80</v>
      </c>
      <c r="AW1191" s="13" t="s">
        <v>34</v>
      </c>
      <c r="AX1191" s="13" t="s">
        <v>72</v>
      </c>
      <c r="AY1191" s="244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1669</v>
      </c>
      <c r="G1192" s="246"/>
      <c r="H1192" s="249">
        <v>14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3" customFormat="1">
      <c r="A1193" s="13"/>
      <c r="B1193" s="234"/>
      <c r="C1193" s="235"/>
      <c r="D1193" s="236" t="s">
        <v>202</v>
      </c>
      <c r="E1193" s="237" t="s">
        <v>19</v>
      </c>
      <c r="F1193" s="238" t="s">
        <v>1670</v>
      </c>
      <c r="G1193" s="235"/>
      <c r="H1193" s="237" t="s">
        <v>19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202</v>
      </c>
      <c r="AU1193" s="244" t="s">
        <v>82</v>
      </c>
      <c r="AV1193" s="13" t="s">
        <v>80</v>
      </c>
      <c r="AW1193" s="13" t="s">
        <v>34</v>
      </c>
      <c r="AX1193" s="13" t="s">
        <v>72</v>
      </c>
      <c r="AY1193" s="244" t="s">
        <v>191</v>
      </c>
    </row>
    <row r="1194" s="14" customFormat="1">
      <c r="A1194" s="14"/>
      <c r="B1194" s="245"/>
      <c r="C1194" s="246"/>
      <c r="D1194" s="236" t="s">
        <v>202</v>
      </c>
      <c r="E1194" s="247" t="s">
        <v>19</v>
      </c>
      <c r="F1194" s="248" t="s">
        <v>1669</v>
      </c>
      <c r="G1194" s="246"/>
      <c r="H1194" s="249">
        <v>14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202</v>
      </c>
      <c r="AU1194" s="255" t="s">
        <v>82</v>
      </c>
      <c r="AV1194" s="14" t="s">
        <v>82</v>
      </c>
      <c r="AW1194" s="14" t="s">
        <v>34</v>
      </c>
      <c r="AX1194" s="14" t="s">
        <v>72</v>
      </c>
      <c r="AY1194" s="255" t="s">
        <v>191</v>
      </c>
    </row>
    <row r="1195" s="13" customFormat="1">
      <c r="A1195" s="13"/>
      <c r="B1195" s="234"/>
      <c r="C1195" s="235"/>
      <c r="D1195" s="236" t="s">
        <v>202</v>
      </c>
      <c r="E1195" s="237" t="s">
        <v>19</v>
      </c>
      <c r="F1195" s="238" t="s">
        <v>1671</v>
      </c>
      <c r="G1195" s="235"/>
      <c r="H1195" s="237" t="s">
        <v>19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202</v>
      </c>
      <c r="AU1195" s="244" t="s">
        <v>82</v>
      </c>
      <c r="AV1195" s="13" t="s">
        <v>80</v>
      </c>
      <c r="AW1195" s="13" t="s">
        <v>34</v>
      </c>
      <c r="AX1195" s="13" t="s">
        <v>72</v>
      </c>
      <c r="AY1195" s="244" t="s">
        <v>191</v>
      </c>
    </row>
    <row r="1196" s="14" customFormat="1">
      <c r="A1196" s="14"/>
      <c r="B1196" s="245"/>
      <c r="C1196" s="246"/>
      <c r="D1196" s="236" t="s">
        <v>202</v>
      </c>
      <c r="E1196" s="247" t="s">
        <v>19</v>
      </c>
      <c r="F1196" s="248" t="s">
        <v>1672</v>
      </c>
      <c r="G1196" s="246"/>
      <c r="H1196" s="249">
        <v>7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202</v>
      </c>
      <c r="AU1196" s="255" t="s">
        <v>82</v>
      </c>
      <c r="AV1196" s="14" t="s">
        <v>82</v>
      </c>
      <c r="AW1196" s="14" t="s">
        <v>34</v>
      </c>
      <c r="AX1196" s="14" t="s">
        <v>72</v>
      </c>
      <c r="AY1196" s="255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1673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1674</v>
      </c>
      <c r="G1198" s="246"/>
      <c r="H1198" s="249">
        <v>15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3" customFormat="1">
      <c r="A1199" s="13"/>
      <c r="B1199" s="234"/>
      <c r="C1199" s="235"/>
      <c r="D1199" s="236" t="s">
        <v>202</v>
      </c>
      <c r="E1199" s="237" t="s">
        <v>19</v>
      </c>
      <c r="F1199" s="238" t="s">
        <v>1675</v>
      </c>
      <c r="G1199" s="235"/>
      <c r="H1199" s="237" t="s">
        <v>19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202</v>
      </c>
      <c r="AU1199" s="244" t="s">
        <v>82</v>
      </c>
      <c r="AV1199" s="13" t="s">
        <v>80</v>
      </c>
      <c r="AW1199" s="13" t="s">
        <v>34</v>
      </c>
      <c r="AX1199" s="13" t="s">
        <v>72</v>
      </c>
      <c r="AY1199" s="244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1676</v>
      </c>
      <c r="G1200" s="246"/>
      <c r="H1200" s="249">
        <v>24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3" customFormat="1">
      <c r="A1201" s="13"/>
      <c r="B1201" s="234"/>
      <c r="C1201" s="235"/>
      <c r="D1201" s="236" t="s">
        <v>202</v>
      </c>
      <c r="E1201" s="237" t="s">
        <v>19</v>
      </c>
      <c r="F1201" s="238" t="s">
        <v>1677</v>
      </c>
      <c r="G1201" s="235"/>
      <c r="H1201" s="237" t="s">
        <v>19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202</v>
      </c>
      <c r="AU1201" s="244" t="s">
        <v>82</v>
      </c>
      <c r="AV1201" s="13" t="s">
        <v>80</v>
      </c>
      <c r="AW1201" s="13" t="s">
        <v>34</v>
      </c>
      <c r="AX1201" s="13" t="s">
        <v>72</v>
      </c>
      <c r="AY1201" s="244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1678</v>
      </c>
      <c r="G1202" s="246"/>
      <c r="H1202" s="249">
        <v>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3" customFormat="1">
      <c r="A1203" s="13"/>
      <c r="B1203" s="234"/>
      <c r="C1203" s="235"/>
      <c r="D1203" s="236" t="s">
        <v>202</v>
      </c>
      <c r="E1203" s="237" t="s">
        <v>19</v>
      </c>
      <c r="F1203" s="238" t="s">
        <v>1679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202</v>
      </c>
      <c r="AU1203" s="244" t="s">
        <v>82</v>
      </c>
      <c r="AV1203" s="13" t="s">
        <v>80</v>
      </c>
      <c r="AW1203" s="13" t="s">
        <v>34</v>
      </c>
      <c r="AX1203" s="13" t="s">
        <v>72</v>
      </c>
      <c r="AY1203" s="244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1680</v>
      </c>
      <c r="G1204" s="246"/>
      <c r="H1204" s="249">
        <v>10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3" customFormat="1">
      <c r="A1205" s="13"/>
      <c r="B1205" s="234"/>
      <c r="C1205" s="235"/>
      <c r="D1205" s="236" t="s">
        <v>202</v>
      </c>
      <c r="E1205" s="237" t="s">
        <v>19</v>
      </c>
      <c r="F1205" s="238" t="s">
        <v>1681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202</v>
      </c>
      <c r="AU1205" s="244" t="s">
        <v>82</v>
      </c>
      <c r="AV1205" s="13" t="s">
        <v>80</v>
      </c>
      <c r="AW1205" s="13" t="s">
        <v>34</v>
      </c>
      <c r="AX1205" s="13" t="s">
        <v>72</v>
      </c>
      <c r="AY1205" s="244" t="s">
        <v>191</v>
      </c>
    </row>
    <row r="1206" s="13" customFormat="1">
      <c r="A1206" s="13"/>
      <c r="B1206" s="234"/>
      <c r="C1206" s="235"/>
      <c r="D1206" s="236" t="s">
        <v>202</v>
      </c>
      <c r="E1206" s="237" t="s">
        <v>19</v>
      </c>
      <c r="F1206" s="238" t="s">
        <v>1682</v>
      </c>
      <c r="G1206" s="235"/>
      <c r="H1206" s="237" t="s">
        <v>19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202</v>
      </c>
      <c r="AU1206" s="244" t="s">
        <v>82</v>
      </c>
      <c r="AV1206" s="13" t="s">
        <v>80</v>
      </c>
      <c r="AW1206" s="13" t="s">
        <v>34</v>
      </c>
      <c r="AX1206" s="13" t="s">
        <v>72</v>
      </c>
      <c r="AY1206" s="244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1683</v>
      </c>
      <c r="G1207" s="246"/>
      <c r="H1207" s="249">
        <v>44.399999999999999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3" customFormat="1">
      <c r="A1208" s="13"/>
      <c r="B1208" s="234"/>
      <c r="C1208" s="235"/>
      <c r="D1208" s="236" t="s">
        <v>202</v>
      </c>
      <c r="E1208" s="237" t="s">
        <v>19</v>
      </c>
      <c r="F1208" s="238" t="s">
        <v>1684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202</v>
      </c>
      <c r="AU1208" s="244" t="s">
        <v>82</v>
      </c>
      <c r="AV1208" s="13" t="s">
        <v>80</v>
      </c>
      <c r="AW1208" s="13" t="s">
        <v>34</v>
      </c>
      <c r="AX1208" s="13" t="s">
        <v>72</v>
      </c>
      <c r="AY1208" s="244" t="s">
        <v>191</v>
      </c>
    </row>
    <row r="1209" s="14" customFormat="1">
      <c r="A1209" s="14"/>
      <c r="B1209" s="245"/>
      <c r="C1209" s="246"/>
      <c r="D1209" s="236" t="s">
        <v>202</v>
      </c>
      <c r="E1209" s="247" t="s">
        <v>19</v>
      </c>
      <c r="F1209" s="248" t="s">
        <v>1683</v>
      </c>
      <c r="G1209" s="246"/>
      <c r="H1209" s="249">
        <v>44.399999999999999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202</v>
      </c>
      <c r="AU1209" s="255" t="s">
        <v>82</v>
      </c>
      <c r="AV1209" s="14" t="s">
        <v>82</v>
      </c>
      <c r="AW1209" s="14" t="s">
        <v>34</v>
      </c>
      <c r="AX1209" s="14" t="s">
        <v>72</v>
      </c>
      <c r="AY1209" s="255" t="s">
        <v>191</v>
      </c>
    </row>
    <row r="1210" s="13" customFormat="1">
      <c r="A1210" s="13"/>
      <c r="B1210" s="234"/>
      <c r="C1210" s="235"/>
      <c r="D1210" s="236" t="s">
        <v>202</v>
      </c>
      <c r="E1210" s="237" t="s">
        <v>19</v>
      </c>
      <c r="F1210" s="238" t="s">
        <v>1685</v>
      </c>
      <c r="G1210" s="235"/>
      <c r="H1210" s="237" t="s">
        <v>19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202</v>
      </c>
      <c r="AU1210" s="244" t="s">
        <v>82</v>
      </c>
      <c r="AV1210" s="13" t="s">
        <v>80</v>
      </c>
      <c r="AW1210" s="13" t="s">
        <v>34</v>
      </c>
      <c r="AX1210" s="13" t="s">
        <v>72</v>
      </c>
      <c r="AY1210" s="244" t="s">
        <v>191</v>
      </c>
    </row>
    <row r="1211" s="14" customFormat="1">
      <c r="A1211" s="14"/>
      <c r="B1211" s="245"/>
      <c r="C1211" s="246"/>
      <c r="D1211" s="236" t="s">
        <v>202</v>
      </c>
      <c r="E1211" s="247" t="s">
        <v>19</v>
      </c>
      <c r="F1211" s="248" t="s">
        <v>1686</v>
      </c>
      <c r="G1211" s="246"/>
      <c r="H1211" s="249">
        <v>5.0999999999999996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202</v>
      </c>
      <c r="AU1211" s="255" t="s">
        <v>82</v>
      </c>
      <c r="AV1211" s="14" t="s">
        <v>82</v>
      </c>
      <c r="AW1211" s="14" t="s">
        <v>34</v>
      </c>
      <c r="AX1211" s="14" t="s">
        <v>72</v>
      </c>
      <c r="AY1211" s="255" t="s">
        <v>191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1687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4" customFormat="1">
      <c r="A1213" s="14"/>
      <c r="B1213" s="245"/>
      <c r="C1213" s="246"/>
      <c r="D1213" s="236" t="s">
        <v>202</v>
      </c>
      <c r="E1213" s="247" t="s">
        <v>19</v>
      </c>
      <c r="F1213" s="248" t="s">
        <v>1688</v>
      </c>
      <c r="G1213" s="246"/>
      <c r="H1213" s="249">
        <v>9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202</v>
      </c>
      <c r="AU1213" s="255" t="s">
        <v>82</v>
      </c>
      <c r="AV1213" s="14" t="s">
        <v>82</v>
      </c>
      <c r="AW1213" s="14" t="s">
        <v>34</v>
      </c>
      <c r="AX1213" s="14" t="s">
        <v>72</v>
      </c>
      <c r="AY1213" s="255" t="s">
        <v>191</v>
      </c>
    </row>
    <row r="1214" s="13" customFormat="1">
      <c r="A1214" s="13"/>
      <c r="B1214" s="234"/>
      <c r="C1214" s="235"/>
      <c r="D1214" s="236" t="s">
        <v>202</v>
      </c>
      <c r="E1214" s="237" t="s">
        <v>19</v>
      </c>
      <c r="F1214" s="238" t="s">
        <v>1689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202</v>
      </c>
      <c r="AU1214" s="244" t="s">
        <v>82</v>
      </c>
      <c r="AV1214" s="13" t="s">
        <v>80</v>
      </c>
      <c r="AW1214" s="13" t="s">
        <v>34</v>
      </c>
      <c r="AX1214" s="13" t="s">
        <v>72</v>
      </c>
      <c r="AY1214" s="244" t="s">
        <v>191</v>
      </c>
    </row>
    <row r="1215" s="14" customFormat="1">
      <c r="A1215" s="14"/>
      <c r="B1215" s="245"/>
      <c r="C1215" s="246"/>
      <c r="D1215" s="236" t="s">
        <v>202</v>
      </c>
      <c r="E1215" s="247" t="s">
        <v>19</v>
      </c>
      <c r="F1215" s="248" t="s">
        <v>1690</v>
      </c>
      <c r="G1215" s="246"/>
      <c r="H1215" s="249">
        <v>9.5999999999999996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202</v>
      </c>
      <c r="AU1215" s="255" t="s">
        <v>82</v>
      </c>
      <c r="AV1215" s="14" t="s">
        <v>82</v>
      </c>
      <c r="AW1215" s="14" t="s">
        <v>34</v>
      </c>
      <c r="AX1215" s="14" t="s">
        <v>72</v>
      </c>
      <c r="AY1215" s="255" t="s">
        <v>191</v>
      </c>
    </row>
    <row r="1216" s="13" customFormat="1">
      <c r="A1216" s="13"/>
      <c r="B1216" s="234"/>
      <c r="C1216" s="235"/>
      <c r="D1216" s="236" t="s">
        <v>202</v>
      </c>
      <c r="E1216" s="237" t="s">
        <v>19</v>
      </c>
      <c r="F1216" s="238" t="s">
        <v>1691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202</v>
      </c>
      <c r="AU1216" s="244" t="s">
        <v>82</v>
      </c>
      <c r="AV1216" s="13" t="s">
        <v>80</v>
      </c>
      <c r="AW1216" s="13" t="s">
        <v>34</v>
      </c>
      <c r="AX1216" s="13" t="s">
        <v>72</v>
      </c>
      <c r="AY1216" s="244" t="s">
        <v>191</v>
      </c>
    </row>
    <row r="1217" s="14" customFormat="1">
      <c r="A1217" s="14"/>
      <c r="B1217" s="245"/>
      <c r="C1217" s="246"/>
      <c r="D1217" s="236" t="s">
        <v>202</v>
      </c>
      <c r="E1217" s="247" t="s">
        <v>19</v>
      </c>
      <c r="F1217" s="248" t="s">
        <v>1692</v>
      </c>
      <c r="G1217" s="246"/>
      <c r="H1217" s="249">
        <v>5.7999999999999998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202</v>
      </c>
      <c r="AU1217" s="255" t="s">
        <v>82</v>
      </c>
      <c r="AV1217" s="14" t="s">
        <v>82</v>
      </c>
      <c r="AW1217" s="14" t="s">
        <v>34</v>
      </c>
      <c r="AX1217" s="14" t="s">
        <v>72</v>
      </c>
      <c r="AY1217" s="255" t="s">
        <v>191</v>
      </c>
    </row>
    <row r="1218" s="16" customFormat="1">
      <c r="A1218" s="16"/>
      <c r="B1218" s="267"/>
      <c r="C1218" s="268"/>
      <c r="D1218" s="236" t="s">
        <v>202</v>
      </c>
      <c r="E1218" s="269" t="s">
        <v>19</v>
      </c>
      <c r="F1218" s="270" t="s">
        <v>212</v>
      </c>
      <c r="G1218" s="268"/>
      <c r="H1218" s="271">
        <v>206.30000000000001</v>
      </c>
      <c r="I1218" s="272"/>
      <c r="J1218" s="268"/>
      <c r="K1218" s="268"/>
      <c r="L1218" s="273"/>
      <c r="M1218" s="274"/>
      <c r="N1218" s="275"/>
      <c r="O1218" s="275"/>
      <c r="P1218" s="275"/>
      <c r="Q1218" s="275"/>
      <c r="R1218" s="275"/>
      <c r="S1218" s="275"/>
      <c r="T1218" s="27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77" t="s">
        <v>202</v>
      </c>
      <c r="AU1218" s="277" t="s">
        <v>82</v>
      </c>
      <c r="AV1218" s="16" t="s">
        <v>198</v>
      </c>
      <c r="AW1218" s="16" t="s">
        <v>34</v>
      </c>
      <c r="AX1218" s="16" t="s">
        <v>80</v>
      </c>
      <c r="AY1218" s="277" t="s">
        <v>191</v>
      </c>
    </row>
    <row r="1219" s="2" customFormat="1" ht="16.5" customHeight="1">
      <c r="A1219" s="41"/>
      <c r="B1219" s="42"/>
      <c r="C1219" s="278" t="s">
        <v>844</v>
      </c>
      <c r="D1219" s="278" t="s">
        <v>260</v>
      </c>
      <c r="E1219" s="279" t="s">
        <v>1712</v>
      </c>
      <c r="F1219" s="280" t="s">
        <v>1713</v>
      </c>
      <c r="G1219" s="281" t="s">
        <v>196</v>
      </c>
      <c r="H1219" s="282">
        <v>30.882999999999999</v>
      </c>
      <c r="I1219" s="283"/>
      <c r="J1219" s="284">
        <f>ROUND(I1219*H1219,2)</f>
        <v>0</v>
      </c>
      <c r="K1219" s="280" t="s">
        <v>197</v>
      </c>
      <c r="L1219" s="285"/>
      <c r="M1219" s="286" t="s">
        <v>19</v>
      </c>
      <c r="N1219" s="287" t="s">
        <v>43</v>
      </c>
      <c r="O1219" s="87"/>
      <c r="P1219" s="225">
        <f>O1219*H1219</f>
        <v>0</v>
      </c>
      <c r="Q1219" s="225">
        <v>0.0047999999999999996</v>
      </c>
      <c r="R1219" s="225">
        <f>Q1219*H1219</f>
        <v>0.14823839999999999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259</v>
      </c>
      <c r="AT1219" s="227" t="s">
        <v>260</v>
      </c>
      <c r="AU1219" s="227" t="s">
        <v>82</v>
      </c>
      <c r="AY1219" s="20" t="s">
        <v>191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80</v>
      </c>
      <c r="BK1219" s="228">
        <f>ROUND(I1219*H1219,2)</f>
        <v>0</v>
      </c>
      <c r="BL1219" s="20" t="s">
        <v>198</v>
      </c>
      <c r="BM1219" s="227" t="s">
        <v>1714</v>
      </c>
    </row>
    <row r="1220" s="13" customFormat="1">
      <c r="A1220" s="13"/>
      <c r="B1220" s="234"/>
      <c r="C1220" s="235"/>
      <c r="D1220" s="236" t="s">
        <v>202</v>
      </c>
      <c r="E1220" s="237" t="s">
        <v>19</v>
      </c>
      <c r="F1220" s="238" t="s">
        <v>1667</v>
      </c>
      <c r="G1220" s="235"/>
      <c r="H1220" s="237" t="s">
        <v>19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202</v>
      </c>
      <c r="AU1220" s="244" t="s">
        <v>82</v>
      </c>
      <c r="AV1220" s="13" t="s">
        <v>80</v>
      </c>
      <c r="AW1220" s="13" t="s">
        <v>34</v>
      </c>
      <c r="AX1220" s="13" t="s">
        <v>72</v>
      </c>
      <c r="AY1220" s="244" t="s">
        <v>191</v>
      </c>
    </row>
    <row r="1221" s="13" customFormat="1">
      <c r="A1221" s="13"/>
      <c r="B1221" s="234"/>
      <c r="C1221" s="235"/>
      <c r="D1221" s="236" t="s">
        <v>202</v>
      </c>
      <c r="E1221" s="237" t="s">
        <v>19</v>
      </c>
      <c r="F1221" s="238" t="s">
        <v>1668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202</v>
      </c>
      <c r="AU1221" s="244" t="s">
        <v>82</v>
      </c>
      <c r="AV1221" s="13" t="s">
        <v>80</v>
      </c>
      <c r="AW1221" s="13" t="s">
        <v>34</v>
      </c>
      <c r="AX1221" s="13" t="s">
        <v>72</v>
      </c>
      <c r="AY1221" s="244" t="s">
        <v>191</v>
      </c>
    </row>
    <row r="1222" s="14" customFormat="1">
      <c r="A1222" s="14"/>
      <c r="B1222" s="245"/>
      <c r="C1222" s="246"/>
      <c r="D1222" s="236" t="s">
        <v>202</v>
      </c>
      <c r="E1222" s="247" t="s">
        <v>19</v>
      </c>
      <c r="F1222" s="248" t="s">
        <v>1715</v>
      </c>
      <c r="G1222" s="246"/>
      <c r="H1222" s="249">
        <v>0.69999999999999996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202</v>
      </c>
      <c r="AU1222" s="255" t="s">
        <v>82</v>
      </c>
      <c r="AV1222" s="14" t="s">
        <v>82</v>
      </c>
      <c r="AW1222" s="14" t="s">
        <v>34</v>
      </c>
      <c r="AX1222" s="14" t="s">
        <v>72</v>
      </c>
      <c r="AY1222" s="255" t="s">
        <v>191</v>
      </c>
    </row>
    <row r="1223" s="13" customFormat="1">
      <c r="A1223" s="13"/>
      <c r="B1223" s="234"/>
      <c r="C1223" s="235"/>
      <c r="D1223" s="236" t="s">
        <v>202</v>
      </c>
      <c r="E1223" s="237" t="s">
        <v>19</v>
      </c>
      <c r="F1223" s="238" t="s">
        <v>1670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202</v>
      </c>
      <c r="AU1223" s="244" t="s">
        <v>82</v>
      </c>
      <c r="AV1223" s="13" t="s">
        <v>80</v>
      </c>
      <c r="AW1223" s="13" t="s">
        <v>34</v>
      </c>
      <c r="AX1223" s="13" t="s">
        <v>72</v>
      </c>
      <c r="AY1223" s="244" t="s">
        <v>191</v>
      </c>
    </row>
    <row r="1224" s="14" customFormat="1">
      <c r="A1224" s="14"/>
      <c r="B1224" s="245"/>
      <c r="C1224" s="246"/>
      <c r="D1224" s="236" t="s">
        <v>202</v>
      </c>
      <c r="E1224" s="247" t="s">
        <v>19</v>
      </c>
      <c r="F1224" s="248" t="s">
        <v>1715</v>
      </c>
      <c r="G1224" s="246"/>
      <c r="H1224" s="249">
        <v>0.69999999999999996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202</v>
      </c>
      <c r="AU1224" s="255" t="s">
        <v>82</v>
      </c>
      <c r="AV1224" s="14" t="s">
        <v>82</v>
      </c>
      <c r="AW1224" s="14" t="s">
        <v>34</v>
      </c>
      <c r="AX1224" s="14" t="s">
        <v>72</v>
      </c>
      <c r="AY1224" s="255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1671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1716</v>
      </c>
      <c r="G1226" s="246"/>
      <c r="H1226" s="249">
        <v>0.34999999999999998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3" customFormat="1">
      <c r="A1227" s="13"/>
      <c r="B1227" s="234"/>
      <c r="C1227" s="235"/>
      <c r="D1227" s="236" t="s">
        <v>202</v>
      </c>
      <c r="E1227" s="237" t="s">
        <v>19</v>
      </c>
      <c r="F1227" s="238" t="s">
        <v>1673</v>
      </c>
      <c r="G1227" s="235"/>
      <c r="H1227" s="237" t="s">
        <v>19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202</v>
      </c>
      <c r="AU1227" s="244" t="s">
        <v>82</v>
      </c>
      <c r="AV1227" s="13" t="s">
        <v>80</v>
      </c>
      <c r="AW1227" s="13" t="s">
        <v>34</v>
      </c>
      <c r="AX1227" s="13" t="s">
        <v>72</v>
      </c>
      <c r="AY1227" s="244" t="s">
        <v>191</v>
      </c>
    </row>
    <row r="1228" s="14" customFormat="1">
      <c r="A1228" s="14"/>
      <c r="B1228" s="245"/>
      <c r="C1228" s="246"/>
      <c r="D1228" s="236" t="s">
        <v>202</v>
      </c>
      <c r="E1228" s="247" t="s">
        <v>19</v>
      </c>
      <c r="F1228" s="248" t="s">
        <v>1717</v>
      </c>
      <c r="G1228" s="246"/>
      <c r="H1228" s="249">
        <v>0.75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202</v>
      </c>
      <c r="AU1228" s="255" t="s">
        <v>82</v>
      </c>
      <c r="AV1228" s="14" t="s">
        <v>82</v>
      </c>
      <c r="AW1228" s="14" t="s">
        <v>34</v>
      </c>
      <c r="AX1228" s="14" t="s">
        <v>72</v>
      </c>
      <c r="AY1228" s="255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1675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4" customFormat="1">
      <c r="A1230" s="14"/>
      <c r="B1230" s="245"/>
      <c r="C1230" s="246"/>
      <c r="D1230" s="236" t="s">
        <v>202</v>
      </c>
      <c r="E1230" s="247" t="s">
        <v>19</v>
      </c>
      <c r="F1230" s="248" t="s">
        <v>1718</v>
      </c>
      <c r="G1230" s="246"/>
      <c r="H1230" s="249">
        <v>1.2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202</v>
      </c>
      <c r="AU1230" s="255" t="s">
        <v>82</v>
      </c>
      <c r="AV1230" s="14" t="s">
        <v>82</v>
      </c>
      <c r="AW1230" s="14" t="s">
        <v>34</v>
      </c>
      <c r="AX1230" s="14" t="s">
        <v>72</v>
      </c>
      <c r="AY1230" s="255" t="s">
        <v>191</v>
      </c>
    </row>
    <row r="1231" s="13" customFormat="1">
      <c r="A1231" s="13"/>
      <c r="B1231" s="234"/>
      <c r="C1231" s="235"/>
      <c r="D1231" s="236" t="s">
        <v>202</v>
      </c>
      <c r="E1231" s="237" t="s">
        <v>19</v>
      </c>
      <c r="F1231" s="238" t="s">
        <v>1677</v>
      </c>
      <c r="G1231" s="235"/>
      <c r="H1231" s="237" t="s">
        <v>19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202</v>
      </c>
      <c r="AU1231" s="244" t="s">
        <v>82</v>
      </c>
      <c r="AV1231" s="13" t="s">
        <v>80</v>
      </c>
      <c r="AW1231" s="13" t="s">
        <v>34</v>
      </c>
      <c r="AX1231" s="13" t="s">
        <v>72</v>
      </c>
      <c r="AY1231" s="244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1719</v>
      </c>
      <c r="G1232" s="246"/>
      <c r="H1232" s="249">
        <v>0.20000000000000001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3" customFormat="1">
      <c r="A1233" s="13"/>
      <c r="B1233" s="234"/>
      <c r="C1233" s="235"/>
      <c r="D1233" s="236" t="s">
        <v>202</v>
      </c>
      <c r="E1233" s="237" t="s">
        <v>19</v>
      </c>
      <c r="F1233" s="238" t="s">
        <v>1679</v>
      </c>
      <c r="G1233" s="235"/>
      <c r="H1233" s="237" t="s">
        <v>19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202</v>
      </c>
      <c r="AU1233" s="244" t="s">
        <v>82</v>
      </c>
      <c r="AV1233" s="13" t="s">
        <v>80</v>
      </c>
      <c r="AW1233" s="13" t="s">
        <v>34</v>
      </c>
      <c r="AX1233" s="13" t="s">
        <v>72</v>
      </c>
      <c r="AY1233" s="244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1720</v>
      </c>
      <c r="G1234" s="246"/>
      <c r="H1234" s="249">
        <v>0.5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3" customFormat="1">
      <c r="A1235" s="13"/>
      <c r="B1235" s="234"/>
      <c r="C1235" s="235"/>
      <c r="D1235" s="236" t="s">
        <v>202</v>
      </c>
      <c r="E1235" s="237" t="s">
        <v>19</v>
      </c>
      <c r="F1235" s="238" t="s">
        <v>1681</v>
      </c>
      <c r="G1235" s="235"/>
      <c r="H1235" s="237" t="s">
        <v>19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202</v>
      </c>
      <c r="AU1235" s="244" t="s">
        <v>82</v>
      </c>
      <c r="AV1235" s="13" t="s">
        <v>80</v>
      </c>
      <c r="AW1235" s="13" t="s">
        <v>34</v>
      </c>
      <c r="AX1235" s="13" t="s">
        <v>72</v>
      </c>
      <c r="AY1235" s="244" t="s">
        <v>191</v>
      </c>
    </row>
    <row r="1236" s="13" customFormat="1">
      <c r="A1236" s="13"/>
      <c r="B1236" s="234"/>
      <c r="C1236" s="235"/>
      <c r="D1236" s="236" t="s">
        <v>202</v>
      </c>
      <c r="E1236" s="237" t="s">
        <v>19</v>
      </c>
      <c r="F1236" s="238" t="s">
        <v>1682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202</v>
      </c>
      <c r="AU1236" s="244" t="s">
        <v>82</v>
      </c>
      <c r="AV1236" s="13" t="s">
        <v>80</v>
      </c>
      <c r="AW1236" s="13" t="s">
        <v>34</v>
      </c>
      <c r="AX1236" s="13" t="s">
        <v>72</v>
      </c>
      <c r="AY1236" s="244" t="s">
        <v>191</v>
      </c>
    </row>
    <row r="1237" s="14" customFormat="1">
      <c r="A1237" s="14"/>
      <c r="B1237" s="245"/>
      <c r="C1237" s="246"/>
      <c r="D1237" s="236" t="s">
        <v>202</v>
      </c>
      <c r="E1237" s="247" t="s">
        <v>19</v>
      </c>
      <c r="F1237" s="248" t="s">
        <v>1721</v>
      </c>
      <c r="G1237" s="246"/>
      <c r="H1237" s="249">
        <v>11.1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202</v>
      </c>
      <c r="AU1237" s="255" t="s">
        <v>82</v>
      </c>
      <c r="AV1237" s="14" t="s">
        <v>82</v>
      </c>
      <c r="AW1237" s="14" t="s">
        <v>34</v>
      </c>
      <c r="AX1237" s="14" t="s">
        <v>72</v>
      </c>
      <c r="AY1237" s="255" t="s">
        <v>191</v>
      </c>
    </row>
    <row r="1238" s="13" customFormat="1">
      <c r="A1238" s="13"/>
      <c r="B1238" s="234"/>
      <c r="C1238" s="235"/>
      <c r="D1238" s="236" t="s">
        <v>202</v>
      </c>
      <c r="E1238" s="237" t="s">
        <v>19</v>
      </c>
      <c r="F1238" s="238" t="s">
        <v>1684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202</v>
      </c>
      <c r="AU1238" s="244" t="s">
        <v>82</v>
      </c>
      <c r="AV1238" s="13" t="s">
        <v>80</v>
      </c>
      <c r="AW1238" s="13" t="s">
        <v>34</v>
      </c>
      <c r="AX1238" s="13" t="s">
        <v>72</v>
      </c>
      <c r="AY1238" s="244" t="s">
        <v>191</v>
      </c>
    </row>
    <row r="1239" s="14" customFormat="1">
      <c r="A1239" s="14"/>
      <c r="B1239" s="245"/>
      <c r="C1239" s="246"/>
      <c r="D1239" s="236" t="s">
        <v>202</v>
      </c>
      <c r="E1239" s="247" t="s">
        <v>19</v>
      </c>
      <c r="F1239" s="248" t="s">
        <v>1721</v>
      </c>
      <c r="G1239" s="246"/>
      <c r="H1239" s="249">
        <v>11.1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202</v>
      </c>
      <c r="AU1239" s="255" t="s">
        <v>82</v>
      </c>
      <c r="AV1239" s="14" t="s">
        <v>82</v>
      </c>
      <c r="AW1239" s="14" t="s">
        <v>34</v>
      </c>
      <c r="AX1239" s="14" t="s">
        <v>72</v>
      </c>
      <c r="AY1239" s="255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1685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1722</v>
      </c>
      <c r="G1241" s="246"/>
      <c r="H1241" s="249">
        <v>0.255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3" customFormat="1">
      <c r="A1242" s="13"/>
      <c r="B1242" s="234"/>
      <c r="C1242" s="235"/>
      <c r="D1242" s="236" t="s">
        <v>202</v>
      </c>
      <c r="E1242" s="237" t="s">
        <v>19</v>
      </c>
      <c r="F1242" s="238" t="s">
        <v>1687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202</v>
      </c>
      <c r="AU1242" s="244" t="s">
        <v>82</v>
      </c>
      <c r="AV1242" s="13" t="s">
        <v>80</v>
      </c>
      <c r="AW1242" s="13" t="s">
        <v>34</v>
      </c>
      <c r="AX1242" s="13" t="s">
        <v>72</v>
      </c>
      <c r="AY1242" s="244" t="s">
        <v>191</v>
      </c>
    </row>
    <row r="1243" s="14" customFormat="1">
      <c r="A1243" s="14"/>
      <c r="B1243" s="245"/>
      <c r="C1243" s="246"/>
      <c r="D1243" s="236" t="s">
        <v>202</v>
      </c>
      <c r="E1243" s="247" t="s">
        <v>19</v>
      </c>
      <c r="F1243" s="248" t="s">
        <v>1723</v>
      </c>
      <c r="G1243" s="246"/>
      <c r="H1243" s="249">
        <v>0.45000000000000001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202</v>
      </c>
      <c r="AU1243" s="255" t="s">
        <v>82</v>
      </c>
      <c r="AV1243" s="14" t="s">
        <v>82</v>
      </c>
      <c r="AW1243" s="14" t="s">
        <v>34</v>
      </c>
      <c r="AX1243" s="14" t="s">
        <v>72</v>
      </c>
      <c r="AY1243" s="255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1689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4" customFormat="1">
      <c r="A1245" s="14"/>
      <c r="B1245" s="245"/>
      <c r="C1245" s="246"/>
      <c r="D1245" s="236" t="s">
        <v>202</v>
      </c>
      <c r="E1245" s="247" t="s">
        <v>19</v>
      </c>
      <c r="F1245" s="248" t="s">
        <v>1724</v>
      </c>
      <c r="G1245" s="246"/>
      <c r="H1245" s="249">
        <v>0.47999999999999998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202</v>
      </c>
      <c r="AU1245" s="255" t="s">
        <v>82</v>
      </c>
      <c r="AV1245" s="14" t="s">
        <v>82</v>
      </c>
      <c r="AW1245" s="14" t="s">
        <v>34</v>
      </c>
      <c r="AX1245" s="14" t="s">
        <v>72</v>
      </c>
      <c r="AY1245" s="255" t="s">
        <v>191</v>
      </c>
    </row>
    <row r="1246" s="13" customFormat="1">
      <c r="A1246" s="13"/>
      <c r="B1246" s="234"/>
      <c r="C1246" s="235"/>
      <c r="D1246" s="236" t="s">
        <v>202</v>
      </c>
      <c r="E1246" s="237" t="s">
        <v>19</v>
      </c>
      <c r="F1246" s="238" t="s">
        <v>1691</v>
      </c>
      <c r="G1246" s="235"/>
      <c r="H1246" s="237" t="s">
        <v>19</v>
      </c>
      <c r="I1246" s="239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202</v>
      </c>
      <c r="AU1246" s="244" t="s">
        <v>82</v>
      </c>
      <c r="AV1246" s="13" t="s">
        <v>80</v>
      </c>
      <c r="AW1246" s="13" t="s">
        <v>34</v>
      </c>
      <c r="AX1246" s="13" t="s">
        <v>72</v>
      </c>
      <c r="AY1246" s="244" t="s">
        <v>191</v>
      </c>
    </row>
    <row r="1247" s="14" customFormat="1">
      <c r="A1247" s="14"/>
      <c r="B1247" s="245"/>
      <c r="C1247" s="246"/>
      <c r="D1247" s="236" t="s">
        <v>202</v>
      </c>
      <c r="E1247" s="247" t="s">
        <v>19</v>
      </c>
      <c r="F1247" s="248" t="s">
        <v>1725</v>
      </c>
      <c r="G1247" s="246"/>
      <c r="H1247" s="249">
        <v>0.28999999999999998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202</v>
      </c>
      <c r="AU1247" s="255" t="s">
        <v>82</v>
      </c>
      <c r="AV1247" s="14" t="s">
        <v>82</v>
      </c>
      <c r="AW1247" s="14" t="s">
        <v>34</v>
      </c>
      <c r="AX1247" s="14" t="s">
        <v>72</v>
      </c>
      <c r="AY1247" s="255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28.074999999999999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14" customFormat="1">
      <c r="A1249" s="14"/>
      <c r="B1249" s="245"/>
      <c r="C1249" s="246"/>
      <c r="D1249" s="236" t="s">
        <v>202</v>
      </c>
      <c r="E1249" s="246"/>
      <c r="F1249" s="248" t="s">
        <v>1726</v>
      </c>
      <c r="G1249" s="246"/>
      <c r="H1249" s="249">
        <v>30.882999999999999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202</v>
      </c>
      <c r="AU1249" s="255" t="s">
        <v>82</v>
      </c>
      <c r="AV1249" s="14" t="s">
        <v>82</v>
      </c>
      <c r="AW1249" s="14" t="s">
        <v>4</v>
      </c>
      <c r="AX1249" s="14" t="s">
        <v>80</v>
      </c>
      <c r="AY1249" s="255" t="s">
        <v>191</v>
      </c>
    </row>
    <row r="1250" s="2" customFormat="1" ht="16.5" customHeight="1">
      <c r="A1250" s="41"/>
      <c r="B1250" s="42"/>
      <c r="C1250" s="216" t="s">
        <v>856</v>
      </c>
      <c r="D1250" s="216" t="s">
        <v>193</v>
      </c>
      <c r="E1250" s="217" t="s">
        <v>1727</v>
      </c>
      <c r="F1250" s="218" t="s">
        <v>1728</v>
      </c>
      <c r="G1250" s="219" t="s">
        <v>215</v>
      </c>
      <c r="H1250" s="220">
        <v>206.30000000000001</v>
      </c>
      <c r="I1250" s="221"/>
      <c r="J1250" s="222">
        <f>ROUND(I1250*H1250,2)</f>
        <v>0</v>
      </c>
      <c r="K1250" s="218" t="s">
        <v>197</v>
      </c>
      <c r="L1250" s="47"/>
      <c r="M1250" s="223" t="s">
        <v>19</v>
      </c>
      <c r="N1250" s="224" t="s">
        <v>43</v>
      </c>
      <c r="O1250" s="87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198</v>
      </c>
      <c r="AT1250" s="227" t="s">
        <v>193</v>
      </c>
      <c r="AU1250" s="227" t="s">
        <v>82</v>
      </c>
      <c r="AY1250" s="20" t="s">
        <v>191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80</v>
      </c>
      <c r="BK1250" s="228">
        <f>ROUND(I1250*H1250,2)</f>
        <v>0</v>
      </c>
      <c r="BL1250" s="20" t="s">
        <v>198</v>
      </c>
      <c r="BM1250" s="227" t="s">
        <v>1729</v>
      </c>
    </row>
    <row r="1251" s="2" customFormat="1">
      <c r="A1251" s="41"/>
      <c r="B1251" s="42"/>
      <c r="C1251" s="43"/>
      <c r="D1251" s="229" t="s">
        <v>200</v>
      </c>
      <c r="E1251" s="43"/>
      <c r="F1251" s="230" t="s">
        <v>1730</v>
      </c>
      <c r="G1251" s="43"/>
      <c r="H1251" s="43"/>
      <c r="I1251" s="231"/>
      <c r="J1251" s="43"/>
      <c r="K1251" s="43"/>
      <c r="L1251" s="47"/>
      <c r="M1251" s="232"/>
      <c r="N1251" s="233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200</v>
      </c>
      <c r="AU1251" s="20" t="s">
        <v>82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1667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3" customFormat="1">
      <c r="A1253" s="13"/>
      <c r="B1253" s="234"/>
      <c r="C1253" s="235"/>
      <c r="D1253" s="236" t="s">
        <v>202</v>
      </c>
      <c r="E1253" s="237" t="s">
        <v>19</v>
      </c>
      <c r="F1253" s="238" t="s">
        <v>1668</v>
      </c>
      <c r="G1253" s="235"/>
      <c r="H1253" s="237" t="s">
        <v>19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202</v>
      </c>
      <c r="AU1253" s="244" t="s">
        <v>82</v>
      </c>
      <c r="AV1253" s="13" t="s">
        <v>80</v>
      </c>
      <c r="AW1253" s="13" t="s">
        <v>34</v>
      </c>
      <c r="AX1253" s="13" t="s">
        <v>72</v>
      </c>
      <c r="AY1253" s="244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1669</v>
      </c>
      <c r="G1254" s="246"/>
      <c r="H1254" s="249">
        <v>14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3" customFormat="1">
      <c r="A1255" s="13"/>
      <c r="B1255" s="234"/>
      <c r="C1255" s="235"/>
      <c r="D1255" s="236" t="s">
        <v>202</v>
      </c>
      <c r="E1255" s="237" t="s">
        <v>19</v>
      </c>
      <c r="F1255" s="238" t="s">
        <v>1670</v>
      </c>
      <c r="G1255" s="235"/>
      <c r="H1255" s="237" t="s">
        <v>19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202</v>
      </c>
      <c r="AU1255" s="244" t="s">
        <v>82</v>
      </c>
      <c r="AV1255" s="13" t="s">
        <v>80</v>
      </c>
      <c r="AW1255" s="13" t="s">
        <v>34</v>
      </c>
      <c r="AX1255" s="13" t="s">
        <v>72</v>
      </c>
      <c r="AY1255" s="244" t="s">
        <v>191</v>
      </c>
    </row>
    <row r="1256" s="14" customFormat="1">
      <c r="A1256" s="14"/>
      <c r="B1256" s="245"/>
      <c r="C1256" s="246"/>
      <c r="D1256" s="236" t="s">
        <v>202</v>
      </c>
      <c r="E1256" s="247" t="s">
        <v>19</v>
      </c>
      <c r="F1256" s="248" t="s">
        <v>1669</v>
      </c>
      <c r="G1256" s="246"/>
      <c r="H1256" s="249">
        <v>14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202</v>
      </c>
      <c r="AU1256" s="255" t="s">
        <v>82</v>
      </c>
      <c r="AV1256" s="14" t="s">
        <v>82</v>
      </c>
      <c r="AW1256" s="14" t="s">
        <v>34</v>
      </c>
      <c r="AX1256" s="14" t="s">
        <v>72</v>
      </c>
      <c r="AY1256" s="255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1671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1672</v>
      </c>
      <c r="G1258" s="246"/>
      <c r="H1258" s="249">
        <v>7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3" customFormat="1">
      <c r="A1259" s="13"/>
      <c r="B1259" s="234"/>
      <c r="C1259" s="235"/>
      <c r="D1259" s="236" t="s">
        <v>202</v>
      </c>
      <c r="E1259" s="237" t="s">
        <v>19</v>
      </c>
      <c r="F1259" s="238" t="s">
        <v>1673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202</v>
      </c>
      <c r="AU1259" s="244" t="s">
        <v>82</v>
      </c>
      <c r="AV1259" s="13" t="s">
        <v>80</v>
      </c>
      <c r="AW1259" s="13" t="s">
        <v>34</v>
      </c>
      <c r="AX1259" s="13" t="s">
        <v>72</v>
      </c>
      <c r="AY1259" s="244" t="s">
        <v>191</v>
      </c>
    </row>
    <row r="1260" s="14" customFormat="1">
      <c r="A1260" s="14"/>
      <c r="B1260" s="245"/>
      <c r="C1260" s="246"/>
      <c r="D1260" s="236" t="s">
        <v>202</v>
      </c>
      <c r="E1260" s="247" t="s">
        <v>19</v>
      </c>
      <c r="F1260" s="248" t="s">
        <v>1674</v>
      </c>
      <c r="G1260" s="246"/>
      <c r="H1260" s="249">
        <v>15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202</v>
      </c>
      <c r="AU1260" s="255" t="s">
        <v>82</v>
      </c>
      <c r="AV1260" s="14" t="s">
        <v>82</v>
      </c>
      <c r="AW1260" s="14" t="s">
        <v>34</v>
      </c>
      <c r="AX1260" s="14" t="s">
        <v>72</v>
      </c>
      <c r="AY1260" s="255" t="s">
        <v>191</v>
      </c>
    </row>
    <row r="1261" s="13" customFormat="1">
      <c r="A1261" s="13"/>
      <c r="B1261" s="234"/>
      <c r="C1261" s="235"/>
      <c r="D1261" s="236" t="s">
        <v>202</v>
      </c>
      <c r="E1261" s="237" t="s">
        <v>19</v>
      </c>
      <c r="F1261" s="238" t="s">
        <v>1675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202</v>
      </c>
      <c r="AU1261" s="244" t="s">
        <v>82</v>
      </c>
      <c r="AV1261" s="13" t="s">
        <v>80</v>
      </c>
      <c r="AW1261" s="13" t="s">
        <v>34</v>
      </c>
      <c r="AX1261" s="13" t="s">
        <v>72</v>
      </c>
      <c r="AY1261" s="244" t="s">
        <v>191</v>
      </c>
    </row>
    <row r="1262" s="14" customFormat="1">
      <c r="A1262" s="14"/>
      <c r="B1262" s="245"/>
      <c r="C1262" s="246"/>
      <c r="D1262" s="236" t="s">
        <v>202</v>
      </c>
      <c r="E1262" s="247" t="s">
        <v>19</v>
      </c>
      <c r="F1262" s="248" t="s">
        <v>1676</v>
      </c>
      <c r="G1262" s="246"/>
      <c r="H1262" s="249">
        <v>24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202</v>
      </c>
      <c r="AU1262" s="255" t="s">
        <v>82</v>
      </c>
      <c r="AV1262" s="14" t="s">
        <v>82</v>
      </c>
      <c r="AW1262" s="14" t="s">
        <v>34</v>
      </c>
      <c r="AX1262" s="14" t="s">
        <v>72</v>
      </c>
      <c r="AY1262" s="255" t="s">
        <v>191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1677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4" customFormat="1">
      <c r="A1264" s="14"/>
      <c r="B1264" s="245"/>
      <c r="C1264" s="246"/>
      <c r="D1264" s="236" t="s">
        <v>202</v>
      </c>
      <c r="E1264" s="247" t="s">
        <v>19</v>
      </c>
      <c r="F1264" s="248" t="s">
        <v>1678</v>
      </c>
      <c r="G1264" s="246"/>
      <c r="H1264" s="249">
        <v>4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202</v>
      </c>
      <c r="AU1264" s="255" t="s">
        <v>82</v>
      </c>
      <c r="AV1264" s="14" t="s">
        <v>82</v>
      </c>
      <c r="AW1264" s="14" t="s">
        <v>34</v>
      </c>
      <c r="AX1264" s="14" t="s">
        <v>72</v>
      </c>
      <c r="AY1264" s="255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1679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1680</v>
      </c>
      <c r="G1266" s="246"/>
      <c r="H1266" s="249">
        <v>10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3" customFormat="1">
      <c r="A1267" s="13"/>
      <c r="B1267" s="234"/>
      <c r="C1267" s="235"/>
      <c r="D1267" s="236" t="s">
        <v>202</v>
      </c>
      <c r="E1267" s="237" t="s">
        <v>19</v>
      </c>
      <c r="F1267" s="238" t="s">
        <v>1681</v>
      </c>
      <c r="G1267" s="235"/>
      <c r="H1267" s="237" t="s">
        <v>19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202</v>
      </c>
      <c r="AU1267" s="244" t="s">
        <v>82</v>
      </c>
      <c r="AV1267" s="13" t="s">
        <v>80</v>
      </c>
      <c r="AW1267" s="13" t="s">
        <v>34</v>
      </c>
      <c r="AX1267" s="13" t="s">
        <v>72</v>
      </c>
      <c r="AY1267" s="244" t="s">
        <v>191</v>
      </c>
    </row>
    <row r="1268" s="13" customFormat="1">
      <c r="A1268" s="13"/>
      <c r="B1268" s="234"/>
      <c r="C1268" s="235"/>
      <c r="D1268" s="236" t="s">
        <v>202</v>
      </c>
      <c r="E1268" s="237" t="s">
        <v>19</v>
      </c>
      <c r="F1268" s="238" t="s">
        <v>1682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202</v>
      </c>
      <c r="AU1268" s="244" t="s">
        <v>82</v>
      </c>
      <c r="AV1268" s="13" t="s">
        <v>80</v>
      </c>
      <c r="AW1268" s="13" t="s">
        <v>34</v>
      </c>
      <c r="AX1268" s="13" t="s">
        <v>72</v>
      </c>
      <c r="AY1268" s="244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1683</v>
      </c>
      <c r="G1269" s="246"/>
      <c r="H1269" s="249">
        <v>44.399999999999999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3" customFormat="1">
      <c r="A1270" s="13"/>
      <c r="B1270" s="234"/>
      <c r="C1270" s="235"/>
      <c r="D1270" s="236" t="s">
        <v>202</v>
      </c>
      <c r="E1270" s="237" t="s">
        <v>19</v>
      </c>
      <c r="F1270" s="238" t="s">
        <v>1684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202</v>
      </c>
      <c r="AU1270" s="244" t="s">
        <v>82</v>
      </c>
      <c r="AV1270" s="13" t="s">
        <v>80</v>
      </c>
      <c r="AW1270" s="13" t="s">
        <v>34</v>
      </c>
      <c r="AX1270" s="13" t="s">
        <v>72</v>
      </c>
      <c r="AY1270" s="244" t="s">
        <v>191</v>
      </c>
    </row>
    <row r="1271" s="14" customFormat="1">
      <c r="A1271" s="14"/>
      <c r="B1271" s="245"/>
      <c r="C1271" s="246"/>
      <c r="D1271" s="236" t="s">
        <v>202</v>
      </c>
      <c r="E1271" s="247" t="s">
        <v>19</v>
      </c>
      <c r="F1271" s="248" t="s">
        <v>1683</v>
      </c>
      <c r="G1271" s="246"/>
      <c r="H1271" s="249">
        <v>44.399999999999999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202</v>
      </c>
      <c r="AU1271" s="255" t="s">
        <v>82</v>
      </c>
      <c r="AV1271" s="14" t="s">
        <v>82</v>
      </c>
      <c r="AW1271" s="14" t="s">
        <v>34</v>
      </c>
      <c r="AX1271" s="14" t="s">
        <v>72</v>
      </c>
      <c r="AY1271" s="255" t="s">
        <v>191</v>
      </c>
    </row>
    <row r="1272" s="13" customFormat="1">
      <c r="A1272" s="13"/>
      <c r="B1272" s="234"/>
      <c r="C1272" s="235"/>
      <c r="D1272" s="236" t="s">
        <v>202</v>
      </c>
      <c r="E1272" s="237" t="s">
        <v>19</v>
      </c>
      <c r="F1272" s="238" t="s">
        <v>1685</v>
      </c>
      <c r="G1272" s="235"/>
      <c r="H1272" s="237" t="s">
        <v>19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202</v>
      </c>
      <c r="AU1272" s="244" t="s">
        <v>82</v>
      </c>
      <c r="AV1272" s="13" t="s">
        <v>80</v>
      </c>
      <c r="AW1272" s="13" t="s">
        <v>34</v>
      </c>
      <c r="AX1272" s="13" t="s">
        <v>72</v>
      </c>
      <c r="AY1272" s="244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1686</v>
      </c>
      <c r="G1273" s="246"/>
      <c r="H1273" s="249">
        <v>5.0999999999999996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1687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1688</v>
      </c>
      <c r="G1275" s="246"/>
      <c r="H1275" s="249">
        <v>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3" customFormat="1">
      <c r="A1276" s="13"/>
      <c r="B1276" s="234"/>
      <c r="C1276" s="235"/>
      <c r="D1276" s="236" t="s">
        <v>202</v>
      </c>
      <c r="E1276" s="237" t="s">
        <v>19</v>
      </c>
      <c r="F1276" s="238" t="s">
        <v>1689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202</v>
      </c>
      <c r="AU1276" s="244" t="s">
        <v>82</v>
      </c>
      <c r="AV1276" s="13" t="s">
        <v>80</v>
      </c>
      <c r="AW1276" s="13" t="s">
        <v>34</v>
      </c>
      <c r="AX1276" s="13" t="s">
        <v>72</v>
      </c>
      <c r="AY1276" s="244" t="s">
        <v>191</v>
      </c>
    </row>
    <row r="1277" s="14" customFormat="1">
      <c r="A1277" s="14"/>
      <c r="B1277" s="245"/>
      <c r="C1277" s="246"/>
      <c r="D1277" s="236" t="s">
        <v>202</v>
      </c>
      <c r="E1277" s="247" t="s">
        <v>19</v>
      </c>
      <c r="F1277" s="248" t="s">
        <v>1690</v>
      </c>
      <c r="G1277" s="246"/>
      <c r="H1277" s="249">
        <v>9.5999999999999996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202</v>
      </c>
      <c r="AU1277" s="255" t="s">
        <v>82</v>
      </c>
      <c r="AV1277" s="14" t="s">
        <v>82</v>
      </c>
      <c r="AW1277" s="14" t="s">
        <v>34</v>
      </c>
      <c r="AX1277" s="14" t="s">
        <v>72</v>
      </c>
      <c r="AY1277" s="255" t="s">
        <v>191</v>
      </c>
    </row>
    <row r="1278" s="13" customFormat="1">
      <c r="A1278" s="13"/>
      <c r="B1278" s="234"/>
      <c r="C1278" s="235"/>
      <c r="D1278" s="236" t="s">
        <v>202</v>
      </c>
      <c r="E1278" s="237" t="s">
        <v>19</v>
      </c>
      <c r="F1278" s="238" t="s">
        <v>1691</v>
      </c>
      <c r="G1278" s="235"/>
      <c r="H1278" s="237" t="s">
        <v>19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202</v>
      </c>
      <c r="AU1278" s="244" t="s">
        <v>82</v>
      </c>
      <c r="AV1278" s="13" t="s">
        <v>80</v>
      </c>
      <c r="AW1278" s="13" t="s">
        <v>34</v>
      </c>
      <c r="AX1278" s="13" t="s">
        <v>72</v>
      </c>
      <c r="AY1278" s="244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1692</v>
      </c>
      <c r="G1279" s="246"/>
      <c r="H1279" s="249">
        <v>5.7999999999999998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6" customFormat="1">
      <c r="A1280" s="16"/>
      <c r="B1280" s="267"/>
      <c r="C1280" s="268"/>
      <c r="D1280" s="236" t="s">
        <v>202</v>
      </c>
      <c r="E1280" s="269" t="s">
        <v>19</v>
      </c>
      <c r="F1280" s="270" t="s">
        <v>212</v>
      </c>
      <c r="G1280" s="268"/>
      <c r="H1280" s="271">
        <v>206.30000000000001</v>
      </c>
      <c r="I1280" s="272"/>
      <c r="J1280" s="268"/>
      <c r="K1280" s="268"/>
      <c r="L1280" s="273"/>
      <c r="M1280" s="274"/>
      <c r="N1280" s="275"/>
      <c r="O1280" s="275"/>
      <c r="P1280" s="275"/>
      <c r="Q1280" s="275"/>
      <c r="R1280" s="275"/>
      <c r="S1280" s="275"/>
      <c r="T1280" s="27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T1280" s="277" t="s">
        <v>202</v>
      </c>
      <c r="AU1280" s="277" t="s">
        <v>82</v>
      </c>
      <c r="AV1280" s="16" t="s">
        <v>198</v>
      </c>
      <c r="AW1280" s="16" t="s">
        <v>34</v>
      </c>
      <c r="AX1280" s="16" t="s">
        <v>80</v>
      </c>
      <c r="AY1280" s="277" t="s">
        <v>191</v>
      </c>
    </row>
    <row r="1281" s="2" customFormat="1" ht="16.5" customHeight="1">
      <c r="A1281" s="41"/>
      <c r="B1281" s="42"/>
      <c r="C1281" s="278" t="s">
        <v>867</v>
      </c>
      <c r="D1281" s="278" t="s">
        <v>260</v>
      </c>
      <c r="E1281" s="279" t="s">
        <v>1731</v>
      </c>
      <c r="F1281" s="280" t="s">
        <v>1732</v>
      </c>
      <c r="G1281" s="281" t="s">
        <v>215</v>
      </c>
      <c r="H1281" s="282">
        <v>216.61500000000001</v>
      </c>
      <c r="I1281" s="283"/>
      <c r="J1281" s="284">
        <f>ROUND(I1281*H1281,2)</f>
        <v>0</v>
      </c>
      <c r="K1281" s="280" t="s">
        <v>197</v>
      </c>
      <c r="L1281" s="285"/>
      <c r="M1281" s="286" t="s">
        <v>19</v>
      </c>
      <c r="N1281" s="287" t="s">
        <v>43</v>
      </c>
      <c r="O1281" s="87"/>
      <c r="P1281" s="225">
        <f>O1281*H1281</f>
        <v>0</v>
      </c>
      <c r="Q1281" s="225">
        <v>4.0000000000000003E-05</v>
      </c>
      <c r="R1281" s="225">
        <f>Q1281*H1281</f>
        <v>0.0086646000000000015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259</v>
      </c>
      <c r="AT1281" s="227" t="s">
        <v>260</v>
      </c>
      <c r="AU1281" s="227" t="s">
        <v>82</v>
      </c>
      <c r="AY1281" s="20" t="s">
        <v>191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80</v>
      </c>
      <c r="BK1281" s="228">
        <f>ROUND(I1281*H1281,2)</f>
        <v>0</v>
      </c>
      <c r="BL1281" s="20" t="s">
        <v>198</v>
      </c>
      <c r="BM1281" s="227" t="s">
        <v>1733</v>
      </c>
    </row>
    <row r="1282" s="13" customFormat="1">
      <c r="A1282" s="13"/>
      <c r="B1282" s="234"/>
      <c r="C1282" s="235"/>
      <c r="D1282" s="236" t="s">
        <v>202</v>
      </c>
      <c r="E1282" s="237" t="s">
        <v>19</v>
      </c>
      <c r="F1282" s="238" t="s">
        <v>1667</v>
      </c>
      <c r="G1282" s="235"/>
      <c r="H1282" s="237" t="s">
        <v>19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202</v>
      </c>
      <c r="AU1282" s="244" t="s">
        <v>82</v>
      </c>
      <c r="AV1282" s="13" t="s">
        <v>80</v>
      </c>
      <c r="AW1282" s="13" t="s">
        <v>34</v>
      </c>
      <c r="AX1282" s="13" t="s">
        <v>72</v>
      </c>
      <c r="AY1282" s="244" t="s">
        <v>191</v>
      </c>
    </row>
    <row r="1283" s="13" customFormat="1">
      <c r="A1283" s="13"/>
      <c r="B1283" s="234"/>
      <c r="C1283" s="235"/>
      <c r="D1283" s="236" t="s">
        <v>202</v>
      </c>
      <c r="E1283" s="237" t="s">
        <v>19</v>
      </c>
      <c r="F1283" s="238" t="s">
        <v>1668</v>
      </c>
      <c r="G1283" s="235"/>
      <c r="H1283" s="237" t="s">
        <v>19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202</v>
      </c>
      <c r="AU1283" s="244" t="s">
        <v>82</v>
      </c>
      <c r="AV1283" s="13" t="s">
        <v>80</v>
      </c>
      <c r="AW1283" s="13" t="s">
        <v>34</v>
      </c>
      <c r="AX1283" s="13" t="s">
        <v>72</v>
      </c>
      <c r="AY1283" s="244" t="s">
        <v>191</v>
      </c>
    </row>
    <row r="1284" s="14" customFormat="1">
      <c r="A1284" s="14"/>
      <c r="B1284" s="245"/>
      <c r="C1284" s="246"/>
      <c r="D1284" s="236" t="s">
        <v>202</v>
      </c>
      <c r="E1284" s="247" t="s">
        <v>19</v>
      </c>
      <c r="F1284" s="248" t="s">
        <v>1669</v>
      </c>
      <c r="G1284" s="246"/>
      <c r="H1284" s="249">
        <v>14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202</v>
      </c>
      <c r="AU1284" s="255" t="s">
        <v>82</v>
      </c>
      <c r="AV1284" s="14" t="s">
        <v>82</v>
      </c>
      <c r="AW1284" s="14" t="s">
        <v>34</v>
      </c>
      <c r="AX1284" s="14" t="s">
        <v>72</v>
      </c>
      <c r="AY1284" s="255" t="s">
        <v>191</v>
      </c>
    </row>
    <row r="1285" s="13" customFormat="1">
      <c r="A1285" s="13"/>
      <c r="B1285" s="234"/>
      <c r="C1285" s="235"/>
      <c r="D1285" s="236" t="s">
        <v>202</v>
      </c>
      <c r="E1285" s="237" t="s">
        <v>19</v>
      </c>
      <c r="F1285" s="238" t="s">
        <v>1670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202</v>
      </c>
      <c r="AU1285" s="244" t="s">
        <v>82</v>
      </c>
      <c r="AV1285" s="13" t="s">
        <v>80</v>
      </c>
      <c r="AW1285" s="13" t="s">
        <v>34</v>
      </c>
      <c r="AX1285" s="13" t="s">
        <v>72</v>
      </c>
      <c r="AY1285" s="244" t="s">
        <v>191</v>
      </c>
    </row>
    <row r="1286" s="14" customFormat="1">
      <c r="A1286" s="14"/>
      <c r="B1286" s="245"/>
      <c r="C1286" s="246"/>
      <c r="D1286" s="236" t="s">
        <v>202</v>
      </c>
      <c r="E1286" s="247" t="s">
        <v>19</v>
      </c>
      <c r="F1286" s="248" t="s">
        <v>1669</v>
      </c>
      <c r="G1286" s="246"/>
      <c r="H1286" s="249">
        <v>14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202</v>
      </c>
      <c r="AU1286" s="255" t="s">
        <v>82</v>
      </c>
      <c r="AV1286" s="14" t="s">
        <v>82</v>
      </c>
      <c r="AW1286" s="14" t="s">
        <v>34</v>
      </c>
      <c r="AX1286" s="14" t="s">
        <v>72</v>
      </c>
      <c r="AY1286" s="255" t="s">
        <v>191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1671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4" customFormat="1">
      <c r="A1288" s="14"/>
      <c r="B1288" s="245"/>
      <c r="C1288" s="246"/>
      <c r="D1288" s="236" t="s">
        <v>202</v>
      </c>
      <c r="E1288" s="247" t="s">
        <v>19</v>
      </c>
      <c r="F1288" s="248" t="s">
        <v>1672</v>
      </c>
      <c r="G1288" s="246"/>
      <c r="H1288" s="249">
        <v>7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202</v>
      </c>
      <c r="AU1288" s="255" t="s">
        <v>82</v>
      </c>
      <c r="AV1288" s="14" t="s">
        <v>82</v>
      </c>
      <c r="AW1288" s="14" t="s">
        <v>34</v>
      </c>
      <c r="AX1288" s="14" t="s">
        <v>72</v>
      </c>
      <c r="AY1288" s="255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1673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1674</v>
      </c>
      <c r="G1290" s="246"/>
      <c r="H1290" s="249">
        <v>15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3" customFormat="1">
      <c r="A1291" s="13"/>
      <c r="B1291" s="234"/>
      <c r="C1291" s="235"/>
      <c r="D1291" s="236" t="s">
        <v>202</v>
      </c>
      <c r="E1291" s="237" t="s">
        <v>19</v>
      </c>
      <c r="F1291" s="238" t="s">
        <v>1675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202</v>
      </c>
      <c r="AU1291" s="244" t="s">
        <v>82</v>
      </c>
      <c r="AV1291" s="13" t="s">
        <v>80</v>
      </c>
      <c r="AW1291" s="13" t="s">
        <v>34</v>
      </c>
      <c r="AX1291" s="13" t="s">
        <v>72</v>
      </c>
      <c r="AY1291" s="244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1676</v>
      </c>
      <c r="G1292" s="246"/>
      <c r="H1292" s="249">
        <v>24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3" customFormat="1">
      <c r="A1293" s="13"/>
      <c r="B1293" s="234"/>
      <c r="C1293" s="235"/>
      <c r="D1293" s="236" t="s">
        <v>202</v>
      </c>
      <c r="E1293" s="237" t="s">
        <v>19</v>
      </c>
      <c r="F1293" s="238" t="s">
        <v>1677</v>
      </c>
      <c r="G1293" s="235"/>
      <c r="H1293" s="237" t="s">
        <v>19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202</v>
      </c>
      <c r="AU1293" s="244" t="s">
        <v>82</v>
      </c>
      <c r="AV1293" s="13" t="s">
        <v>80</v>
      </c>
      <c r="AW1293" s="13" t="s">
        <v>34</v>
      </c>
      <c r="AX1293" s="13" t="s">
        <v>72</v>
      </c>
      <c r="AY1293" s="244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1678</v>
      </c>
      <c r="G1294" s="246"/>
      <c r="H1294" s="249">
        <v>4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3" customFormat="1">
      <c r="A1295" s="13"/>
      <c r="B1295" s="234"/>
      <c r="C1295" s="235"/>
      <c r="D1295" s="236" t="s">
        <v>202</v>
      </c>
      <c r="E1295" s="237" t="s">
        <v>19</v>
      </c>
      <c r="F1295" s="238" t="s">
        <v>1679</v>
      </c>
      <c r="G1295" s="235"/>
      <c r="H1295" s="237" t="s">
        <v>19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202</v>
      </c>
      <c r="AU1295" s="244" t="s">
        <v>82</v>
      </c>
      <c r="AV1295" s="13" t="s">
        <v>80</v>
      </c>
      <c r="AW1295" s="13" t="s">
        <v>34</v>
      </c>
      <c r="AX1295" s="13" t="s">
        <v>72</v>
      </c>
      <c r="AY1295" s="244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1680</v>
      </c>
      <c r="G1296" s="246"/>
      <c r="H1296" s="249">
        <v>10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3" customFormat="1">
      <c r="A1297" s="13"/>
      <c r="B1297" s="234"/>
      <c r="C1297" s="235"/>
      <c r="D1297" s="236" t="s">
        <v>202</v>
      </c>
      <c r="E1297" s="237" t="s">
        <v>19</v>
      </c>
      <c r="F1297" s="238" t="s">
        <v>1681</v>
      </c>
      <c r="G1297" s="235"/>
      <c r="H1297" s="237" t="s">
        <v>19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202</v>
      </c>
      <c r="AU1297" s="244" t="s">
        <v>82</v>
      </c>
      <c r="AV1297" s="13" t="s">
        <v>80</v>
      </c>
      <c r="AW1297" s="13" t="s">
        <v>34</v>
      </c>
      <c r="AX1297" s="13" t="s">
        <v>72</v>
      </c>
      <c r="AY1297" s="244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1682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1683</v>
      </c>
      <c r="G1299" s="246"/>
      <c r="H1299" s="249">
        <v>44.399999999999999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1684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1683</v>
      </c>
      <c r="G1301" s="246"/>
      <c r="H1301" s="249">
        <v>44.399999999999999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3" customFormat="1">
      <c r="A1302" s="13"/>
      <c r="B1302" s="234"/>
      <c r="C1302" s="235"/>
      <c r="D1302" s="236" t="s">
        <v>202</v>
      </c>
      <c r="E1302" s="237" t="s">
        <v>19</v>
      </c>
      <c r="F1302" s="238" t="s">
        <v>1685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202</v>
      </c>
      <c r="AU1302" s="244" t="s">
        <v>82</v>
      </c>
      <c r="AV1302" s="13" t="s">
        <v>80</v>
      </c>
      <c r="AW1302" s="13" t="s">
        <v>34</v>
      </c>
      <c r="AX1302" s="13" t="s">
        <v>72</v>
      </c>
      <c r="AY1302" s="244" t="s">
        <v>191</v>
      </c>
    </row>
    <row r="1303" s="14" customFormat="1">
      <c r="A1303" s="14"/>
      <c r="B1303" s="245"/>
      <c r="C1303" s="246"/>
      <c r="D1303" s="236" t="s">
        <v>202</v>
      </c>
      <c r="E1303" s="247" t="s">
        <v>19</v>
      </c>
      <c r="F1303" s="248" t="s">
        <v>1686</v>
      </c>
      <c r="G1303" s="246"/>
      <c r="H1303" s="249">
        <v>5.0999999999999996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202</v>
      </c>
      <c r="AU1303" s="255" t="s">
        <v>82</v>
      </c>
      <c r="AV1303" s="14" t="s">
        <v>82</v>
      </c>
      <c r="AW1303" s="14" t="s">
        <v>34</v>
      </c>
      <c r="AX1303" s="14" t="s">
        <v>72</v>
      </c>
      <c r="AY1303" s="255" t="s">
        <v>191</v>
      </c>
    </row>
    <row r="1304" s="13" customFormat="1">
      <c r="A1304" s="13"/>
      <c r="B1304" s="234"/>
      <c r="C1304" s="235"/>
      <c r="D1304" s="236" t="s">
        <v>202</v>
      </c>
      <c r="E1304" s="237" t="s">
        <v>19</v>
      </c>
      <c r="F1304" s="238" t="s">
        <v>1687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202</v>
      </c>
      <c r="AU1304" s="244" t="s">
        <v>82</v>
      </c>
      <c r="AV1304" s="13" t="s">
        <v>80</v>
      </c>
      <c r="AW1304" s="13" t="s">
        <v>34</v>
      </c>
      <c r="AX1304" s="13" t="s">
        <v>72</v>
      </c>
      <c r="AY1304" s="244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1688</v>
      </c>
      <c r="G1305" s="246"/>
      <c r="H1305" s="249">
        <v>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3" customFormat="1">
      <c r="A1306" s="13"/>
      <c r="B1306" s="234"/>
      <c r="C1306" s="235"/>
      <c r="D1306" s="236" t="s">
        <v>202</v>
      </c>
      <c r="E1306" s="237" t="s">
        <v>19</v>
      </c>
      <c r="F1306" s="238" t="s">
        <v>1689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202</v>
      </c>
      <c r="AU1306" s="244" t="s">
        <v>82</v>
      </c>
      <c r="AV1306" s="13" t="s">
        <v>80</v>
      </c>
      <c r="AW1306" s="13" t="s">
        <v>34</v>
      </c>
      <c r="AX1306" s="13" t="s">
        <v>72</v>
      </c>
      <c r="AY1306" s="244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1690</v>
      </c>
      <c r="G1307" s="246"/>
      <c r="H1307" s="249">
        <v>9.5999999999999996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3" customFormat="1">
      <c r="A1308" s="13"/>
      <c r="B1308" s="234"/>
      <c r="C1308" s="235"/>
      <c r="D1308" s="236" t="s">
        <v>202</v>
      </c>
      <c r="E1308" s="237" t="s">
        <v>19</v>
      </c>
      <c r="F1308" s="238" t="s">
        <v>1691</v>
      </c>
      <c r="G1308" s="235"/>
      <c r="H1308" s="237" t="s">
        <v>19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202</v>
      </c>
      <c r="AU1308" s="244" t="s">
        <v>82</v>
      </c>
      <c r="AV1308" s="13" t="s">
        <v>80</v>
      </c>
      <c r="AW1308" s="13" t="s">
        <v>34</v>
      </c>
      <c r="AX1308" s="13" t="s">
        <v>72</v>
      </c>
      <c r="AY1308" s="244" t="s">
        <v>191</v>
      </c>
    </row>
    <row r="1309" s="14" customFormat="1">
      <c r="A1309" s="14"/>
      <c r="B1309" s="245"/>
      <c r="C1309" s="246"/>
      <c r="D1309" s="236" t="s">
        <v>202</v>
      </c>
      <c r="E1309" s="247" t="s">
        <v>19</v>
      </c>
      <c r="F1309" s="248" t="s">
        <v>1692</v>
      </c>
      <c r="G1309" s="246"/>
      <c r="H1309" s="249">
        <v>5.7999999999999998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202</v>
      </c>
      <c r="AU1309" s="255" t="s">
        <v>82</v>
      </c>
      <c r="AV1309" s="14" t="s">
        <v>82</v>
      </c>
      <c r="AW1309" s="14" t="s">
        <v>34</v>
      </c>
      <c r="AX1309" s="14" t="s">
        <v>72</v>
      </c>
      <c r="AY1309" s="255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206.30000000000001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14" customFormat="1">
      <c r="A1311" s="14"/>
      <c r="B1311" s="245"/>
      <c r="C1311" s="246"/>
      <c r="D1311" s="236" t="s">
        <v>202</v>
      </c>
      <c r="E1311" s="246"/>
      <c r="F1311" s="248" t="s">
        <v>1707</v>
      </c>
      <c r="G1311" s="246"/>
      <c r="H1311" s="249">
        <v>216.61500000000001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202</v>
      </c>
      <c r="AU1311" s="255" t="s">
        <v>82</v>
      </c>
      <c r="AV1311" s="14" t="s">
        <v>82</v>
      </c>
      <c r="AW1311" s="14" t="s">
        <v>4</v>
      </c>
      <c r="AX1311" s="14" t="s">
        <v>80</v>
      </c>
      <c r="AY1311" s="255" t="s">
        <v>191</v>
      </c>
    </row>
    <row r="1312" s="2" customFormat="1" ht="24.15" customHeight="1">
      <c r="A1312" s="41"/>
      <c r="B1312" s="42"/>
      <c r="C1312" s="216" t="s">
        <v>872</v>
      </c>
      <c r="D1312" s="216" t="s">
        <v>193</v>
      </c>
      <c r="E1312" s="217" t="s">
        <v>1734</v>
      </c>
      <c r="F1312" s="218" t="s">
        <v>1735</v>
      </c>
      <c r="G1312" s="219" t="s">
        <v>196</v>
      </c>
      <c r="H1312" s="220">
        <v>191.44999999999999</v>
      </c>
      <c r="I1312" s="221"/>
      <c r="J1312" s="222">
        <f>ROUND(I1312*H1312,2)</f>
        <v>0</v>
      </c>
      <c r="K1312" s="218" t="s">
        <v>197</v>
      </c>
      <c r="L1312" s="47"/>
      <c r="M1312" s="223" t="s">
        <v>19</v>
      </c>
      <c r="N1312" s="224" t="s">
        <v>43</v>
      </c>
      <c r="O1312" s="87"/>
      <c r="P1312" s="225">
        <f>O1312*H1312</f>
        <v>0</v>
      </c>
      <c r="Q1312" s="225">
        <v>0.00038999999999999999</v>
      </c>
      <c r="R1312" s="225">
        <f>Q1312*H1312</f>
        <v>0.074665499999999996</v>
      </c>
      <c r="S1312" s="225">
        <v>1.0000000000000001E-05</v>
      </c>
      <c r="T1312" s="226">
        <f>S1312*H1312</f>
        <v>0.0019145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198</v>
      </c>
      <c r="AT1312" s="227" t="s">
        <v>193</v>
      </c>
      <c r="AU1312" s="227" t="s">
        <v>82</v>
      </c>
      <c r="AY1312" s="20" t="s">
        <v>191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80</v>
      </c>
      <c r="BK1312" s="228">
        <f>ROUND(I1312*H1312,2)</f>
        <v>0</v>
      </c>
      <c r="BL1312" s="20" t="s">
        <v>198</v>
      </c>
      <c r="BM1312" s="227" t="s">
        <v>1736</v>
      </c>
    </row>
    <row r="1313" s="2" customFormat="1">
      <c r="A1313" s="41"/>
      <c r="B1313" s="42"/>
      <c r="C1313" s="43"/>
      <c r="D1313" s="229" t="s">
        <v>200</v>
      </c>
      <c r="E1313" s="43"/>
      <c r="F1313" s="230" t="s">
        <v>1737</v>
      </c>
      <c r="G1313" s="43"/>
      <c r="H1313" s="43"/>
      <c r="I1313" s="231"/>
      <c r="J1313" s="43"/>
      <c r="K1313" s="43"/>
      <c r="L1313" s="47"/>
      <c r="M1313" s="232"/>
      <c r="N1313" s="233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200</v>
      </c>
      <c r="AU1313" s="20" t="s">
        <v>82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1667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1668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1738</v>
      </c>
      <c r="G1316" s="246"/>
      <c r="H1316" s="249">
        <v>6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3" customFormat="1">
      <c r="A1317" s="13"/>
      <c r="B1317" s="234"/>
      <c r="C1317" s="235"/>
      <c r="D1317" s="236" t="s">
        <v>202</v>
      </c>
      <c r="E1317" s="237" t="s">
        <v>19</v>
      </c>
      <c r="F1317" s="238" t="s">
        <v>1670</v>
      </c>
      <c r="G1317" s="235"/>
      <c r="H1317" s="237" t="s">
        <v>19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202</v>
      </c>
      <c r="AU1317" s="244" t="s">
        <v>82</v>
      </c>
      <c r="AV1317" s="13" t="s">
        <v>80</v>
      </c>
      <c r="AW1317" s="13" t="s">
        <v>34</v>
      </c>
      <c r="AX1317" s="13" t="s">
        <v>72</v>
      </c>
      <c r="AY1317" s="244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1738</v>
      </c>
      <c r="G1318" s="246"/>
      <c r="H1318" s="249">
        <v>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3" customFormat="1">
      <c r="A1319" s="13"/>
      <c r="B1319" s="234"/>
      <c r="C1319" s="235"/>
      <c r="D1319" s="236" t="s">
        <v>202</v>
      </c>
      <c r="E1319" s="237" t="s">
        <v>19</v>
      </c>
      <c r="F1319" s="238" t="s">
        <v>1671</v>
      </c>
      <c r="G1319" s="235"/>
      <c r="H1319" s="237" t="s">
        <v>19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202</v>
      </c>
      <c r="AU1319" s="244" t="s">
        <v>82</v>
      </c>
      <c r="AV1319" s="13" t="s">
        <v>80</v>
      </c>
      <c r="AW1319" s="13" t="s">
        <v>34</v>
      </c>
      <c r="AX1319" s="13" t="s">
        <v>72</v>
      </c>
      <c r="AY1319" s="244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1739</v>
      </c>
      <c r="G1320" s="246"/>
      <c r="H1320" s="249">
        <v>1.5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3" customFormat="1">
      <c r="A1321" s="13"/>
      <c r="B1321" s="234"/>
      <c r="C1321" s="235"/>
      <c r="D1321" s="236" t="s">
        <v>202</v>
      </c>
      <c r="E1321" s="237" t="s">
        <v>19</v>
      </c>
      <c r="F1321" s="238" t="s">
        <v>1673</v>
      </c>
      <c r="G1321" s="235"/>
      <c r="H1321" s="237" t="s">
        <v>19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202</v>
      </c>
      <c r="AU1321" s="244" t="s">
        <v>82</v>
      </c>
      <c r="AV1321" s="13" t="s">
        <v>80</v>
      </c>
      <c r="AW1321" s="13" t="s">
        <v>34</v>
      </c>
      <c r="AX1321" s="13" t="s">
        <v>72</v>
      </c>
      <c r="AY1321" s="244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1740</v>
      </c>
      <c r="G1322" s="246"/>
      <c r="H1322" s="249">
        <v>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3" customFormat="1">
      <c r="A1323" s="13"/>
      <c r="B1323" s="234"/>
      <c r="C1323" s="235"/>
      <c r="D1323" s="236" t="s">
        <v>202</v>
      </c>
      <c r="E1323" s="237" t="s">
        <v>19</v>
      </c>
      <c r="F1323" s="238" t="s">
        <v>1675</v>
      </c>
      <c r="G1323" s="235"/>
      <c r="H1323" s="237" t="s">
        <v>19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202</v>
      </c>
      <c r="AU1323" s="244" t="s">
        <v>82</v>
      </c>
      <c r="AV1323" s="13" t="s">
        <v>80</v>
      </c>
      <c r="AW1323" s="13" t="s">
        <v>34</v>
      </c>
      <c r="AX1323" s="13" t="s">
        <v>72</v>
      </c>
      <c r="AY1323" s="244" t="s">
        <v>191</v>
      </c>
    </row>
    <row r="1324" s="14" customFormat="1">
      <c r="A1324" s="14"/>
      <c r="B1324" s="245"/>
      <c r="C1324" s="246"/>
      <c r="D1324" s="236" t="s">
        <v>202</v>
      </c>
      <c r="E1324" s="247" t="s">
        <v>19</v>
      </c>
      <c r="F1324" s="248" t="s">
        <v>1741</v>
      </c>
      <c r="G1324" s="246"/>
      <c r="H1324" s="249">
        <v>16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202</v>
      </c>
      <c r="AU1324" s="255" t="s">
        <v>82</v>
      </c>
      <c r="AV1324" s="14" t="s">
        <v>82</v>
      </c>
      <c r="AW1324" s="14" t="s">
        <v>34</v>
      </c>
      <c r="AX1324" s="14" t="s">
        <v>72</v>
      </c>
      <c r="AY1324" s="255" t="s">
        <v>191</v>
      </c>
    </row>
    <row r="1325" s="13" customFormat="1">
      <c r="A1325" s="13"/>
      <c r="B1325" s="234"/>
      <c r="C1325" s="235"/>
      <c r="D1325" s="236" t="s">
        <v>202</v>
      </c>
      <c r="E1325" s="237" t="s">
        <v>19</v>
      </c>
      <c r="F1325" s="238" t="s">
        <v>1677</v>
      </c>
      <c r="G1325" s="235"/>
      <c r="H1325" s="237" t="s">
        <v>19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202</v>
      </c>
      <c r="AU1325" s="244" t="s">
        <v>82</v>
      </c>
      <c r="AV1325" s="13" t="s">
        <v>80</v>
      </c>
      <c r="AW1325" s="13" t="s">
        <v>34</v>
      </c>
      <c r="AX1325" s="13" t="s">
        <v>72</v>
      </c>
      <c r="AY1325" s="244" t="s">
        <v>191</v>
      </c>
    </row>
    <row r="1326" s="14" customFormat="1">
      <c r="A1326" s="14"/>
      <c r="B1326" s="245"/>
      <c r="C1326" s="246"/>
      <c r="D1326" s="236" t="s">
        <v>202</v>
      </c>
      <c r="E1326" s="247" t="s">
        <v>19</v>
      </c>
      <c r="F1326" s="248" t="s">
        <v>1742</v>
      </c>
      <c r="G1326" s="246"/>
      <c r="H1326" s="249">
        <v>2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202</v>
      </c>
      <c r="AU1326" s="255" t="s">
        <v>82</v>
      </c>
      <c r="AV1326" s="14" t="s">
        <v>82</v>
      </c>
      <c r="AW1326" s="14" t="s">
        <v>34</v>
      </c>
      <c r="AX1326" s="14" t="s">
        <v>72</v>
      </c>
      <c r="AY1326" s="255" t="s">
        <v>191</v>
      </c>
    </row>
    <row r="1327" s="13" customFormat="1">
      <c r="A1327" s="13"/>
      <c r="B1327" s="234"/>
      <c r="C1327" s="235"/>
      <c r="D1327" s="236" t="s">
        <v>202</v>
      </c>
      <c r="E1327" s="237" t="s">
        <v>19</v>
      </c>
      <c r="F1327" s="238" t="s">
        <v>1679</v>
      </c>
      <c r="G1327" s="235"/>
      <c r="H1327" s="237" t="s">
        <v>19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202</v>
      </c>
      <c r="AU1327" s="244" t="s">
        <v>82</v>
      </c>
      <c r="AV1327" s="13" t="s">
        <v>80</v>
      </c>
      <c r="AW1327" s="13" t="s">
        <v>34</v>
      </c>
      <c r="AX1327" s="13" t="s">
        <v>72</v>
      </c>
      <c r="AY1327" s="244" t="s">
        <v>191</v>
      </c>
    </row>
    <row r="1328" s="14" customFormat="1">
      <c r="A1328" s="14"/>
      <c r="B1328" s="245"/>
      <c r="C1328" s="246"/>
      <c r="D1328" s="236" t="s">
        <v>202</v>
      </c>
      <c r="E1328" s="247" t="s">
        <v>19</v>
      </c>
      <c r="F1328" s="248" t="s">
        <v>1743</v>
      </c>
      <c r="G1328" s="246"/>
      <c r="H1328" s="249">
        <v>12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202</v>
      </c>
      <c r="AU1328" s="255" t="s">
        <v>82</v>
      </c>
      <c r="AV1328" s="14" t="s">
        <v>82</v>
      </c>
      <c r="AW1328" s="14" t="s">
        <v>34</v>
      </c>
      <c r="AX1328" s="14" t="s">
        <v>72</v>
      </c>
      <c r="AY1328" s="255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1681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3" customFormat="1">
      <c r="A1330" s="13"/>
      <c r="B1330" s="234"/>
      <c r="C1330" s="235"/>
      <c r="D1330" s="236" t="s">
        <v>202</v>
      </c>
      <c r="E1330" s="237" t="s">
        <v>19</v>
      </c>
      <c r="F1330" s="238" t="s">
        <v>1682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202</v>
      </c>
      <c r="AU1330" s="244" t="s">
        <v>82</v>
      </c>
      <c r="AV1330" s="13" t="s">
        <v>80</v>
      </c>
      <c r="AW1330" s="13" t="s">
        <v>34</v>
      </c>
      <c r="AX1330" s="13" t="s">
        <v>72</v>
      </c>
      <c r="AY1330" s="244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1744</v>
      </c>
      <c r="G1331" s="246"/>
      <c r="H1331" s="249">
        <v>59.399999999999999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3" customFormat="1">
      <c r="A1332" s="13"/>
      <c r="B1332" s="234"/>
      <c r="C1332" s="235"/>
      <c r="D1332" s="236" t="s">
        <v>202</v>
      </c>
      <c r="E1332" s="237" t="s">
        <v>19</v>
      </c>
      <c r="F1332" s="238" t="s">
        <v>1684</v>
      </c>
      <c r="G1332" s="235"/>
      <c r="H1332" s="237" t="s">
        <v>19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202</v>
      </c>
      <c r="AU1332" s="244" t="s">
        <v>82</v>
      </c>
      <c r="AV1332" s="13" t="s">
        <v>80</v>
      </c>
      <c r="AW1332" s="13" t="s">
        <v>34</v>
      </c>
      <c r="AX1332" s="13" t="s">
        <v>72</v>
      </c>
      <c r="AY1332" s="244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1744</v>
      </c>
      <c r="G1333" s="246"/>
      <c r="H1333" s="249">
        <v>59.399999999999999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3" customFormat="1">
      <c r="A1334" s="13"/>
      <c r="B1334" s="234"/>
      <c r="C1334" s="235"/>
      <c r="D1334" s="236" t="s">
        <v>202</v>
      </c>
      <c r="E1334" s="237" t="s">
        <v>19</v>
      </c>
      <c r="F1334" s="238" t="s">
        <v>1685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202</v>
      </c>
      <c r="AU1334" s="244" t="s">
        <v>82</v>
      </c>
      <c r="AV1334" s="13" t="s">
        <v>80</v>
      </c>
      <c r="AW1334" s="13" t="s">
        <v>34</v>
      </c>
      <c r="AX1334" s="13" t="s">
        <v>72</v>
      </c>
      <c r="AY1334" s="244" t="s">
        <v>191</v>
      </c>
    </row>
    <row r="1335" s="14" customFormat="1">
      <c r="A1335" s="14"/>
      <c r="B1335" s="245"/>
      <c r="C1335" s="246"/>
      <c r="D1335" s="236" t="s">
        <v>202</v>
      </c>
      <c r="E1335" s="247" t="s">
        <v>19</v>
      </c>
      <c r="F1335" s="248" t="s">
        <v>1745</v>
      </c>
      <c r="G1335" s="246"/>
      <c r="H1335" s="249">
        <v>1.8899999999999999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202</v>
      </c>
      <c r="AU1335" s="255" t="s">
        <v>82</v>
      </c>
      <c r="AV1335" s="14" t="s">
        <v>82</v>
      </c>
      <c r="AW1335" s="14" t="s">
        <v>34</v>
      </c>
      <c r="AX1335" s="14" t="s">
        <v>72</v>
      </c>
      <c r="AY1335" s="255" t="s">
        <v>191</v>
      </c>
    </row>
    <row r="1336" s="13" customFormat="1">
      <c r="A1336" s="13"/>
      <c r="B1336" s="234"/>
      <c r="C1336" s="235"/>
      <c r="D1336" s="236" t="s">
        <v>202</v>
      </c>
      <c r="E1336" s="237" t="s">
        <v>19</v>
      </c>
      <c r="F1336" s="238" t="s">
        <v>1687</v>
      </c>
      <c r="G1336" s="235"/>
      <c r="H1336" s="237" t="s">
        <v>19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202</v>
      </c>
      <c r="AU1336" s="244" t="s">
        <v>82</v>
      </c>
      <c r="AV1336" s="13" t="s">
        <v>80</v>
      </c>
      <c r="AW1336" s="13" t="s">
        <v>34</v>
      </c>
      <c r="AX1336" s="13" t="s">
        <v>72</v>
      </c>
      <c r="AY1336" s="244" t="s">
        <v>191</v>
      </c>
    </row>
    <row r="1337" s="14" customFormat="1">
      <c r="A1337" s="14"/>
      <c r="B1337" s="245"/>
      <c r="C1337" s="246"/>
      <c r="D1337" s="236" t="s">
        <v>202</v>
      </c>
      <c r="E1337" s="247" t="s">
        <v>19</v>
      </c>
      <c r="F1337" s="248" t="s">
        <v>1746</v>
      </c>
      <c r="G1337" s="246"/>
      <c r="H1337" s="249">
        <v>9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202</v>
      </c>
      <c r="AU1337" s="255" t="s">
        <v>82</v>
      </c>
      <c r="AV1337" s="14" t="s">
        <v>82</v>
      </c>
      <c r="AW1337" s="14" t="s">
        <v>34</v>
      </c>
      <c r="AX1337" s="14" t="s">
        <v>72</v>
      </c>
      <c r="AY1337" s="255" t="s">
        <v>191</v>
      </c>
    </row>
    <row r="1338" s="13" customFormat="1">
      <c r="A1338" s="13"/>
      <c r="B1338" s="234"/>
      <c r="C1338" s="235"/>
      <c r="D1338" s="236" t="s">
        <v>202</v>
      </c>
      <c r="E1338" s="237" t="s">
        <v>19</v>
      </c>
      <c r="F1338" s="238" t="s">
        <v>1689</v>
      </c>
      <c r="G1338" s="235"/>
      <c r="H1338" s="237" t="s">
        <v>19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202</v>
      </c>
      <c r="AU1338" s="244" t="s">
        <v>82</v>
      </c>
      <c r="AV1338" s="13" t="s">
        <v>80</v>
      </c>
      <c r="AW1338" s="13" t="s">
        <v>34</v>
      </c>
      <c r="AX1338" s="13" t="s">
        <v>72</v>
      </c>
      <c r="AY1338" s="244" t="s">
        <v>191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1747</v>
      </c>
      <c r="G1339" s="246"/>
      <c r="H1339" s="249">
        <v>9.9000000000000004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3" customFormat="1">
      <c r="A1340" s="13"/>
      <c r="B1340" s="234"/>
      <c r="C1340" s="235"/>
      <c r="D1340" s="236" t="s">
        <v>202</v>
      </c>
      <c r="E1340" s="237" t="s">
        <v>19</v>
      </c>
      <c r="F1340" s="238" t="s">
        <v>1691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202</v>
      </c>
      <c r="AU1340" s="244" t="s">
        <v>82</v>
      </c>
      <c r="AV1340" s="13" t="s">
        <v>80</v>
      </c>
      <c r="AW1340" s="13" t="s">
        <v>34</v>
      </c>
      <c r="AX1340" s="13" t="s">
        <v>72</v>
      </c>
      <c r="AY1340" s="244" t="s">
        <v>191</v>
      </c>
    </row>
    <row r="1341" s="14" customFormat="1">
      <c r="A1341" s="14"/>
      <c r="B1341" s="245"/>
      <c r="C1341" s="246"/>
      <c r="D1341" s="236" t="s">
        <v>202</v>
      </c>
      <c r="E1341" s="247" t="s">
        <v>19</v>
      </c>
      <c r="F1341" s="248" t="s">
        <v>1748</v>
      </c>
      <c r="G1341" s="246"/>
      <c r="H1341" s="249">
        <v>3.3599999999999999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202</v>
      </c>
      <c r="AU1341" s="255" t="s">
        <v>82</v>
      </c>
      <c r="AV1341" s="14" t="s">
        <v>82</v>
      </c>
      <c r="AW1341" s="14" t="s">
        <v>34</v>
      </c>
      <c r="AX1341" s="14" t="s">
        <v>72</v>
      </c>
      <c r="AY1341" s="255" t="s">
        <v>191</v>
      </c>
    </row>
    <row r="1342" s="16" customFormat="1">
      <c r="A1342" s="16"/>
      <c r="B1342" s="267"/>
      <c r="C1342" s="268"/>
      <c r="D1342" s="236" t="s">
        <v>202</v>
      </c>
      <c r="E1342" s="269" t="s">
        <v>19</v>
      </c>
      <c r="F1342" s="270" t="s">
        <v>212</v>
      </c>
      <c r="G1342" s="268"/>
      <c r="H1342" s="271">
        <v>191.45000000000002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77" t="s">
        <v>202</v>
      </c>
      <c r="AU1342" s="277" t="s">
        <v>82</v>
      </c>
      <c r="AV1342" s="16" t="s">
        <v>198</v>
      </c>
      <c r="AW1342" s="16" t="s">
        <v>34</v>
      </c>
      <c r="AX1342" s="16" t="s">
        <v>80</v>
      </c>
      <c r="AY1342" s="277" t="s">
        <v>191</v>
      </c>
    </row>
    <row r="1343" s="2" customFormat="1" ht="21.75" customHeight="1">
      <c r="A1343" s="41"/>
      <c r="B1343" s="42"/>
      <c r="C1343" s="216" t="s">
        <v>878</v>
      </c>
      <c r="D1343" s="216" t="s">
        <v>193</v>
      </c>
      <c r="E1343" s="217" t="s">
        <v>1749</v>
      </c>
      <c r="F1343" s="218" t="s">
        <v>1750</v>
      </c>
      <c r="G1343" s="219" t="s">
        <v>233</v>
      </c>
      <c r="H1343" s="220">
        <v>28.326000000000001</v>
      </c>
      <c r="I1343" s="221"/>
      <c r="J1343" s="222">
        <f>ROUND(I1343*H1343,2)</f>
        <v>0</v>
      </c>
      <c r="K1343" s="218" t="s">
        <v>197</v>
      </c>
      <c r="L1343" s="47"/>
      <c r="M1343" s="223" t="s">
        <v>19</v>
      </c>
      <c r="N1343" s="224" t="s">
        <v>43</v>
      </c>
      <c r="O1343" s="87"/>
      <c r="P1343" s="225">
        <f>O1343*H1343</f>
        <v>0</v>
      </c>
      <c r="Q1343" s="225">
        <v>2.5018699999999998</v>
      </c>
      <c r="R1343" s="225">
        <f>Q1343*H1343</f>
        <v>70.867969619999997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198</v>
      </c>
      <c r="AT1343" s="227" t="s">
        <v>193</v>
      </c>
      <c r="AU1343" s="227" t="s">
        <v>82</v>
      </c>
      <c r="AY1343" s="20" t="s">
        <v>191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80</v>
      </c>
      <c r="BK1343" s="228">
        <f>ROUND(I1343*H1343,2)</f>
        <v>0</v>
      </c>
      <c r="BL1343" s="20" t="s">
        <v>198</v>
      </c>
      <c r="BM1343" s="227" t="s">
        <v>1751</v>
      </c>
    </row>
    <row r="1344" s="2" customFormat="1">
      <c r="A1344" s="41"/>
      <c r="B1344" s="42"/>
      <c r="C1344" s="43"/>
      <c r="D1344" s="229" t="s">
        <v>200</v>
      </c>
      <c r="E1344" s="43"/>
      <c r="F1344" s="230" t="s">
        <v>1752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200</v>
      </c>
      <c r="AU1344" s="20" t="s">
        <v>82</v>
      </c>
    </row>
    <row r="1345" s="13" customFormat="1">
      <c r="A1345" s="13"/>
      <c r="B1345" s="234"/>
      <c r="C1345" s="235"/>
      <c r="D1345" s="236" t="s">
        <v>202</v>
      </c>
      <c r="E1345" s="237" t="s">
        <v>19</v>
      </c>
      <c r="F1345" s="238" t="s">
        <v>701</v>
      </c>
      <c r="G1345" s="235"/>
      <c r="H1345" s="237" t="s">
        <v>19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202</v>
      </c>
      <c r="AU1345" s="244" t="s">
        <v>82</v>
      </c>
      <c r="AV1345" s="13" t="s">
        <v>80</v>
      </c>
      <c r="AW1345" s="13" t="s">
        <v>34</v>
      </c>
      <c r="AX1345" s="13" t="s">
        <v>72</v>
      </c>
      <c r="AY1345" s="244" t="s">
        <v>191</v>
      </c>
    </row>
    <row r="1346" s="13" customFormat="1">
      <c r="A1346" s="13"/>
      <c r="B1346" s="234"/>
      <c r="C1346" s="235"/>
      <c r="D1346" s="236" t="s">
        <v>202</v>
      </c>
      <c r="E1346" s="237" t="s">
        <v>19</v>
      </c>
      <c r="F1346" s="238" t="s">
        <v>1753</v>
      </c>
      <c r="G1346" s="235"/>
      <c r="H1346" s="237" t="s">
        <v>19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202</v>
      </c>
      <c r="AU1346" s="244" t="s">
        <v>82</v>
      </c>
      <c r="AV1346" s="13" t="s">
        <v>80</v>
      </c>
      <c r="AW1346" s="13" t="s">
        <v>34</v>
      </c>
      <c r="AX1346" s="13" t="s">
        <v>72</v>
      </c>
      <c r="AY1346" s="244" t="s">
        <v>191</v>
      </c>
    </row>
    <row r="1347" s="14" customFormat="1">
      <c r="A1347" s="14"/>
      <c r="B1347" s="245"/>
      <c r="C1347" s="246"/>
      <c r="D1347" s="236" t="s">
        <v>202</v>
      </c>
      <c r="E1347" s="247" t="s">
        <v>19</v>
      </c>
      <c r="F1347" s="248" t="s">
        <v>1754</v>
      </c>
      <c r="G1347" s="246"/>
      <c r="H1347" s="249">
        <v>6.3499999999999996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202</v>
      </c>
      <c r="AU1347" s="255" t="s">
        <v>82</v>
      </c>
      <c r="AV1347" s="14" t="s">
        <v>82</v>
      </c>
      <c r="AW1347" s="14" t="s">
        <v>34</v>
      </c>
      <c r="AX1347" s="14" t="s">
        <v>72</v>
      </c>
      <c r="AY1347" s="255" t="s">
        <v>191</v>
      </c>
    </row>
    <row r="1348" s="15" customFormat="1">
      <c r="A1348" s="15"/>
      <c r="B1348" s="256"/>
      <c r="C1348" s="257"/>
      <c r="D1348" s="236" t="s">
        <v>202</v>
      </c>
      <c r="E1348" s="258" t="s">
        <v>19</v>
      </c>
      <c r="F1348" s="259" t="s">
        <v>208</v>
      </c>
      <c r="G1348" s="257"/>
      <c r="H1348" s="260">
        <v>6.3499999999999996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202</v>
      </c>
      <c r="AU1348" s="266" t="s">
        <v>82</v>
      </c>
      <c r="AV1348" s="15" t="s">
        <v>93</v>
      </c>
      <c r="AW1348" s="15" t="s">
        <v>34</v>
      </c>
      <c r="AX1348" s="15" t="s">
        <v>72</v>
      </c>
      <c r="AY1348" s="266" t="s">
        <v>191</v>
      </c>
    </row>
    <row r="1349" s="13" customFormat="1">
      <c r="A1349" s="13"/>
      <c r="B1349" s="234"/>
      <c r="C1349" s="235"/>
      <c r="D1349" s="236" t="s">
        <v>202</v>
      </c>
      <c r="E1349" s="237" t="s">
        <v>19</v>
      </c>
      <c r="F1349" s="238" t="s">
        <v>1755</v>
      </c>
      <c r="G1349" s="235"/>
      <c r="H1349" s="237" t="s">
        <v>19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202</v>
      </c>
      <c r="AU1349" s="244" t="s">
        <v>82</v>
      </c>
      <c r="AV1349" s="13" t="s">
        <v>80</v>
      </c>
      <c r="AW1349" s="13" t="s">
        <v>34</v>
      </c>
      <c r="AX1349" s="13" t="s">
        <v>72</v>
      </c>
      <c r="AY1349" s="244" t="s">
        <v>191</v>
      </c>
    </row>
    <row r="1350" s="14" customFormat="1">
      <c r="A1350" s="14"/>
      <c r="B1350" s="245"/>
      <c r="C1350" s="246"/>
      <c r="D1350" s="236" t="s">
        <v>202</v>
      </c>
      <c r="E1350" s="247" t="s">
        <v>19</v>
      </c>
      <c r="F1350" s="248" t="s">
        <v>1756</v>
      </c>
      <c r="G1350" s="246"/>
      <c r="H1350" s="249">
        <v>13.968999999999999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202</v>
      </c>
      <c r="AU1350" s="255" t="s">
        <v>82</v>
      </c>
      <c r="AV1350" s="14" t="s">
        <v>82</v>
      </c>
      <c r="AW1350" s="14" t="s">
        <v>34</v>
      </c>
      <c r="AX1350" s="14" t="s">
        <v>72</v>
      </c>
      <c r="AY1350" s="255" t="s">
        <v>191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1757</v>
      </c>
      <c r="G1351" s="246"/>
      <c r="H1351" s="249">
        <v>3.1909999999999998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1758</v>
      </c>
      <c r="G1352" s="246"/>
      <c r="H1352" s="249">
        <v>3.8109999999999999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5" customFormat="1">
      <c r="A1353" s="15"/>
      <c r="B1353" s="256"/>
      <c r="C1353" s="257"/>
      <c r="D1353" s="236" t="s">
        <v>202</v>
      </c>
      <c r="E1353" s="258" t="s">
        <v>19</v>
      </c>
      <c r="F1353" s="259" t="s">
        <v>208</v>
      </c>
      <c r="G1353" s="257"/>
      <c r="H1353" s="260">
        <v>20.971</v>
      </c>
      <c r="I1353" s="261"/>
      <c r="J1353" s="257"/>
      <c r="K1353" s="257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6" t="s">
        <v>202</v>
      </c>
      <c r="AU1353" s="266" t="s">
        <v>82</v>
      </c>
      <c r="AV1353" s="15" t="s">
        <v>93</v>
      </c>
      <c r="AW1353" s="15" t="s">
        <v>34</v>
      </c>
      <c r="AX1353" s="15" t="s">
        <v>72</v>
      </c>
      <c r="AY1353" s="266" t="s">
        <v>191</v>
      </c>
    </row>
    <row r="1354" s="13" customFormat="1">
      <c r="A1354" s="13"/>
      <c r="B1354" s="234"/>
      <c r="C1354" s="235"/>
      <c r="D1354" s="236" t="s">
        <v>202</v>
      </c>
      <c r="E1354" s="237" t="s">
        <v>19</v>
      </c>
      <c r="F1354" s="238" t="s">
        <v>1759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202</v>
      </c>
      <c r="AU1354" s="244" t="s">
        <v>82</v>
      </c>
      <c r="AV1354" s="13" t="s">
        <v>80</v>
      </c>
      <c r="AW1354" s="13" t="s">
        <v>34</v>
      </c>
      <c r="AX1354" s="13" t="s">
        <v>72</v>
      </c>
      <c r="AY1354" s="244" t="s">
        <v>191</v>
      </c>
    </row>
    <row r="1355" s="14" customFormat="1">
      <c r="A1355" s="14"/>
      <c r="B1355" s="245"/>
      <c r="C1355" s="246"/>
      <c r="D1355" s="236" t="s">
        <v>202</v>
      </c>
      <c r="E1355" s="247" t="s">
        <v>19</v>
      </c>
      <c r="F1355" s="248" t="s">
        <v>1760</v>
      </c>
      <c r="G1355" s="246"/>
      <c r="H1355" s="249">
        <v>1.0049999999999999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202</v>
      </c>
      <c r="AU1355" s="255" t="s">
        <v>82</v>
      </c>
      <c r="AV1355" s="14" t="s">
        <v>82</v>
      </c>
      <c r="AW1355" s="14" t="s">
        <v>34</v>
      </c>
      <c r="AX1355" s="14" t="s">
        <v>72</v>
      </c>
      <c r="AY1355" s="255" t="s">
        <v>191</v>
      </c>
    </row>
    <row r="1356" s="15" customFormat="1">
      <c r="A1356" s="15"/>
      <c r="B1356" s="256"/>
      <c r="C1356" s="257"/>
      <c r="D1356" s="236" t="s">
        <v>202</v>
      </c>
      <c r="E1356" s="258" t="s">
        <v>19</v>
      </c>
      <c r="F1356" s="259" t="s">
        <v>208</v>
      </c>
      <c r="G1356" s="257"/>
      <c r="H1356" s="260">
        <v>1.0049999999999999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202</v>
      </c>
      <c r="AU1356" s="266" t="s">
        <v>82</v>
      </c>
      <c r="AV1356" s="15" t="s">
        <v>93</v>
      </c>
      <c r="AW1356" s="15" t="s">
        <v>34</v>
      </c>
      <c r="AX1356" s="15" t="s">
        <v>72</v>
      </c>
      <c r="AY1356" s="266" t="s">
        <v>191</v>
      </c>
    </row>
    <row r="1357" s="16" customFormat="1">
      <c r="A1357" s="16"/>
      <c r="B1357" s="267"/>
      <c r="C1357" s="268"/>
      <c r="D1357" s="236" t="s">
        <v>202</v>
      </c>
      <c r="E1357" s="269" t="s">
        <v>19</v>
      </c>
      <c r="F1357" s="270" t="s">
        <v>212</v>
      </c>
      <c r="G1357" s="268"/>
      <c r="H1357" s="271">
        <v>28.325999999999997</v>
      </c>
      <c r="I1357" s="272"/>
      <c r="J1357" s="268"/>
      <c r="K1357" s="268"/>
      <c r="L1357" s="273"/>
      <c r="M1357" s="274"/>
      <c r="N1357" s="275"/>
      <c r="O1357" s="275"/>
      <c r="P1357" s="275"/>
      <c r="Q1357" s="275"/>
      <c r="R1357" s="275"/>
      <c r="S1357" s="275"/>
      <c r="T1357" s="27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7" t="s">
        <v>202</v>
      </c>
      <c r="AU1357" s="277" t="s">
        <v>82</v>
      </c>
      <c r="AV1357" s="16" t="s">
        <v>198</v>
      </c>
      <c r="AW1357" s="16" t="s">
        <v>34</v>
      </c>
      <c r="AX1357" s="16" t="s">
        <v>80</v>
      </c>
      <c r="AY1357" s="277" t="s">
        <v>191</v>
      </c>
    </row>
    <row r="1358" s="2" customFormat="1" ht="21.75" customHeight="1">
      <c r="A1358" s="41"/>
      <c r="B1358" s="42"/>
      <c r="C1358" s="216" t="s">
        <v>883</v>
      </c>
      <c r="D1358" s="216" t="s">
        <v>193</v>
      </c>
      <c r="E1358" s="217" t="s">
        <v>1761</v>
      </c>
      <c r="F1358" s="218" t="s">
        <v>1762</v>
      </c>
      <c r="G1358" s="219" t="s">
        <v>233</v>
      </c>
      <c r="H1358" s="220">
        <v>44.692999999999998</v>
      </c>
      <c r="I1358" s="221"/>
      <c r="J1358" s="222">
        <f>ROUND(I1358*H1358,2)</f>
        <v>0</v>
      </c>
      <c r="K1358" s="218" t="s">
        <v>197</v>
      </c>
      <c r="L1358" s="47"/>
      <c r="M1358" s="223" t="s">
        <v>19</v>
      </c>
      <c r="N1358" s="224" t="s">
        <v>43</v>
      </c>
      <c r="O1358" s="87"/>
      <c r="P1358" s="225">
        <f>O1358*H1358</f>
        <v>0</v>
      </c>
      <c r="Q1358" s="225">
        <v>2.5018699999999998</v>
      </c>
      <c r="R1358" s="225">
        <f>Q1358*H1358</f>
        <v>111.81607590999998</v>
      </c>
      <c r="S1358" s="225">
        <v>0</v>
      </c>
      <c r="T1358" s="226">
        <f>S1358*H1358</f>
        <v>0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198</v>
      </c>
      <c r="AT1358" s="227" t="s">
        <v>193</v>
      </c>
      <c r="AU1358" s="227" t="s">
        <v>82</v>
      </c>
      <c r="AY1358" s="20" t="s">
        <v>191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80</v>
      </c>
      <c r="BK1358" s="228">
        <f>ROUND(I1358*H1358,2)</f>
        <v>0</v>
      </c>
      <c r="BL1358" s="20" t="s">
        <v>198</v>
      </c>
      <c r="BM1358" s="227" t="s">
        <v>1763</v>
      </c>
    </row>
    <row r="1359" s="2" customFormat="1">
      <c r="A1359" s="41"/>
      <c r="B1359" s="42"/>
      <c r="C1359" s="43"/>
      <c r="D1359" s="229" t="s">
        <v>200</v>
      </c>
      <c r="E1359" s="43"/>
      <c r="F1359" s="230" t="s">
        <v>1764</v>
      </c>
      <c r="G1359" s="43"/>
      <c r="H1359" s="43"/>
      <c r="I1359" s="231"/>
      <c r="J1359" s="43"/>
      <c r="K1359" s="43"/>
      <c r="L1359" s="47"/>
      <c r="M1359" s="232"/>
      <c r="N1359" s="233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200</v>
      </c>
      <c r="AU1359" s="20" t="s">
        <v>82</v>
      </c>
    </row>
    <row r="1360" s="13" customFormat="1">
      <c r="A1360" s="13"/>
      <c r="B1360" s="234"/>
      <c r="C1360" s="235"/>
      <c r="D1360" s="236" t="s">
        <v>202</v>
      </c>
      <c r="E1360" s="237" t="s">
        <v>19</v>
      </c>
      <c r="F1360" s="238" t="s">
        <v>701</v>
      </c>
      <c r="G1360" s="235"/>
      <c r="H1360" s="237" t="s">
        <v>19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202</v>
      </c>
      <c r="AU1360" s="244" t="s">
        <v>82</v>
      </c>
      <c r="AV1360" s="13" t="s">
        <v>80</v>
      </c>
      <c r="AW1360" s="13" t="s">
        <v>34</v>
      </c>
      <c r="AX1360" s="13" t="s">
        <v>72</v>
      </c>
      <c r="AY1360" s="244" t="s">
        <v>191</v>
      </c>
    </row>
    <row r="1361" s="13" customFormat="1">
      <c r="A1361" s="13"/>
      <c r="B1361" s="234"/>
      <c r="C1361" s="235"/>
      <c r="D1361" s="236" t="s">
        <v>202</v>
      </c>
      <c r="E1361" s="237" t="s">
        <v>19</v>
      </c>
      <c r="F1361" s="238" t="s">
        <v>1167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202</v>
      </c>
      <c r="AU1361" s="244" t="s">
        <v>82</v>
      </c>
      <c r="AV1361" s="13" t="s">
        <v>80</v>
      </c>
      <c r="AW1361" s="13" t="s">
        <v>34</v>
      </c>
      <c r="AX1361" s="13" t="s">
        <v>72</v>
      </c>
      <c r="AY1361" s="244" t="s">
        <v>191</v>
      </c>
    </row>
    <row r="1362" s="14" customFormat="1">
      <c r="A1362" s="14"/>
      <c r="B1362" s="245"/>
      <c r="C1362" s="246"/>
      <c r="D1362" s="236" t="s">
        <v>202</v>
      </c>
      <c r="E1362" s="247" t="s">
        <v>19</v>
      </c>
      <c r="F1362" s="248" t="s">
        <v>1765</v>
      </c>
      <c r="G1362" s="246"/>
      <c r="H1362" s="249">
        <v>1.2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202</v>
      </c>
      <c r="AU1362" s="255" t="s">
        <v>82</v>
      </c>
      <c r="AV1362" s="14" t="s">
        <v>82</v>
      </c>
      <c r="AW1362" s="14" t="s">
        <v>34</v>
      </c>
      <c r="AX1362" s="14" t="s">
        <v>72</v>
      </c>
      <c r="AY1362" s="255" t="s">
        <v>191</v>
      </c>
    </row>
    <row r="1363" s="14" customFormat="1">
      <c r="A1363" s="14"/>
      <c r="B1363" s="245"/>
      <c r="C1363" s="246"/>
      <c r="D1363" s="236" t="s">
        <v>202</v>
      </c>
      <c r="E1363" s="247" t="s">
        <v>19</v>
      </c>
      <c r="F1363" s="248" t="s">
        <v>1766</v>
      </c>
      <c r="G1363" s="246"/>
      <c r="H1363" s="249">
        <v>8.8640000000000008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202</v>
      </c>
      <c r="AU1363" s="255" t="s">
        <v>82</v>
      </c>
      <c r="AV1363" s="14" t="s">
        <v>82</v>
      </c>
      <c r="AW1363" s="14" t="s">
        <v>34</v>
      </c>
      <c r="AX1363" s="14" t="s">
        <v>72</v>
      </c>
      <c r="AY1363" s="255" t="s">
        <v>191</v>
      </c>
    </row>
    <row r="1364" s="14" customFormat="1">
      <c r="A1364" s="14"/>
      <c r="B1364" s="245"/>
      <c r="C1364" s="246"/>
      <c r="D1364" s="236" t="s">
        <v>202</v>
      </c>
      <c r="E1364" s="247" t="s">
        <v>19</v>
      </c>
      <c r="F1364" s="248" t="s">
        <v>1767</v>
      </c>
      <c r="G1364" s="246"/>
      <c r="H1364" s="249">
        <v>24.981000000000002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202</v>
      </c>
      <c r="AU1364" s="255" t="s">
        <v>82</v>
      </c>
      <c r="AV1364" s="14" t="s">
        <v>82</v>
      </c>
      <c r="AW1364" s="14" t="s">
        <v>34</v>
      </c>
      <c r="AX1364" s="14" t="s">
        <v>72</v>
      </c>
      <c r="AY1364" s="255" t="s">
        <v>191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1768</v>
      </c>
      <c r="G1365" s="246"/>
      <c r="H1365" s="249">
        <v>6.2519999999999998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1769</v>
      </c>
      <c r="G1366" s="246"/>
      <c r="H1366" s="249">
        <v>0.52400000000000002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1770</v>
      </c>
      <c r="G1367" s="246"/>
      <c r="H1367" s="249">
        <v>0.67600000000000005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4" customFormat="1">
      <c r="A1368" s="14"/>
      <c r="B1368" s="245"/>
      <c r="C1368" s="246"/>
      <c r="D1368" s="236" t="s">
        <v>202</v>
      </c>
      <c r="E1368" s="247" t="s">
        <v>19</v>
      </c>
      <c r="F1368" s="248" t="s">
        <v>1771</v>
      </c>
      <c r="G1368" s="246"/>
      <c r="H1368" s="249">
        <v>1.0540000000000001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202</v>
      </c>
      <c r="AU1368" s="255" t="s">
        <v>82</v>
      </c>
      <c r="AV1368" s="14" t="s">
        <v>82</v>
      </c>
      <c r="AW1368" s="14" t="s">
        <v>34</v>
      </c>
      <c r="AX1368" s="14" t="s">
        <v>72</v>
      </c>
      <c r="AY1368" s="255" t="s">
        <v>191</v>
      </c>
    </row>
    <row r="1369" s="14" customFormat="1">
      <c r="A1369" s="14"/>
      <c r="B1369" s="245"/>
      <c r="C1369" s="246"/>
      <c r="D1369" s="236" t="s">
        <v>202</v>
      </c>
      <c r="E1369" s="247" t="s">
        <v>19</v>
      </c>
      <c r="F1369" s="248" t="s">
        <v>1772</v>
      </c>
      <c r="G1369" s="246"/>
      <c r="H1369" s="249">
        <v>1.1419999999999999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202</v>
      </c>
      <c r="AU1369" s="255" t="s">
        <v>82</v>
      </c>
      <c r="AV1369" s="14" t="s">
        <v>82</v>
      </c>
      <c r="AW1369" s="14" t="s">
        <v>34</v>
      </c>
      <c r="AX1369" s="14" t="s">
        <v>72</v>
      </c>
      <c r="AY1369" s="255" t="s">
        <v>191</v>
      </c>
    </row>
    <row r="1370" s="16" customFormat="1">
      <c r="A1370" s="16"/>
      <c r="B1370" s="267"/>
      <c r="C1370" s="268"/>
      <c r="D1370" s="236" t="s">
        <v>202</v>
      </c>
      <c r="E1370" s="269" t="s">
        <v>19</v>
      </c>
      <c r="F1370" s="270" t="s">
        <v>212</v>
      </c>
      <c r="G1370" s="268"/>
      <c r="H1370" s="271">
        <v>44.693000000000012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77" t="s">
        <v>202</v>
      </c>
      <c r="AU1370" s="277" t="s">
        <v>82</v>
      </c>
      <c r="AV1370" s="16" t="s">
        <v>198</v>
      </c>
      <c r="AW1370" s="16" t="s">
        <v>34</v>
      </c>
      <c r="AX1370" s="16" t="s">
        <v>80</v>
      </c>
      <c r="AY1370" s="277" t="s">
        <v>191</v>
      </c>
    </row>
    <row r="1371" s="2" customFormat="1" ht="21.75" customHeight="1">
      <c r="A1371" s="41"/>
      <c r="B1371" s="42"/>
      <c r="C1371" s="216" t="s">
        <v>890</v>
      </c>
      <c r="D1371" s="216" t="s">
        <v>193</v>
      </c>
      <c r="E1371" s="217" t="s">
        <v>1773</v>
      </c>
      <c r="F1371" s="218" t="s">
        <v>1774</v>
      </c>
      <c r="G1371" s="219" t="s">
        <v>233</v>
      </c>
      <c r="H1371" s="220">
        <v>73.019000000000005</v>
      </c>
      <c r="I1371" s="221"/>
      <c r="J1371" s="222">
        <f>ROUND(I1371*H1371,2)</f>
        <v>0</v>
      </c>
      <c r="K1371" s="218" t="s">
        <v>197</v>
      </c>
      <c r="L1371" s="47"/>
      <c r="M1371" s="223" t="s">
        <v>19</v>
      </c>
      <c r="N1371" s="224" t="s">
        <v>43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198</v>
      </c>
      <c r="AT1371" s="227" t="s">
        <v>193</v>
      </c>
      <c r="AU1371" s="227" t="s">
        <v>82</v>
      </c>
      <c r="AY1371" s="20" t="s">
        <v>191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80</v>
      </c>
      <c r="BK1371" s="228">
        <f>ROUND(I1371*H1371,2)</f>
        <v>0</v>
      </c>
      <c r="BL1371" s="20" t="s">
        <v>198</v>
      </c>
      <c r="BM1371" s="227" t="s">
        <v>1775</v>
      </c>
    </row>
    <row r="1372" s="2" customFormat="1">
      <c r="A1372" s="41"/>
      <c r="B1372" s="42"/>
      <c r="C1372" s="43"/>
      <c r="D1372" s="229" t="s">
        <v>200</v>
      </c>
      <c r="E1372" s="43"/>
      <c r="F1372" s="230" t="s">
        <v>1776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200</v>
      </c>
      <c r="AU1372" s="20" t="s">
        <v>82</v>
      </c>
    </row>
    <row r="1373" s="13" customFormat="1">
      <c r="A1373" s="13"/>
      <c r="B1373" s="234"/>
      <c r="C1373" s="235"/>
      <c r="D1373" s="236" t="s">
        <v>202</v>
      </c>
      <c r="E1373" s="237" t="s">
        <v>19</v>
      </c>
      <c r="F1373" s="238" t="s">
        <v>701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202</v>
      </c>
      <c r="AU1373" s="244" t="s">
        <v>82</v>
      </c>
      <c r="AV1373" s="13" t="s">
        <v>80</v>
      </c>
      <c r="AW1373" s="13" t="s">
        <v>34</v>
      </c>
      <c r="AX1373" s="13" t="s">
        <v>72</v>
      </c>
      <c r="AY1373" s="244" t="s">
        <v>191</v>
      </c>
    </row>
    <row r="1374" s="13" customFormat="1">
      <c r="A1374" s="13"/>
      <c r="B1374" s="234"/>
      <c r="C1374" s="235"/>
      <c r="D1374" s="236" t="s">
        <v>202</v>
      </c>
      <c r="E1374" s="237" t="s">
        <v>19</v>
      </c>
      <c r="F1374" s="238" t="s">
        <v>1167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202</v>
      </c>
      <c r="AU1374" s="244" t="s">
        <v>82</v>
      </c>
      <c r="AV1374" s="13" t="s">
        <v>80</v>
      </c>
      <c r="AW1374" s="13" t="s">
        <v>34</v>
      </c>
      <c r="AX1374" s="13" t="s">
        <v>72</v>
      </c>
      <c r="AY1374" s="244" t="s">
        <v>191</v>
      </c>
    </row>
    <row r="1375" s="14" customFormat="1">
      <c r="A1375" s="14"/>
      <c r="B1375" s="245"/>
      <c r="C1375" s="246"/>
      <c r="D1375" s="236" t="s">
        <v>202</v>
      </c>
      <c r="E1375" s="247" t="s">
        <v>19</v>
      </c>
      <c r="F1375" s="248" t="s">
        <v>1765</v>
      </c>
      <c r="G1375" s="246"/>
      <c r="H1375" s="249">
        <v>1.2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202</v>
      </c>
      <c r="AU1375" s="255" t="s">
        <v>82</v>
      </c>
      <c r="AV1375" s="14" t="s">
        <v>82</v>
      </c>
      <c r="AW1375" s="14" t="s">
        <v>34</v>
      </c>
      <c r="AX1375" s="14" t="s">
        <v>72</v>
      </c>
      <c r="AY1375" s="255" t="s">
        <v>191</v>
      </c>
    </row>
    <row r="1376" s="14" customFormat="1">
      <c r="A1376" s="14"/>
      <c r="B1376" s="245"/>
      <c r="C1376" s="246"/>
      <c r="D1376" s="236" t="s">
        <v>202</v>
      </c>
      <c r="E1376" s="247" t="s">
        <v>19</v>
      </c>
      <c r="F1376" s="248" t="s">
        <v>1766</v>
      </c>
      <c r="G1376" s="246"/>
      <c r="H1376" s="249">
        <v>8.8640000000000008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202</v>
      </c>
      <c r="AU1376" s="255" t="s">
        <v>82</v>
      </c>
      <c r="AV1376" s="14" t="s">
        <v>82</v>
      </c>
      <c r="AW1376" s="14" t="s">
        <v>34</v>
      </c>
      <c r="AX1376" s="14" t="s">
        <v>72</v>
      </c>
      <c r="AY1376" s="255" t="s">
        <v>191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1767</v>
      </c>
      <c r="G1377" s="246"/>
      <c r="H1377" s="249">
        <v>24.981000000000002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4" customFormat="1">
      <c r="A1378" s="14"/>
      <c r="B1378" s="245"/>
      <c r="C1378" s="246"/>
      <c r="D1378" s="236" t="s">
        <v>202</v>
      </c>
      <c r="E1378" s="247" t="s">
        <v>19</v>
      </c>
      <c r="F1378" s="248" t="s">
        <v>1768</v>
      </c>
      <c r="G1378" s="246"/>
      <c r="H1378" s="249">
        <v>6.2519999999999998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202</v>
      </c>
      <c r="AU1378" s="255" t="s">
        <v>82</v>
      </c>
      <c r="AV1378" s="14" t="s">
        <v>82</v>
      </c>
      <c r="AW1378" s="14" t="s">
        <v>34</v>
      </c>
      <c r="AX1378" s="14" t="s">
        <v>72</v>
      </c>
      <c r="AY1378" s="255" t="s">
        <v>191</v>
      </c>
    </row>
    <row r="1379" s="14" customFormat="1">
      <c r="A1379" s="14"/>
      <c r="B1379" s="245"/>
      <c r="C1379" s="246"/>
      <c r="D1379" s="236" t="s">
        <v>202</v>
      </c>
      <c r="E1379" s="247" t="s">
        <v>19</v>
      </c>
      <c r="F1379" s="248" t="s">
        <v>1769</v>
      </c>
      <c r="G1379" s="246"/>
      <c r="H1379" s="249">
        <v>0.52400000000000002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202</v>
      </c>
      <c r="AU1379" s="255" t="s">
        <v>82</v>
      </c>
      <c r="AV1379" s="14" t="s">
        <v>82</v>
      </c>
      <c r="AW1379" s="14" t="s">
        <v>34</v>
      </c>
      <c r="AX1379" s="14" t="s">
        <v>72</v>
      </c>
      <c r="AY1379" s="255" t="s">
        <v>191</v>
      </c>
    </row>
    <row r="1380" s="14" customFormat="1">
      <c r="A1380" s="14"/>
      <c r="B1380" s="245"/>
      <c r="C1380" s="246"/>
      <c r="D1380" s="236" t="s">
        <v>202</v>
      </c>
      <c r="E1380" s="247" t="s">
        <v>19</v>
      </c>
      <c r="F1380" s="248" t="s">
        <v>1770</v>
      </c>
      <c r="G1380" s="246"/>
      <c r="H1380" s="249">
        <v>0.67600000000000005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202</v>
      </c>
      <c r="AU1380" s="255" t="s">
        <v>82</v>
      </c>
      <c r="AV1380" s="14" t="s">
        <v>82</v>
      </c>
      <c r="AW1380" s="14" t="s">
        <v>34</v>
      </c>
      <c r="AX1380" s="14" t="s">
        <v>72</v>
      </c>
      <c r="AY1380" s="255" t="s">
        <v>191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1771</v>
      </c>
      <c r="G1381" s="246"/>
      <c r="H1381" s="249">
        <v>1.0540000000000001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1772</v>
      </c>
      <c r="G1382" s="246"/>
      <c r="H1382" s="249">
        <v>1.1419999999999999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5" customFormat="1">
      <c r="A1383" s="15"/>
      <c r="B1383" s="256"/>
      <c r="C1383" s="257"/>
      <c r="D1383" s="236" t="s">
        <v>202</v>
      </c>
      <c r="E1383" s="258" t="s">
        <v>19</v>
      </c>
      <c r="F1383" s="259" t="s">
        <v>208</v>
      </c>
      <c r="G1383" s="257"/>
      <c r="H1383" s="260">
        <v>44.693000000000012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202</v>
      </c>
      <c r="AU1383" s="266" t="s">
        <v>82</v>
      </c>
      <c r="AV1383" s="15" t="s">
        <v>93</v>
      </c>
      <c r="AW1383" s="15" t="s">
        <v>34</v>
      </c>
      <c r="AX1383" s="15" t="s">
        <v>72</v>
      </c>
      <c r="AY1383" s="266" t="s">
        <v>191</v>
      </c>
    </row>
    <row r="1384" s="13" customFormat="1">
      <c r="A1384" s="13"/>
      <c r="B1384" s="234"/>
      <c r="C1384" s="235"/>
      <c r="D1384" s="236" t="s">
        <v>202</v>
      </c>
      <c r="E1384" s="237" t="s">
        <v>19</v>
      </c>
      <c r="F1384" s="238" t="s">
        <v>1753</v>
      </c>
      <c r="G1384" s="235"/>
      <c r="H1384" s="237" t="s">
        <v>19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202</v>
      </c>
      <c r="AU1384" s="244" t="s">
        <v>82</v>
      </c>
      <c r="AV1384" s="13" t="s">
        <v>80</v>
      </c>
      <c r="AW1384" s="13" t="s">
        <v>34</v>
      </c>
      <c r="AX1384" s="13" t="s">
        <v>72</v>
      </c>
      <c r="AY1384" s="244" t="s">
        <v>191</v>
      </c>
    </row>
    <row r="1385" s="14" customFormat="1">
      <c r="A1385" s="14"/>
      <c r="B1385" s="245"/>
      <c r="C1385" s="246"/>
      <c r="D1385" s="236" t="s">
        <v>202</v>
      </c>
      <c r="E1385" s="247" t="s">
        <v>19</v>
      </c>
      <c r="F1385" s="248" t="s">
        <v>1754</v>
      </c>
      <c r="G1385" s="246"/>
      <c r="H1385" s="249">
        <v>6.3499999999999996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202</v>
      </c>
      <c r="AU1385" s="255" t="s">
        <v>82</v>
      </c>
      <c r="AV1385" s="14" t="s">
        <v>82</v>
      </c>
      <c r="AW1385" s="14" t="s">
        <v>34</v>
      </c>
      <c r="AX1385" s="14" t="s">
        <v>72</v>
      </c>
      <c r="AY1385" s="255" t="s">
        <v>191</v>
      </c>
    </row>
    <row r="1386" s="15" customFormat="1">
      <c r="A1386" s="15"/>
      <c r="B1386" s="256"/>
      <c r="C1386" s="257"/>
      <c r="D1386" s="236" t="s">
        <v>202</v>
      </c>
      <c r="E1386" s="258" t="s">
        <v>19</v>
      </c>
      <c r="F1386" s="259" t="s">
        <v>208</v>
      </c>
      <c r="G1386" s="257"/>
      <c r="H1386" s="260">
        <v>6.3499999999999996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202</v>
      </c>
      <c r="AU1386" s="266" t="s">
        <v>82</v>
      </c>
      <c r="AV1386" s="15" t="s">
        <v>93</v>
      </c>
      <c r="AW1386" s="15" t="s">
        <v>34</v>
      </c>
      <c r="AX1386" s="15" t="s">
        <v>72</v>
      </c>
      <c r="AY1386" s="266" t="s">
        <v>191</v>
      </c>
    </row>
    <row r="1387" s="13" customFormat="1">
      <c r="A1387" s="13"/>
      <c r="B1387" s="234"/>
      <c r="C1387" s="235"/>
      <c r="D1387" s="236" t="s">
        <v>202</v>
      </c>
      <c r="E1387" s="237" t="s">
        <v>19</v>
      </c>
      <c r="F1387" s="238" t="s">
        <v>1755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202</v>
      </c>
      <c r="AU1387" s="244" t="s">
        <v>82</v>
      </c>
      <c r="AV1387" s="13" t="s">
        <v>80</v>
      </c>
      <c r="AW1387" s="13" t="s">
        <v>34</v>
      </c>
      <c r="AX1387" s="13" t="s">
        <v>72</v>
      </c>
      <c r="AY1387" s="244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1756</v>
      </c>
      <c r="G1388" s="246"/>
      <c r="H1388" s="249">
        <v>13.968999999999999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1757</v>
      </c>
      <c r="G1389" s="246"/>
      <c r="H1389" s="249">
        <v>3.1909999999999998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1758</v>
      </c>
      <c r="G1390" s="246"/>
      <c r="H1390" s="249">
        <v>3.8109999999999999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5" customFormat="1">
      <c r="A1391" s="15"/>
      <c r="B1391" s="256"/>
      <c r="C1391" s="257"/>
      <c r="D1391" s="236" t="s">
        <v>202</v>
      </c>
      <c r="E1391" s="258" t="s">
        <v>19</v>
      </c>
      <c r="F1391" s="259" t="s">
        <v>208</v>
      </c>
      <c r="G1391" s="257"/>
      <c r="H1391" s="260">
        <v>20.971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202</v>
      </c>
      <c r="AU1391" s="266" t="s">
        <v>82</v>
      </c>
      <c r="AV1391" s="15" t="s">
        <v>93</v>
      </c>
      <c r="AW1391" s="15" t="s">
        <v>34</v>
      </c>
      <c r="AX1391" s="15" t="s">
        <v>72</v>
      </c>
      <c r="AY1391" s="266" t="s">
        <v>191</v>
      </c>
    </row>
    <row r="1392" s="13" customFormat="1">
      <c r="A1392" s="13"/>
      <c r="B1392" s="234"/>
      <c r="C1392" s="235"/>
      <c r="D1392" s="236" t="s">
        <v>202</v>
      </c>
      <c r="E1392" s="237" t="s">
        <v>19</v>
      </c>
      <c r="F1392" s="238" t="s">
        <v>1759</v>
      </c>
      <c r="G1392" s="235"/>
      <c r="H1392" s="237" t="s">
        <v>19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202</v>
      </c>
      <c r="AU1392" s="244" t="s">
        <v>82</v>
      </c>
      <c r="AV1392" s="13" t="s">
        <v>80</v>
      </c>
      <c r="AW1392" s="13" t="s">
        <v>34</v>
      </c>
      <c r="AX1392" s="13" t="s">
        <v>72</v>
      </c>
      <c r="AY1392" s="244" t="s">
        <v>191</v>
      </c>
    </row>
    <row r="1393" s="14" customFormat="1">
      <c r="A1393" s="14"/>
      <c r="B1393" s="245"/>
      <c r="C1393" s="246"/>
      <c r="D1393" s="236" t="s">
        <v>202</v>
      </c>
      <c r="E1393" s="247" t="s">
        <v>19</v>
      </c>
      <c r="F1393" s="248" t="s">
        <v>1760</v>
      </c>
      <c r="G1393" s="246"/>
      <c r="H1393" s="249">
        <v>1.0049999999999999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202</v>
      </c>
      <c r="AU1393" s="255" t="s">
        <v>82</v>
      </c>
      <c r="AV1393" s="14" t="s">
        <v>82</v>
      </c>
      <c r="AW1393" s="14" t="s">
        <v>34</v>
      </c>
      <c r="AX1393" s="14" t="s">
        <v>72</v>
      </c>
      <c r="AY1393" s="255" t="s">
        <v>191</v>
      </c>
    </row>
    <row r="1394" s="15" customFormat="1">
      <c r="A1394" s="15"/>
      <c r="B1394" s="256"/>
      <c r="C1394" s="257"/>
      <c r="D1394" s="236" t="s">
        <v>202</v>
      </c>
      <c r="E1394" s="258" t="s">
        <v>19</v>
      </c>
      <c r="F1394" s="259" t="s">
        <v>208</v>
      </c>
      <c r="G1394" s="257"/>
      <c r="H1394" s="260">
        <v>1.0049999999999999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202</v>
      </c>
      <c r="AU1394" s="266" t="s">
        <v>82</v>
      </c>
      <c r="AV1394" s="15" t="s">
        <v>93</v>
      </c>
      <c r="AW1394" s="15" t="s">
        <v>34</v>
      </c>
      <c r="AX1394" s="15" t="s">
        <v>72</v>
      </c>
      <c r="AY1394" s="266" t="s">
        <v>191</v>
      </c>
    </row>
    <row r="1395" s="16" customFormat="1">
      <c r="A1395" s="16"/>
      <c r="B1395" s="267"/>
      <c r="C1395" s="268"/>
      <c r="D1395" s="236" t="s">
        <v>202</v>
      </c>
      <c r="E1395" s="269" t="s">
        <v>19</v>
      </c>
      <c r="F1395" s="270" t="s">
        <v>212</v>
      </c>
      <c r="G1395" s="268"/>
      <c r="H1395" s="271">
        <v>73.019000000000005</v>
      </c>
      <c r="I1395" s="272"/>
      <c r="J1395" s="268"/>
      <c r="K1395" s="268"/>
      <c r="L1395" s="273"/>
      <c r="M1395" s="274"/>
      <c r="N1395" s="275"/>
      <c r="O1395" s="275"/>
      <c r="P1395" s="275"/>
      <c r="Q1395" s="275"/>
      <c r="R1395" s="275"/>
      <c r="S1395" s="275"/>
      <c r="T1395" s="27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7" t="s">
        <v>202</v>
      </c>
      <c r="AU1395" s="277" t="s">
        <v>82</v>
      </c>
      <c r="AV1395" s="16" t="s">
        <v>198</v>
      </c>
      <c r="AW1395" s="16" t="s">
        <v>34</v>
      </c>
      <c r="AX1395" s="16" t="s">
        <v>80</v>
      </c>
      <c r="AY1395" s="277" t="s">
        <v>191</v>
      </c>
    </row>
    <row r="1396" s="2" customFormat="1" ht="24.15" customHeight="1">
      <c r="A1396" s="41"/>
      <c r="B1396" s="42"/>
      <c r="C1396" s="216" t="s">
        <v>900</v>
      </c>
      <c r="D1396" s="216" t="s">
        <v>193</v>
      </c>
      <c r="E1396" s="217" t="s">
        <v>1777</v>
      </c>
      <c r="F1396" s="218" t="s">
        <v>1778</v>
      </c>
      <c r="G1396" s="219" t="s">
        <v>233</v>
      </c>
      <c r="H1396" s="220">
        <v>44.692999999999998</v>
      </c>
      <c r="I1396" s="221"/>
      <c r="J1396" s="222">
        <f>ROUND(I1396*H1396,2)</f>
        <v>0</v>
      </c>
      <c r="K1396" s="218" t="s">
        <v>197</v>
      </c>
      <c r="L1396" s="47"/>
      <c r="M1396" s="223" t="s">
        <v>19</v>
      </c>
      <c r="N1396" s="224" t="s">
        <v>43</v>
      </c>
      <c r="O1396" s="87"/>
      <c r="P1396" s="225">
        <f>O1396*H1396</f>
        <v>0</v>
      </c>
      <c r="Q1396" s="225">
        <v>0.040399999999999998</v>
      </c>
      <c r="R1396" s="225">
        <f>Q1396*H1396</f>
        <v>1.8055971999999998</v>
      </c>
      <c r="S1396" s="225">
        <v>0</v>
      </c>
      <c r="T1396" s="226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198</v>
      </c>
      <c r="AT1396" s="227" t="s">
        <v>193</v>
      </c>
      <c r="AU1396" s="227" t="s">
        <v>82</v>
      </c>
      <c r="AY1396" s="20" t="s">
        <v>191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80</v>
      </c>
      <c r="BK1396" s="228">
        <f>ROUND(I1396*H1396,2)</f>
        <v>0</v>
      </c>
      <c r="BL1396" s="20" t="s">
        <v>198</v>
      </c>
      <c r="BM1396" s="227" t="s">
        <v>1779</v>
      </c>
    </row>
    <row r="1397" s="2" customFormat="1">
      <c r="A1397" s="41"/>
      <c r="B1397" s="42"/>
      <c r="C1397" s="43"/>
      <c r="D1397" s="229" t="s">
        <v>200</v>
      </c>
      <c r="E1397" s="43"/>
      <c r="F1397" s="230" t="s">
        <v>1780</v>
      </c>
      <c r="G1397" s="43"/>
      <c r="H1397" s="43"/>
      <c r="I1397" s="231"/>
      <c r="J1397" s="43"/>
      <c r="K1397" s="43"/>
      <c r="L1397" s="47"/>
      <c r="M1397" s="232"/>
      <c r="N1397" s="233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200</v>
      </c>
      <c r="AU1397" s="20" t="s">
        <v>82</v>
      </c>
    </row>
    <row r="1398" s="13" customFormat="1">
      <c r="A1398" s="13"/>
      <c r="B1398" s="234"/>
      <c r="C1398" s="235"/>
      <c r="D1398" s="236" t="s">
        <v>202</v>
      </c>
      <c r="E1398" s="237" t="s">
        <v>19</v>
      </c>
      <c r="F1398" s="238" t="s">
        <v>701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202</v>
      </c>
      <c r="AU1398" s="244" t="s">
        <v>82</v>
      </c>
      <c r="AV1398" s="13" t="s">
        <v>80</v>
      </c>
      <c r="AW1398" s="13" t="s">
        <v>34</v>
      </c>
      <c r="AX1398" s="13" t="s">
        <v>72</v>
      </c>
      <c r="AY1398" s="244" t="s">
        <v>191</v>
      </c>
    </row>
    <row r="1399" s="13" customFormat="1">
      <c r="A1399" s="13"/>
      <c r="B1399" s="234"/>
      <c r="C1399" s="235"/>
      <c r="D1399" s="236" t="s">
        <v>202</v>
      </c>
      <c r="E1399" s="237" t="s">
        <v>19</v>
      </c>
      <c r="F1399" s="238" t="s">
        <v>1167</v>
      </c>
      <c r="G1399" s="235"/>
      <c r="H1399" s="237" t="s">
        <v>19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202</v>
      </c>
      <c r="AU1399" s="244" t="s">
        <v>82</v>
      </c>
      <c r="AV1399" s="13" t="s">
        <v>80</v>
      </c>
      <c r="AW1399" s="13" t="s">
        <v>34</v>
      </c>
      <c r="AX1399" s="13" t="s">
        <v>72</v>
      </c>
      <c r="AY1399" s="244" t="s">
        <v>191</v>
      </c>
    </row>
    <row r="1400" s="14" customFormat="1">
      <c r="A1400" s="14"/>
      <c r="B1400" s="245"/>
      <c r="C1400" s="246"/>
      <c r="D1400" s="236" t="s">
        <v>202</v>
      </c>
      <c r="E1400" s="247" t="s">
        <v>19</v>
      </c>
      <c r="F1400" s="248" t="s">
        <v>1765</v>
      </c>
      <c r="G1400" s="246"/>
      <c r="H1400" s="249">
        <v>1.2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202</v>
      </c>
      <c r="AU1400" s="255" t="s">
        <v>82</v>
      </c>
      <c r="AV1400" s="14" t="s">
        <v>82</v>
      </c>
      <c r="AW1400" s="14" t="s">
        <v>34</v>
      </c>
      <c r="AX1400" s="14" t="s">
        <v>72</v>
      </c>
      <c r="AY1400" s="255" t="s">
        <v>191</v>
      </c>
    </row>
    <row r="1401" s="14" customFormat="1">
      <c r="A1401" s="14"/>
      <c r="B1401" s="245"/>
      <c r="C1401" s="246"/>
      <c r="D1401" s="236" t="s">
        <v>202</v>
      </c>
      <c r="E1401" s="247" t="s">
        <v>19</v>
      </c>
      <c r="F1401" s="248" t="s">
        <v>1766</v>
      </c>
      <c r="G1401" s="246"/>
      <c r="H1401" s="249">
        <v>8.8640000000000008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202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191</v>
      </c>
    </row>
    <row r="1402" s="14" customFormat="1">
      <c r="A1402" s="14"/>
      <c r="B1402" s="245"/>
      <c r="C1402" s="246"/>
      <c r="D1402" s="236" t="s">
        <v>202</v>
      </c>
      <c r="E1402" s="247" t="s">
        <v>19</v>
      </c>
      <c r="F1402" s="248" t="s">
        <v>1767</v>
      </c>
      <c r="G1402" s="246"/>
      <c r="H1402" s="249">
        <v>24.981000000000002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202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191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1768</v>
      </c>
      <c r="G1403" s="246"/>
      <c r="H1403" s="249">
        <v>6.2519999999999998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4" customFormat="1">
      <c r="A1404" s="14"/>
      <c r="B1404" s="245"/>
      <c r="C1404" s="246"/>
      <c r="D1404" s="236" t="s">
        <v>202</v>
      </c>
      <c r="E1404" s="247" t="s">
        <v>19</v>
      </c>
      <c r="F1404" s="248" t="s">
        <v>1769</v>
      </c>
      <c r="G1404" s="246"/>
      <c r="H1404" s="249">
        <v>0.52400000000000002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202</v>
      </c>
      <c r="AU1404" s="255" t="s">
        <v>82</v>
      </c>
      <c r="AV1404" s="14" t="s">
        <v>82</v>
      </c>
      <c r="AW1404" s="14" t="s">
        <v>34</v>
      </c>
      <c r="AX1404" s="14" t="s">
        <v>72</v>
      </c>
      <c r="AY1404" s="255" t="s">
        <v>191</v>
      </c>
    </row>
    <row r="1405" s="14" customFormat="1">
      <c r="A1405" s="14"/>
      <c r="B1405" s="245"/>
      <c r="C1405" s="246"/>
      <c r="D1405" s="236" t="s">
        <v>202</v>
      </c>
      <c r="E1405" s="247" t="s">
        <v>19</v>
      </c>
      <c r="F1405" s="248" t="s">
        <v>1770</v>
      </c>
      <c r="G1405" s="246"/>
      <c r="H1405" s="249">
        <v>0.67600000000000005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202</v>
      </c>
      <c r="AU1405" s="255" t="s">
        <v>82</v>
      </c>
      <c r="AV1405" s="14" t="s">
        <v>82</v>
      </c>
      <c r="AW1405" s="14" t="s">
        <v>34</v>
      </c>
      <c r="AX1405" s="14" t="s">
        <v>72</v>
      </c>
      <c r="AY1405" s="255" t="s">
        <v>191</v>
      </c>
    </row>
    <row r="1406" s="14" customFormat="1">
      <c r="A1406" s="14"/>
      <c r="B1406" s="245"/>
      <c r="C1406" s="246"/>
      <c r="D1406" s="236" t="s">
        <v>202</v>
      </c>
      <c r="E1406" s="247" t="s">
        <v>19</v>
      </c>
      <c r="F1406" s="248" t="s">
        <v>1771</v>
      </c>
      <c r="G1406" s="246"/>
      <c r="H1406" s="249">
        <v>1.0540000000000001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202</v>
      </c>
      <c r="AU1406" s="255" t="s">
        <v>82</v>
      </c>
      <c r="AV1406" s="14" t="s">
        <v>82</v>
      </c>
      <c r="AW1406" s="14" t="s">
        <v>34</v>
      </c>
      <c r="AX1406" s="14" t="s">
        <v>72</v>
      </c>
      <c r="AY1406" s="255" t="s">
        <v>191</v>
      </c>
    </row>
    <row r="1407" s="14" customFormat="1">
      <c r="A1407" s="14"/>
      <c r="B1407" s="245"/>
      <c r="C1407" s="246"/>
      <c r="D1407" s="236" t="s">
        <v>202</v>
      </c>
      <c r="E1407" s="247" t="s">
        <v>19</v>
      </c>
      <c r="F1407" s="248" t="s">
        <v>1772</v>
      </c>
      <c r="G1407" s="246"/>
      <c r="H1407" s="249">
        <v>1.1419999999999999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202</v>
      </c>
      <c r="AU1407" s="255" t="s">
        <v>82</v>
      </c>
      <c r="AV1407" s="14" t="s">
        <v>82</v>
      </c>
      <c r="AW1407" s="14" t="s">
        <v>34</v>
      </c>
      <c r="AX1407" s="14" t="s">
        <v>72</v>
      </c>
      <c r="AY1407" s="255" t="s">
        <v>191</v>
      </c>
    </row>
    <row r="1408" s="16" customFormat="1">
      <c r="A1408" s="16"/>
      <c r="B1408" s="267"/>
      <c r="C1408" s="268"/>
      <c r="D1408" s="236" t="s">
        <v>202</v>
      </c>
      <c r="E1408" s="269" t="s">
        <v>19</v>
      </c>
      <c r="F1408" s="270" t="s">
        <v>212</v>
      </c>
      <c r="G1408" s="268"/>
      <c r="H1408" s="271">
        <v>44.693000000000012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7" t="s">
        <v>202</v>
      </c>
      <c r="AU1408" s="277" t="s">
        <v>82</v>
      </c>
      <c r="AV1408" s="16" t="s">
        <v>198</v>
      </c>
      <c r="AW1408" s="16" t="s">
        <v>34</v>
      </c>
      <c r="AX1408" s="16" t="s">
        <v>80</v>
      </c>
      <c r="AY1408" s="277" t="s">
        <v>191</v>
      </c>
    </row>
    <row r="1409" s="2" customFormat="1" ht="16.5" customHeight="1">
      <c r="A1409" s="41"/>
      <c r="B1409" s="42"/>
      <c r="C1409" s="216" t="s">
        <v>905</v>
      </c>
      <c r="D1409" s="216" t="s">
        <v>193</v>
      </c>
      <c r="E1409" s="217" t="s">
        <v>1781</v>
      </c>
      <c r="F1409" s="218" t="s">
        <v>1782</v>
      </c>
      <c r="G1409" s="219" t="s">
        <v>196</v>
      </c>
      <c r="H1409" s="220">
        <v>446.93000000000001</v>
      </c>
      <c r="I1409" s="221"/>
      <c r="J1409" s="222">
        <f>ROUND(I1409*H1409,2)</f>
        <v>0</v>
      </c>
      <c r="K1409" s="218" t="s">
        <v>197</v>
      </c>
      <c r="L1409" s="47"/>
      <c r="M1409" s="223" t="s">
        <v>19</v>
      </c>
      <c r="N1409" s="224" t="s">
        <v>43</v>
      </c>
      <c r="O1409" s="87"/>
      <c r="P1409" s="225">
        <f>O1409*H1409</f>
        <v>0</v>
      </c>
      <c r="Q1409" s="225">
        <v>0.11169999999999999</v>
      </c>
      <c r="R1409" s="225">
        <f>Q1409*H1409</f>
        <v>49.922080999999999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198</v>
      </c>
      <c r="AT1409" s="227" t="s">
        <v>193</v>
      </c>
      <c r="AU1409" s="227" t="s">
        <v>82</v>
      </c>
      <c r="AY1409" s="20" t="s">
        <v>191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80</v>
      </c>
      <c r="BK1409" s="228">
        <f>ROUND(I1409*H1409,2)</f>
        <v>0</v>
      </c>
      <c r="BL1409" s="20" t="s">
        <v>198</v>
      </c>
      <c r="BM1409" s="227" t="s">
        <v>1783</v>
      </c>
    </row>
    <row r="1410" s="2" customFormat="1">
      <c r="A1410" s="41"/>
      <c r="B1410" s="42"/>
      <c r="C1410" s="43"/>
      <c r="D1410" s="229" t="s">
        <v>200</v>
      </c>
      <c r="E1410" s="43"/>
      <c r="F1410" s="230" t="s">
        <v>1784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200</v>
      </c>
      <c r="AU1410" s="20" t="s">
        <v>82</v>
      </c>
    </row>
    <row r="1411" s="13" customFormat="1">
      <c r="A1411" s="13"/>
      <c r="B1411" s="234"/>
      <c r="C1411" s="235"/>
      <c r="D1411" s="236" t="s">
        <v>202</v>
      </c>
      <c r="E1411" s="237" t="s">
        <v>19</v>
      </c>
      <c r="F1411" s="238" t="s">
        <v>701</v>
      </c>
      <c r="G1411" s="235"/>
      <c r="H1411" s="237" t="s">
        <v>19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202</v>
      </c>
      <c r="AU1411" s="244" t="s">
        <v>82</v>
      </c>
      <c r="AV1411" s="13" t="s">
        <v>80</v>
      </c>
      <c r="AW1411" s="13" t="s">
        <v>34</v>
      </c>
      <c r="AX1411" s="13" t="s">
        <v>72</v>
      </c>
      <c r="AY1411" s="244" t="s">
        <v>191</v>
      </c>
    </row>
    <row r="1412" s="13" customFormat="1">
      <c r="A1412" s="13"/>
      <c r="B1412" s="234"/>
      <c r="C1412" s="235"/>
      <c r="D1412" s="236" t="s">
        <v>202</v>
      </c>
      <c r="E1412" s="237" t="s">
        <v>19</v>
      </c>
      <c r="F1412" s="238" t="s">
        <v>1167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202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191</v>
      </c>
    </row>
    <row r="1413" s="14" customFormat="1">
      <c r="A1413" s="14"/>
      <c r="B1413" s="245"/>
      <c r="C1413" s="246"/>
      <c r="D1413" s="236" t="s">
        <v>202</v>
      </c>
      <c r="E1413" s="247" t="s">
        <v>19</v>
      </c>
      <c r="F1413" s="248" t="s">
        <v>8</v>
      </c>
      <c r="G1413" s="246"/>
      <c r="H1413" s="249">
        <v>12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202</v>
      </c>
      <c r="AU1413" s="255" t="s">
        <v>82</v>
      </c>
      <c r="AV1413" s="14" t="s">
        <v>82</v>
      </c>
      <c r="AW1413" s="14" t="s">
        <v>34</v>
      </c>
      <c r="AX1413" s="14" t="s">
        <v>72</v>
      </c>
      <c r="AY1413" s="255" t="s">
        <v>191</v>
      </c>
    </row>
    <row r="1414" s="14" customFormat="1">
      <c r="A1414" s="14"/>
      <c r="B1414" s="245"/>
      <c r="C1414" s="246"/>
      <c r="D1414" s="236" t="s">
        <v>202</v>
      </c>
      <c r="E1414" s="247" t="s">
        <v>19</v>
      </c>
      <c r="F1414" s="248" t="s">
        <v>1785</v>
      </c>
      <c r="G1414" s="246"/>
      <c r="H1414" s="249">
        <v>88.640000000000001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202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191</v>
      </c>
    </row>
    <row r="1415" s="14" customFormat="1">
      <c r="A1415" s="14"/>
      <c r="B1415" s="245"/>
      <c r="C1415" s="246"/>
      <c r="D1415" s="236" t="s">
        <v>202</v>
      </c>
      <c r="E1415" s="247" t="s">
        <v>19</v>
      </c>
      <c r="F1415" s="248" t="s">
        <v>1470</v>
      </c>
      <c r="G1415" s="246"/>
      <c r="H1415" s="249">
        <v>249.81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202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191</v>
      </c>
    </row>
    <row r="1416" s="14" customFormat="1">
      <c r="A1416" s="14"/>
      <c r="B1416" s="245"/>
      <c r="C1416" s="246"/>
      <c r="D1416" s="236" t="s">
        <v>202</v>
      </c>
      <c r="E1416" s="247" t="s">
        <v>19</v>
      </c>
      <c r="F1416" s="248" t="s">
        <v>1472</v>
      </c>
      <c r="G1416" s="246"/>
      <c r="H1416" s="249">
        <v>62.520000000000003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202</v>
      </c>
      <c r="AU1416" s="255" t="s">
        <v>82</v>
      </c>
      <c r="AV1416" s="14" t="s">
        <v>82</v>
      </c>
      <c r="AW1416" s="14" t="s">
        <v>34</v>
      </c>
      <c r="AX1416" s="14" t="s">
        <v>72</v>
      </c>
      <c r="AY1416" s="255" t="s">
        <v>191</v>
      </c>
    </row>
    <row r="1417" s="14" customFormat="1">
      <c r="A1417" s="14"/>
      <c r="B1417" s="245"/>
      <c r="C1417" s="246"/>
      <c r="D1417" s="236" t="s">
        <v>202</v>
      </c>
      <c r="E1417" s="247" t="s">
        <v>19</v>
      </c>
      <c r="F1417" s="248" t="s">
        <v>1474</v>
      </c>
      <c r="G1417" s="246"/>
      <c r="H1417" s="249">
        <v>5.2400000000000002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202</v>
      </c>
      <c r="AU1417" s="255" t="s">
        <v>82</v>
      </c>
      <c r="AV1417" s="14" t="s">
        <v>82</v>
      </c>
      <c r="AW1417" s="14" t="s">
        <v>34</v>
      </c>
      <c r="AX1417" s="14" t="s">
        <v>72</v>
      </c>
      <c r="AY1417" s="255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1476</v>
      </c>
      <c r="G1418" s="246"/>
      <c r="H1418" s="249">
        <v>6.7599999999999998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1478</v>
      </c>
      <c r="G1419" s="246"/>
      <c r="H1419" s="249">
        <v>10.539999999999999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4" customFormat="1">
      <c r="A1420" s="14"/>
      <c r="B1420" s="245"/>
      <c r="C1420" s="246"/>
      <c r="D1420" s="236" t="s">
        <v>202</v>
      </c>
      <c r="E1420" s="247" t="s">
        <v>19</v>
      </c>
      <c r="F1420" s="248" t="s">
        <v>1480</v>
      </c>
      <c r="G1420" s="246"/>
      <c r="H1420" s="249">
        <v>11.42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202</v>
      </c>
      <c r="AU1420" s="255" t="s">
        <v>82</v>
      </c>
      <c r="AV1420" s="14" t="s">
        <v>82</v>
      </c>
      <c r="AW1420" s="14" t="s">
        <v>34</v>
      </c>
      <c r="AX1420" s="14" t="s">
        <v>72</v>
      </c>
      <c r="AY1420" s="255" t="s">
        <v>191</v>
      </c>
    </row>
    <row r="1421" s="16" customFormat="1">
      <c r="A1421" s="16"/>
      <c r="B1421" s="267"/>
      <c r="C1421" s="268"/>
      <c r="D1421" s="236" t="s">
        <v>202</v>
      </c>
      <c r="E1421" s="269" t="s">
        <v>19</v>
      </c>
      <c r="F1421" s="270" t="s">
        <v>212</v>
      </c>
      <c r="G1421" s="268"/>
      <c r="H1421" s="271">
        <v>446.93000000000001</v>
      </c>
      <c r="I1421" s="272"/>
      <c r="J1421" s="268"/>
      <c r="K1421" s="268"/>
      <c r="L1421" s="273"/>
      <c r="M1421" s="274"/>
      <c r="N1421" s="275"/>
      <c r="O1421" s="275"/>
      <c r="P1421" s="275"/>
      <c r="Q1421" s="275"/>
      <c r="R1421" s="275"/>
      <c r="S1421" s="275"/>
      <c r="T1421" s="27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77" t="s">
        <v>202</v>
      </c>
      <c r="AU1421" s="277" t="s">
        <v>82</v>
      </c>
      <c r="AV1421" s="16" t="s">
        <v>198</v>
      </c>
      <c r="AW1421" s="16" t="s">
        <v>34</v>
      </c>
      <c r="AX1421" s="16" t="s">
        <v>80</v>
      </c>
      <c r="AY1421" s="277" t="s">
        <v>191</v>
      </c>
    </row>
    <row r="1422" s="2" customFormat="1" ht="16.5" customHeight="1">
      <c r="A1422" s="41"/>
      <c r="B1422" s="42"/>
      <c r="C1422" s="216" t="s">
        <v>912</v>
      </c>
      <c r="D1422" s="216" t="s">
        <v>193</v>
      </c>
      <c r="E1422" s="217" t="s">
        <v>1786</v>
      </c>
      <c r="F1422" s="218" t="s">
        <v>1787</v>
      </c>
      <c r="G1422" s="219" t="s">
        <v>196</v>
      </c>
      <c r="H1422" s="220">
        <v>446.93000000000001</v>
      </c>
      <c r="I1422" s="221"/>
      <c r="J1422" s="222">
        <f>ROUND(I1422*H1422,2)</f>
        <v>0</v>
      </c>
      <c r="K1422" s="218" t="s">
        <v>197</v>
      </c>
      <c r="L1422" s="47"/>
      <c r="M1422" s="223" t="s">
        <v>19</v>
      </c>
      <c r="N1422" s="224" t="s">
        <v>43</v>
      </c>
      <c r="O1422" s="87"/>
      <c r="P1422" s="225">
        <f>O1422*H1422</f>
        <v>0</v>
      </c>
      <c r="Q1422" s="225">
        <v>0.001</v>
      </c>
      <c r="R1422" s="225">
        <f>Q1422*H1422</f>
        <v>0.44692999999999999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198</v>
      </c>
      <c r="AT1422" s="227" t="s">
        <v>193</v>
      </c>
      <c r="AU1422" s="227" t="s">
        <v>82</v>
      </c>
      <c r="AY1422" s="20" t="s">
        <v>191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80</v>
      </c>
      <c r="BK1422" s="228">
        <f>ROUND(I1422*H1422,2)</f>
        <v>0</v>
      </c>
      <c r="BL1422" s="20" t="s">
        <v>198</v>
      </c>
      <c r="BM1422" s="227" t="s">
        <v>1788</v>
      </c>
    </row>
    <row r="1423" s="2" customFormat="1">
      <c r="A1423" s="41"/>
      <c r="B1423" s="42"/>
      <c r="C1423" s="43"/>
      <c r="D1423" s="229" t="s">
        <v>200</v>
      </c>
      <c r="E1423" s="43"/>
      <c r="F1423" s="230" t="s">
        <v>1789</v>
      </c>
      <c r="G1423" s="43"/>
      <c r="H1423" s="43"/>
      <c r="I1423" s="231"/>
      <c r="J1423" s="43"/>
      <c r="K1423" s="43"/>
      <c r="L1423" s="47"/>
      <c r="M1423" s="232"/>
      <c r="N1423" s="233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200</v>
      </c>
      <c r="AU1423" s="20" t="s">
        <v>82</v>
      </c>
    </row>
    <row r="1424" s="13" customFormat="1">
      <c r="A1424" s="13"/>
      <c r="B1424" s="234"/>
      <c r="C1424" s="235"/>
      <c r="D1424" s="236" t="s">
        <v>202</v>
      </c>
      <c r="E1424" s="237" t="s">
        <v>19</v>
      </c>
      <c r="F1424" s="238" t="s">
        <v>701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202</v>
      </c>
      <c r="AU1424" s="244" t="s">
        <v>82</v>
      </c>
      <c r="AV1424" s="13" t="s">
        <v>80</v>
      </c>
      <c r="AW1424" s="13" t="s">
        <v>34</v>
      </c>
      <c r="AX1424" s="13" t="s">
        <v>72</v>
      </c>
      <c r="AY1424" s="244" t="s">
        <v>191</v>
      </c>
    </row>
    <row r="1425" s="13" customFormat="1">
      <c r="A1425" s="13"/>
      <c r="B1425" s="234"/>
      <c r="C1425" s="235"/>
      <c r="D1425" s="236" t="s">
        <v>202</v>
      </c>
      <c r="E1425" s="237" t="s">
        <v>19</v>
      </c>
      <c r="F1425" s="238" t="s">
        <v>1167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202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191</v>
      </c>
    </row>
    <row r="1426" s="14" customFormat="1">
      <c r="A1426" s="14"/>
      <c r="B1426" s="245"/>
      <c r="C1426" s="246"/>
      <c r="D1426" s="236" t="s">
        <v>202</v>
      </c>
      <c r="E1426" s="247" t="s">
        <v>19</v>
      </c>
      <c r="F1426" s="248" t="s">
        <v>8</v>
      </c>
      <c r="G1426" s="246"/>
      <c r="H1426" s="249">
        <v>12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202</v>
      </c>
      <c r="AU1426" s="255" t="s">
        <v>82</v>
      </c>
      <c r="AV1426" s="14" t="s">
        <v>82</v>
      </c>
      <c r="AW1426" s="14" t="s">
        <v>34</v>
      </c>
      <c r="AX1426" s="14" t="s">
        <v>72</v>
      </c>
      <c r="AY1426" s="255" t="s">
        <v>191</v>
      </c>
    </row>
    <row r="1427" s="14" customFormat="1">
      <c r="A1427" s="14"/>
      <c r="B1427" s="245"/>
      <c r="C1427" s="246"/>
      <c r="D1427" s="236" t="s">
        <v>202</v>
      </c>
      <c r="E1427" s="247" t="s">
        <v>19</v>
      </c>
      <c r="F1427" s="248" t="s">
        <v>1785</v>
      </c>
      <c r="G1427" s="246"/>
      <c r="H1427" s="249">
        <v>88.640000000000001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202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191</v>
      </c>
    </row>
    <row r="1428" s="14" customFormat="1">
      <c r="A1428" s="14"/>
      <c r="B1428" s="245"/>
      <c r="C1428" s="246"/>
      <c r="D1428" s="236" t="s">
        <v>202</v>
      </c>
      <c r="E1428" s="247" t="s">
        <v>19</v>
      </c>
      <c r="F1428" s="248" t="s">
        <v>1470</v>
      </c>
      <c r="G1428" s="246"/>
      <c r="H1428" s="249">
        <v>249.81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202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191</v>
      </c>
    </row>
    <row r="1429" s="14" customFormat="1">
      <c r="A1429" s="14"/>
      <c r="B1429" s="245"/>
      <c r="C1429" s="246"/>
      <c r="D1429" s="236" t="s">
        <v>202</v>
      </c>
      <c r="E1429" s="247" t="s">
        <v>19</v>
      </c>
      <c r="F1429" s="248" t="s">
        <v>1472</v>
      </c>
      <c r="G1429" s="246"/>
      <c r="H1429" s="249">
        <v>62.520000000000003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202</v>
      </c>
      <c r="AU1429" s="255" t="s">
        <v>82</v>
      </c>
      <c r="AV1429" s="14" t="s">
        <v>82</v>
      </c>
      <c r="AW1429" s="14" t="s">
        <v>34</v>
      </c>
      <c r="AX1429" s="14" t="s">
        <v>72</v>
      </c>
      <c r="AY1429" s="255" t="s">
        <v>191</v>
      </c>
    </row>
    <row r="1430" s="14" customFormat="1">
      <c r="A1430" s="14"/>
      <c r="B1430" s="245"/>
      <c r="C1430" s="246"/>
      <c r="D1430" s="236" t="s">
        <v>202</v>
      </c>
      <c r="E1430" s="247" t="s">
        <v>19</v>
      </c>
      <c r="F1430" s="248" t="s">
        <v>1474</v>
      </c>
      <c r="G1430" s="246"/>
      <c r="H1430" s="249">
        <v>5.2400000000000002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202</v>
      </c>
      <c r="AU1430" s="255" t="s">
        <v>82</v>
      </c>
      <c r="AV1430" s="14" t="s">
        <v>82</v>
      </c>
      <c r="AW1430" s="14" t="s">
        <v>34</v>
      </c>
      <c r="AX1430" s="14" t="s">
        <v>72</v>
      </c>
      <c r="AY1430" s="255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1476</v>
      </c>
      <c r="G1431" s="246"/>
      <c r="H1431" s="249">
        <v>6.7599999999999998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1478</v>
      </c>
      <c r="G1432" s="246"/>
      <c r="H1432" s="249">
        <v>10.539999999999999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4" customFormat="1">
      <c r="A1433" s="14"/>
      <c r="B1433" s="245"/>
      <c r="C1433" s="246"/>
      <c r="D1433" s="236" t="s">
        <v>202</v>
      </c>
      <c r="E1433" s="247" t="s">
        <v>19</v>
      </c>
      <c r="F1433" s="248" t="s">
        <v>1480</v>
      </c>
      <c r="G1433" s="246"/>
      <c r="H1433" s="249">
        <v>11.42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202</v>
      </c>
      <c r="AU1433" s="255" t="s">
        <v>82</v>
      </c>
      <c r="AV1433" s="14" t="s">
        <v>82</v>
      </c>
      <c r="AW1433" s="14" t="s">
        <v>34</v>
      </c>
      <c r="AX1433" s="14" t="s">
        <v>72</v>
      </c>
      <c r="AY1433" s="255" t="s">
        <v>191</v>
      </c>
    </row>
    <row r="1434" s="16" customFormat="1">
      <c r="A1434" s="16"/>
      <c r="B1434" s="267"/>
      <c r="C1434" s="268"/>
      <c r="D1434" s="236" t="s">
        <v>202</v>
      </c>
      <c r="E1434" s="269" t="s">
        <v>19</v>
      </c>
      <c r="F1434" s="270" t="s">
        <v>212</v>
      </c>
      <c r="G1434" s="268"/>
      <c r="H1434" s="271">
        <v>446.93000000000001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77" t="s">
        <v>202</v>
      </c>
      <c r="AU1434" s="277" t="s">
        <v>82</v>
      </c>
      <c r="AV1434" s="16" t="s">
        <v>198</v>
      </c>
      <c r="AW1434" s="16" t="s">
        <v>34</v>
      </c>
      <c r="AX1434" s="16" t="s">
        <v>80</v>
      </c>
      <c r="AY1434" s="277" t="s">
        <v>191</v>
      </c>
    </row>
    <row r="1435" s="2" customFormat="1" ht="16.5" customHeight="1">
      <c r="A1435" s="41"/>
      <c r="B1435" s="42"/>
      <c r="C1435" s="216" t="s">
        <v>919</v>
      </c>
      <c r="D1435" s="216" t="s">
        <v>193</v>
      </c>
      <c r="E1435" s="217" t="s">
        <v>1790</v>
      </c>
      <c r="F1435" s="218" t="s">
        <v>1791</v>
      </c>
      <c r="G1435" s="219" t="s">
        <v>196</v>
      </c>
      <c r="H1435" s="220">
        <v>919.01999999999998</v>
      </c>
      <c r="I1435" s="221"/>
      <c r="J1435" s="222">
        <f>ROUND(I1435*H1435,2)</f>
        <v>0</v>
      </c>
      <c r="K1435" s="218" t="s">
        <v>197</v>
      </c>
      <c r="L1435" s="47"/>
      <c r="M1435" s="223" t="s">
        <v>19</v>
      </c>
      <c r="N1435" s="224" t="s">
        <v>43</v>
      </c>
      <c r="O1435" s="87"/>
      <c r="P1435" s="225">
        <f>O1435*H1435</f>
        <v>0</v>
      </c>
      <c r="Q1435" s="225">
        <v>0.00012999999999999999</v>
      </c>
      <c r="R1435" s="225">
        <f>Q1435*H1435</f>
        <v>0.11947259999999998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198</v>
      </c>
      <c r="AT1435" s="227" t="s">
        <v>193</v>
      </c>
      <c r="AU1435" s="227" t="s">
        <v>82</v>
      </c>
      <c r="AY1435" s="20" t="s">
        <v>191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80</v>
      </c>
      <c r="BK1435" s="228">
        <f>ROUND(I1435*H1435,2)</f>
        <v>0</v>
      </c>
      <c r="BL1435" s="20" t="s">
        <v>198</v>
      </c>
      <c r="BM1435" s="227" t="s">
        <v>1792</v>
      </c>
    </row>
    <row r="1436" s="2" customFormat="1">
      <c r="A1436" s="41"/>
      <c r="B1436" s="42"/>
      <c r="C1436" s="43"/>
      <c r="D1436" s="229" t="s">
        <v>200</v>
      </c>
      <c r="E1436" s="43"/>
      <c r="F1436" s="230" t="s">
        <v>1793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200</v>
      </c>
      <c r="AU1436" s="20" t="s">
        <v>82</v>
      </c>
    </row>
    <row r="1437" s="13" customFormat="1">
      <c r="A1437" s="13"/>
      <c r="B1437" s="234"/>
      <c r="C1437" s="235"/>
      <c r="D1437" s="236" t="s">
        <v>202</v>
      </c>
      <c r="E1437" s="237" t="s">
        <v>19</v>
      </c>
      <c r="F1437" s="238" t="s">
        <v>701</v>
      </c>
      <c r="G1437" s="235"/>
      <c r="H1437" s="237" t="s">
        <v>19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202</v>
      </c>
      <c r="AU1437" s="244" t="s">
        <v>82</v>
      </c>
      <c r="AV1437" s="13" t="s">
        <v>80</v>
      </c>
      <c r="AW1437" s="13" t="s">
        <v>34</v>
      </c>
      <c r="AX1437" s="13" t="s">
        <v>72</v>
      </c>
      <c r="AY1437" s="244" t="s">
        <v>191</v>
      </c>
    </row>
    <row r="1438" s="13" customFormat="1">
      <c r="A1438" s="13"/>
      <c r="B1438" s="234"/>
      <c r="C1438" s="235"/>
      <c r="D1438" s="236" t="s">
        <v>202</v>
      </c>
      <c r="E1438" s="237" t="s">
        <v>19</v>
      </c>
      <c r="F1438" s="238" t="s">
        <v>1753</v>
      </c>
      <c r="G1438" s="235"/>
      <c r="H1438" s="237" t="s">
        <v>19</v>
      </c>
      <c r="I1438" s="239"/>
      <c r="J1438" s="235"/>
      <c r="K1438" s="235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202</v>
      </c>
      <c r="AU1438" s="244" t="s">
        <v>82</v>
      </c>
      <c r="AV1438" s="13" t="s">
        <v>80</v>
      </c>
      <c r="AW1438" s="13" t="s">
        <v>34</v>
      </c>
      <c r="AX1438" s="13" t="s">
        <v>72</v>
      </c>
      <c r="AY1438" s="244" t="s">
        <v>191</v>
      </c>
    </row>
    <row r="1439" s="14" customFormat="1">
      <c r="A1439" s="14"/>
      <c r="B1439" s="245"/>
      <c r="C1439" s="246"/>
      <c r="D1439" s="236" t="s">
        <v>202</v>
      </c>
      <c r="E1439" s="247" t="s">
        <v>19</v>
      </c>
      <c r="F1439" s="248" t="s">
        <v>1794</v>
      </c>
      <c r="G1439" s="246"/>
      <c r="H1439" s="249">
        <v>105.83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202</v>
      </c>
      <c r="AU1439" s="255" t="s">
        <v>82</v>
      </c>
      <c r="AV1439" s="14" t="s">
        <v>82</v>
      </c>
      <c r="AW1439" s="14" t="s">
        <v>34</v>
      </c>
      <c r="AX1439" s="14" t="s">
        <v>72</v>
      </c>
      <c r="AY1439" s="255" t="s">
        <v>191</v>
      </c>
    </row>
    <row r="1440" s="15" customFormat="1">
      <c r="A1440" s="15"/>
      <c r="B1440" s="256"/>
      <c r="C1440" s="257"/>
      <c r="D1440" s="236" t="s">
        <v>202</v>
      </c>
      <c r="E1440" s="258" t="s">
        <v>19</v>
      </c>
      <c r="F1440" s="259" t="s">
        <v>208</v>
      </c>
      <c r="G1440" s="257"/>
      <c r="H1440" s="260">
        <v>105.83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6" t="s">
        <v>202</v>
      </c>
      <c r="AU1440" s="266" t="s">
        <v>82</v>
      </c>
      <c r="AV1440" s="15" t="s">
        <v>93</v>
      </c>
      <c r="AW1440" s="15" t="s">
        <v>34</v>
      </c>
      <c r="AX1440" s="15" t="s">
        <v>72</v>
      </c>
      <c r="AY1440" s="266" t="s">
        <v>191</v>
      </c>
    </row>
    <row r="1441" s="13" customFormat="1">
      <c r="A1441" s="13"/>
      <c r="B1441" s="234"/>
      <c r="C1441" s="235"/>
      <c r="D1441" s="236" t="s">
        <v>202</v>
      </c>
      <c r="E1441" s="237" t="s">
        <v>19</v>
      </c>
      <c r="F1441" s="238" t="s">
        <v>1755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202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191</v>
      </c>
    </row>
    <row r="1442" s="14" customFormat="1">
      <c r="A1442" s="14"/>
      <c r="B1442" s="245"/>
      <c r="C1442" s="246"/>
      <c r="D1442" s="236" t="s">
        <v>202</v>
      </c>
      <c r="E1442" s="247" t="s">
        <v>19</v>
      </c>
      <c r="F1442" s="248" t="s">
        <v>1795</v>
      </c>
      <c r="G1442" s="246"/>
      <c r="H1442" s="249">
        <v>232.81999999999999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202</v>
      </c>
      <c r="AU1442" s="255" t="s">
        <v>82</v>
      </c>
      <c r="AV1442" s="14" t="s">
        <v>82</v>
      </c>
      <c r="AW1442" s="14" t="s">
        <v>34</v>
      </c>
      <c r="AX1442" s="14" t="s">
        <v>72</v>
      </c>
      <c r="AY1442" s="255" t="s">
        <v>191</v>
      </c>
    </row>
    <row r="1443" s="14" customFormat="1">
      <c r="A1443" s="14"/>
      <c r="B1443" s="245"/>
      <c r="C1443" s="246"/>
      <c r="D1443" s="236" t="s">
        <v>202</v>
      </c>
      <c r="E1443" s="247" t="s">
        <v>19</v>
      </c>
      <c r="F1443" s="248" t="s">
        <v>1796</v>
      </c>
      <c r="G1443" s="246"/>
      <c r="H1443" s="249">
        <v>53.18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202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191</v>
      </c>
    </row>
    <row r="1444" s="14" customFormat="1">
      <c r="A1444" s="14"/>
      <c r="B1444" s="245"/>
      <c r="C1444" s="246"/>
      <c r="D1444" s="236" t="s">
        <v>202</v>
      </c>
      <c r="E1444" s="247" t="s">
        <v>19</v>
      </c>
      <c r="F1444" s="248" t="s">
        <v>1797</v>
      </c>
      <c r="G1444" s="246"/>
      <c r="H1444" s="249">
        <v>63.509999999999998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202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191</v>
      </c>
    </row>
    <row r="1445" s="15" customFormat="1">
      <c r="A1445" s="15"/>
      <c r="B1445" s="256"/>
      <c r="C1445" s="257"/>
      <c r="D1445" s="236" t="s">
        <v>202</v>
      </c>
      <c r="E1445" s="258" t="s">
        <v>19</v>
      </c>
      <c r="F1445" s="259" t="s">
        <v>208</v>
      </c>
      <c r="G1445" s="257"/>
      <c r="H1445" s="260">
        <v>349.50999999999999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6" t="s">
        <v>202</v>
      </c>
      <c r="AU1445" s="266" t="s">
        <v>82</v>
      </c>
      <c r="AV1445" s="15" t="s">
        <v>93</v>
      </c>
      <c r="AW1445" s="15" t="s">
        <v>34</v>
      </c>
      <c r="AX1445" s="15" t="s">
        <v>72</v>
      </c>
      <c r="AY1445" s="266" t="s">
        <v>191</v>
      </c>
    </row>
    <row r="1446" s="13" customFormat="1">
      <c r="A1446" s="13"/>
      <c r="B1446" s="234"/>
      <c r="C1446" s="235"/>
      <c r="D1446" s="236" t="s">
        <v>202</v>
      </c>
      <c r="E1446" s="237" t="s">
        <v>19</v>
      </c>
      <c r="F1446" s="238" t="s">
        <v>1167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202</v>
      </c>
      <c r="AU1446" s="244" t="s">
        <v>82</v>
      </c>
      <c r="AV1446" s="13" t="s">
        <v>80</v>
      </c>
      <c r="AW1446" s="13" t="s">
        <v>34</v>
      </c>
      <c r="AX1446" s="13" t="s">
        <v>72</v>
      </c>
      <c r="AY1446" s="244" t="s">
        <v>191</v>
      </c>
    </row>
    <row r="1447" s="14" customFormat="1">
      <c r="A1447" s="14"/>
      <c r="B1447" s="245"/>
      <c r="C1447" s="246"/>
      <c r="D1447" s="236" t="s">
        <v>202</v>
      </c>
      <c r="E1447" s="247" t="s">
        <v>19</v>
      </c>
      <c r="F1447" s="248" t="s">
        <v>8</v>
      </c>
      <c r="G1447" s="246"/>
      <c r="H1447" s="249">
        <v>12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202</v>
      </c>
      <c r="AU1447" s="255" t="s">
        <v>82</v>
      </c>
      <c r="AV1447" s="14" t="s">
        <v>82</v>
      </c>
      <c r="AW1447" s="14" t="s">
        <v>34</v>
      </c>
      <c r="AX1447" s="14" t="s">
        <v>72</v>
      </c>
      <c r="AY1447" s="255" t="s">
        <v>191</v>
      </c>
    </row>
    <row r="1448" s="14" customFormat="1">
      <c r="A1448" s="14"/>
      <c r="B1448" s="245"/>
      <c r="C1448" s="246"/>
      <c r="D1448" s="236" t="s">
        <v>202</v>
      </c>
      <c r="E1448" s="247" t="s">
        <v>19</v>
      </c>
      <c r="F1448" s="248" t="s">
        <v>1785</v>
      </c>
      <c r="G1448" s="246"/>
      <c r="H1448" s="249">
        <v>88.640000000000001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202</v>
      </c>
      <c r="AU1448" s="255" t="s">
        <v>82</v>
      </c>
      <c r="AV1448" s="14" t="s">
        <v>82</v>
      </c>
      <c r="AW1448" s="14" t="s">
        <v>34</v>
      </c>
      <c r="AX1448" s="14" t="s">
        <v>72</v>
      </c>
      <c r="AY1448" s="255" t="s">
        <v>191</v>
      </c>
    </row>
    <row r="1449" s="14" customFormat="1">
      <c r="A1449" s="14"/>
      <c r="B1449" s="245"/>
      <c r="C1449" s="246"/>
      <c r="D1449" s="236" t="s">
        <v>202</v>
      </c>
      <c r="E1449" s="247" t="s">
        <v>19</v>
      </c>
      <c r="F1449" s="248" t="s">
        <v>1470</v>
      </c>
      <c r="G1449" s="246"/>
      <c r="H1449" s="249">
        <v>249.81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202</v>
      </c>
      <c r="AU1449" s="255" t="s">
        <v>82</v>
      </c>
      <c r="AV1449" s="14" t="s">
        <v>82</v>
      </c>
      <c r="AW1449" s="14" t="s">
        <v>34</v>
      </c>
      <c r="AX1449" s="14" t="s">
        <v>72</v>
      </c>
      <c r="AY1449" s="255" t="s">
        <v>191</v>
      </c>
    </row>
    <row r="1450" s="14" customFormat="1">
      <c r="A1450" s="14"/>
      <c r="B1450" s="245"/>
      <c r="C1450" s="246"/>
      <c r="D1450" s="236" t="s">
        <v>202</v>
      </c>
      <c r="E1450" s="247" t="s">
        <v>19</v>
      </c>
      <c r="F1450" s="248" t="s">
        <v>1472</v>
      </c>
      <c r="G1450" s="246"/>
      <c r="H1450" s="249">
        <v>62.520000000000003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202</v>
      </c>
      <c r="AU1450" s="255" t="s">
        <v>82</v>
      </c>
      <c r="AV1450" s="14" t="s">
        <v>82</v>
      </c>
      <c r="AW1450" s="14" t="s">
        <v>34</v>
      </c>
      <c r="AX1450" s="14" t="s">
        <v>72</v>
      </c>
      <c r="AY1450" s="255" t="s">
        <v>191</v>
      </c>
    </row>
    <row r="1451" s="14" customFormat="1">
      <c r="A1451" s="14"/>
      <c r="B1451" s="245"/>
      <c r="C1451" s="246"/>
      <c r="D1451" s="236" t="s">
        <v>202</v>
      </c>
      <c r="E1451" s="247" t="s">
        <v>19</v>
      </c>
      <c r="F1451" s="248" t="s">
        <v>1474</v>
      </c>
      <c r="G1451" s="246"/>
      <c r="H1451" s="249">
        <v>5.2400000000000002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202</v>
      </c>
      <c r="AU1451" s="255" t="s">
        <v>82</v>
      </c>
      <c r="AV1451" s="14" t="s">
        <v>82</v>
      </c>
      <c r="AW1451" s="14" t="s">
        <v>34</v>
      </c>
      <c r="AX1451" s="14" t="s">
        <v>72</v>
      </c>
      <c r="AY1451" s="255" t="s">
        <v>191</v>
      </c>
    </row>
    <row r="1452" s="14" customFormat="1">
      <c r="A1452" s="14"/>
      <c r="B1452" s="245"/>
      <c r="C1452" s="246"/>
      <c r="D1452" s="236" t="s">
        <v>202</v>
      </c>
      <c r="E1452" s="247" t="s">
        <v>19</v>
      </c>
      <c r="F1452" s="248" t="s">
        <v>1476</v>
      </c>
      <c r="G1452" s="246"/>
      <c r="H1452" s="249">
        <v>6.7599999999999998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202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191</v>
      </c>
    </row>
    <row r="1453" s="14" customFormat="1">
      <c r="A1453" s="14"/>
      <c r="B1453" s="245"/>
      <c r="C1453" s="246"/>
      <c r="D1453" s="236" t="s">
        <v>202</v>
      </c>
      <c r="E1453" s="247" t="s">
        <v>19</v>
      </c>
      <c r="F1453" s="248" t="s">
        <v>1478</v>
      </c>
      <c r="G1453" s="246"/>
      <c r="H1453" s="249">
        <v>10.539999999999999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202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191</v>
      </c>
    </row>
    <row r="1454" s="14" customFormat="1">
      <c r="A1454" s="14"/>
      <c r="B1454" s="245"/>
      <c r="C1454" s="246"/>
      <c r="D1454" s="236" t="s">
        <v>202</v>
      </c>
      <c r="E1454" s="247" t="s">
        <v>19</v>
      </c>
      <c r="F1454" s="248" t="s">
        <v>1480</v>
      </c>
      <c r="G1454" s="246"/>
      <c r="H1454" s="249">
        <v>11.42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202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191</v>
      </c>
    </row>
    <row r="1455" s="15" customFormat="1">
      <c r="A1455" s="15"/>
      <c r="B1455" s="256"/>
      <c r="C1455" s="257"/>
      <c r="D1455" s="236" t="s">
        <v>202</v>
      </c>
      <c r="E1455" s="258" t="s">
        <v>19</v>
      </c>
      <c r="F1455" s="259" t="s">
        <v>208</v>
      </c>
      <c r="G1455" s="257"/>
      <c r="H1455" s="260">
        <v>446.93000000000001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6" t="s">
        <v>202</v>
      </c>
      <c r="AU1455" s="266" t="s">
        <v>82</v>
      </c>
      <c r="AV1455" s="15" t="s">
        <v>93</v>
      </c>
      <c r="AW1455" s="15" t="s">
        <v>34</v>
      </c>
      <c r="AX1455" s="15" t="s">
        <v>72</v>
      </c>
      <c r="AY1455" s="266" t="s">
        <v>191</v>
      </c>
    </row>
    <row r="1456" s="13" customFormat="1">
      <c r="A1456" s="13"/>
      <c r="B1456" s="234"/>
      <c r="C1456" s="235"/>
      <c r="D1456" s="236" t="s">
        <v>202</v>
      </c>
      <c r="E1456" s="237" t="s">
        <v>19</v>
      </c>
      <c r="F1456" s="238" t="s">
        <v>1759</v>
      </c>
      <c r="G1456" s="235"/>
      <c r="H1456" s="237" t="s">
        <v>19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202</v>
      </c>
      <c r="AU1456" s="244" t="s">
        <v>82</v>
      </c>
      <c r="AV1456" s="13" t="s">
        <v>80</v>
      </c>
      <c r="AW1456" s="13" t="s">
        <v>34</v>
      </c>
      <c r="AX1456" s="13" t="s">
        <v>72</v>
      </c>
      <c r="AY1456" s="244" t="s">
        <v>191</v>
      </c>
    </row>
    <row r="1457" s="14" customFormat="1">
      <c r="A1457" s="14"/>
      <c r="B1457" s="245"/>
      <c r="C1457" s="246"/>
      <c r="D1457" s="236" t="s">
        <v>202</v>
      </c>
      <c r="E1457" s="247" t="s">
        <v>19</v>
      </c>
      <c r="F1457" s="248" t="s">
        <v>1798</v>
      </c>
      <c r="G1457" s="246"/>
      <c r="H1457" s="249">
        <v>16.75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34</v>
      </c>
      <c r="AX1457" s="14" t="s">
        <v>72</v>
      </c>
      <c r="AY1457" s="255" t="s">
        <v>191</v>
      </c>
    </row>
    <row r="1458" s="15" customFormat="1">
      <c r="A1458" s="15"/>
      <c r="B1458" s="256"/>
      <c r="C1458" s="257"/>
      <c r="D1458" s="236" t="s">
        <v>202</v>
      </c>
      <c r="E1458" s="258" t="s">
        <v>19</v>
      </c>
      <c r="F1458" s="259" t="s">
        <v>208</v>
      </c>
      <c r="G1458" s="257"/>
      <c r="H1458" s="260">
        <v>16.75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6" t="s">
        <v>202</v>
      </c>
      <c r="AU1458" s="266" t="s">
        <v>82</v>
      </c>
      <c r="AV1458" s="15" t="s">
        <v>93</v>
      </c>
      <c r="AW1458" s="15" t="s">
        <v>34</v>
      </c>
      <c r="AX1458" s="15" t="s">
        <v>72</v>
      </c>
      <c r="AY1458" s="266" t="s">
        <v>191</v>
      </c>
    </row>
    <row r="1459" s="16" customFormat="1">
      <c r="A1459" s="16"/>
      <c r="B1459" s="267"/>
      <c r="C1459" s="268"/>
      <c r="D1459" s="236" t="s">
        <v>202</v>
      </c>
      <c r="E1459" s="269" t="s">
        <v>19</v>
      </c>
      <c r="F1459" s="270" t="s">
        <v>212</v>
      </c>
      <c r="G1459" s="268"/>
      <c r="H1459" s="271">
        <v>919.01999999999987</v>
      </c>
      <c r="I1459" s="272"/>
      <c r="J1459" s="268"/>
      <c r="K1459" s="268"/>
      <c r="L1459" s="273"/>
      <c r="M1459" s="274"/>
      <c r="N1459" s="275"/>
      <c r="O1459" s="275"/>
      <c r="P1459" s="275"/>
      <c r="Q1459" s="275"/>
      <c r="R1459" s="275"/>
      <c r="S1459" s="275"/>
      <c r="T1459" s="27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77" t="s">
        <v>202</v>
      </c>
      <c r="AU1459" s="277" t="s">
        <v>82</v>
      </c>
      <c r="AV1459" s="16" t="s">
        <v>198</v>
      </c>
      <c r="AW1459" s="16" t="s">
        <v>34</v>
      </c>
      <c r="AX1459" s="16" t="s">
        <v>80</v>
      </c>
      <c r="AY1459" s="277" t="s">
        <v>191</v>
      </c>
    </row>
    <row r="1460" s="2" customFormat="1" ht="24.15" customHeight="1">
      <c r="A1460" s="41"/>
      <c r="B1460" s="42"/>
      <c r="C1460" s="216" t="s">
        <v>924</v>
      </c>
      <c r="D1460" s="216" t="s">
        <v>193</v>
      </c>
      <c r="E1460" s="217" t="s">
        <v>1799</v>
      </c>
      <c r="F1460" s="218" t="s">
        <v>1800</v>
      </c>
      <c r="G1460" s="219" t="s">
        <v>215</v>
      </c>
      <c r="H1460" s="220">
        <v>767.31299999999999</v>
      </c>
      <c r="I1460" s="221"/>
      <c r="J1460" s="222">
        <f>ROUND(I1460*H1460,2)</f>
        <v>0</v>
      </c>
      <c r="K1460" s="218" t="s">
        <v>197</v>
      </c>
      <c r="L1460" s="47"/>
      <c r="M1460" s="223" t="s">
        <v>19</v>
      </c>
      <c r="N1460" s="224" t="s">
        <v>43</v>
      </c>
      <c r="O1460" s="87"/>
      <c r="P1460" s="225">
        <f>O1460*H1460</f>
        <v>0</v>
      </c>
      <c r="Q1460" s="225">
        <v>2.0000000000000002E-05</v>
      </c>
      <c r="R1460" s="225">
        <f>Q1460*H1460</f>
        <v>0.015346260000000001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198</v>
      </c>
      <c r="AT1460" s="227" t="s">
        <v>193</v>
      </c>
      <c r="AU1460" s="227" t="s">
        <v>82</v>
      </c>
      <c r="AY1460" s="20" t="s">
        <v>191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80</v>
      </c>
      <c r="BK1460" s="228">
        <f>ROUND(I1460*H1460,2)</f>
        <v>0</v>
      </c>
      <c r="BL1460" s="20" t="s">
        <v>198</v>
      </c>
      <c r="BM1460" s="227" t="s">
        <v>1801</v>
      </c>
    </row>
    <row r="1461" s="2" customFormat="1">
      <c r="A1461" s="41"/>
      <c r="B1461" s="42"/>
      <c r="C1461" s="43"/>
      <c r="D1461" s="229" t="s">
        <v>200</v>
      </c>
      <c r="E1461" s="43"/>
      <c r="F1461" s="230" t="s">
        <v>1802</v>
      </c>
      <c r="G1461" s="43"/>
      <c r="H1461" s="43"/>
      <c r="I1461" s="231"/>
      <c r="J1461" s="43"/>
      <c r="K1461" s="43"/>
      <c r="L1461" s="47"/>
      <c r="M1461" s="232"/>
      <c r="N1461" s="233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200</v>
      </c>
      <c r="AU1461" s="20" t="s">
        <v>82</v>
      </c>
    </row>
    <row r="1462" s="13" customFormat="1">
      <c r="A1462" s="13"/>
      <c r="B1462" s="234"/>
      <c r="C1462" s="235"/>
      <c r="D1462" s="236" t="s">
        <v>202</v>
      </c>
      <c r="E1462" s="237" t="s">
        <v>19</v>
      </c>
      <c r="F1462" s="238" t="s">
        <v>701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202</v>
      </c>
      <c r="AU1462" s="244" t="s">
        <v>82</v>
      </c>
      <c r="AV1462" s="13" t="s">
        <v>80</v>
      </c>
      <c r="AW1462" s="13" t="s">
        <v>34</v>
      </c>
      <c r="AX1462" s="13" t="s">
        <v>72</v>
      </c>
      <c r="AY1462" s="244" t="s">
        <v>191</v>
      </c>
    </row>
    <row r="1463" s="13" customFormat="1">
      <c r="A1463" s="13"/>
      <c r="B1463" s="234"/>
      <c r="C1463" s="235"/>
      <c r="D1463" s="236" t="s">
        <v>202</v>
      </c>
      <c r="E1463" s="237" t="s">
        <v>19</v>
      </c>
      <c r="F1463" s="238" t="s">
        <v>1489</v>
      </c>
      <c r="G1463" s="235"/>
      <c r="H1463" s="237" t="s">
        <v>19</v>
      </c>
      <c r="I1463" s="239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202</v>
      </c>
      <c r="AU1463" s="244" t="s">
        <v>82</v>
      </c>
      <c r="AV1463" s="13" t="s">
        <v>80</v>
      </c>
      <c r="AW1463" s="13" t="s">
        <v>34</v>
      </c>
      <c r="AX1463" s="13" t="s">
        <v>72</v>
      </c>
      <c r="AY1463" s="244" t="s">
        <v>191</v>
      </c>
    </row>
    <row r="1464" s="13" customFormat="1">
      <c r="A1464" s="13"/>
      <c r="B1464" s="234"/>
      <c r="C1464" s="235"/>
      <c r="D1464" s="236" t="s">
        <v>202</v>
      </c>
      <c r="E1464" s="237" t="s">
        <v>19</v>
      </c>
      <c r="F1464" s="238" t="s">
        <v>1490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202</v>
      </c>
      <c r="AU1464" s="244" t="s">
        <v>82</v>
      </c>
      <c r="AV1464" s="13" t="s">
        <v>80</v>
      </c>
      <c r="AW1464" s="13" t="s">
        <v>34</v>
      </c>
      <c r="AX1464" s="13" t="s">
        <v>72</v>
      </c>
      <c r="AY1464" s="244" t="s">
        <v>191</v>
      </c>
    </row>
    <row r="1465" s="14" customFormat="1">
      <c r="A1465" s="14"/>
      <c r="B1465" s="245"/>
      <c r="C1465" s="246"/>
      <c r="D1465" s="236" t="s">
        <v>202</v>
      </c>
      <c r="E1465" s="247" t="s">
        <v>19</v>
      </c>
      <c r="F1465" s="248" t="s">
        <v>1803</v>
      </c>
      <c r="G1465" s="246"/>
      <c r="H1465" s="249">
        <v>10.949999999999999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202</v>
      </c>
      <c r="AU1465" s="255" t="s">
        <v>82</v>
      </c>
      <c r="AV1465" s="14" t="s">
        <v>82</v>
      </c>
      <c r="AW1465" s="14" t="s">
        <v>34</v>
      </c>
      <c r="AX1465" s="14" t="s">
        <v>72</v>
      </c>
      <c r="AY1465" s="255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1804</v>
      </c>
      <c r="G1466" s="246"/>
      <c r="H1466" s="249">
        <v>0.5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3" customFormat="1">
      <c r="A1467" s="13"/>
      <c r="B1467" s="234"/>
      <c r="C1467" s="235"/>
      <c r="D1467" s="236" t="s">
        <v>202</v>
      </c>
      <c r="E1467" s="237" t="s">
        <v>19</v>
      </c>
      <c r="F1467" s="238" t="s">
        <v>1494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202</v>
      </c>
      <c r="AU1467" s="244" t="s">
        <v>82</v>
      </c>
      <c r="AV1467" s="13" t="s">
        <v>80</v>
      </c>
      <c r="AW1467" s="13" t="s">
        <v>34</v>
      </c>
      <c r="AX1467" s="13" t="s">
        <v>72</v>
      </c>
      <c r="AY1467" s="244" t="s">
        <v>191</v>
      </c>
    </row>
    <row r="1468" s="14" customFormat="1">
      <c r="A1468" s="14"/>
      <c r="B1468" s="245"/>
      <c r="C1468" s="246"/>
      <c r="D1468" s="236" t="s">
        <v>202</v>
      </c>
      <c r="E1468" s="247" t="s">
        <v>19</v>
      </c>
      <c r="F1468" s="248" t="s">
        <v>1805</v>
      </c>
      <c r="G1468" s="246"/>
      <c r="H1468" s="249">
        <v>34.049999999999997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202</v>
      </c>
      <c r="AU1468" s="255" t="s">
        <v>82</v>
      </c>
      <c r="AV1468" s="14" t="s">
        <v>82</v>
      </c>
      <c r="AW1468" s="14" t="s">
        <v>34</v>
      </c>
      <c r="AX1468" s="14" t="s">
        <v>72</v>
      </c>
      <c r="AY1468" s="255" t="s">
        <v>191</v>
      </c>
    </row>
    <row r="1469" s="14" customFormat="1">
      <c r="A1469" s="14"/>
      <c r="B1469" s="245"/>
      <c r="C1469" s="246"/>
      <c r="D1469" s="236" t="s">
        <v>202</v>
      </c>
      <c r="E1469" s="247" t="s">
        <v>19</v>
      </c>
      <c r="F1469" s="248" t="s">
        <v>1806</v>
      </c>
      <c r="G1469" s="246"/>
      <c r="H1469" s="249">
        <v>0.40000000000000002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202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191</v>
      </c>
    </row>
    <row r="1470" s="14" customFormat="1">
      <c r="A1470" s="14"/>
      <c r="B1470" s="245"/>
      <c r="C1470" s="246"/>
      <c r="D1470" s="236" t="s">
        <v>202</v>
      </c>
      <c r="E1470" s="247" t="s">
        <v>19</v>
      </c>
      <c r="F1470" s="248" t="s">
        <v>1806</v>
      </c>
      <c r="G1470" s="246"/>
      <c r="H1470" s="249">
        <v>0.40000000000000002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202</v>
      </c>
      <c r="AU1470" s="255" t="s">
        <v>82</v>
      </c>
      <c r="AV1470" s="14" t="s">
        <v>82</v>
      </c>
      <c r="AW1470" s="14" t="s">
        <v>34</v>
      </c>
      <c r="AX1470" s="14" t="s">
        <v>72</v>
      </c>
      <c r="AY1470" s="255" t="s">
        <v>191</v>
      </c>
    </row>
    <row r="1471" s="13" customFormat="1">
      <c r="A1471" s="13"/>
      <c r="B1471" s="234"/>
      <c r="C1471" s="235"/>
      <c r="D1471" s="236" t="s">
        <v>202</v>
      </c>
      <c r="E1471" s="237" t="s">
        <v>19</v>
      </c>
      <c r="F1471" s="238" t="s">
        <v>1498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202</v>
      </c>
      <c r="AU1471" s="244" t="s">
        <v>82</v>
      </c>
      <c r="AV1471" s="13" t="s">
        <v>80</v>
      </c>
      <c r="AW1471" s="13" t="s">
        <v>34</v>
      </c>
      <c r="AX1471" s="13" t="s">
        <v>72</v>
      </c>
      <c r="AY1471" s="244" t="s">
        <v>191</v>
      </c>
    </row>
    <row r="1472" s="14" customFormat="1">
      <c r="A1472" s="14"/>
      <c r="B1472" s="245"/>
      <c r="C1472" s="246"/>
      <c r="D1472" s="236" t="s">
        <v>202</v>
      </c>
      <c r="E1472" s="247" t="s">
        <v>19</v>
      </c>
      <c r="F1472" s="248" t="s">
        <v>1807</v>
      </c>
      <c r="G1472" s="246"/>
      <c r="H1472" s="249">
        <v>8.1400000000000006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202</v>
      </c>
      <c r="AU1472" s="255" t="s">
        <v>82</v>
      </c>
      <c r="AV1472" s="14" t="s">
        <v>82</v>
      </c>
      <c r="AW1472" s="14" t="s">
        <v>34</v>
      </c>
      <c r="AX1472" s="14" t="s">
        <v>72</v>
      </c>
      <c r="AY1472" s="255" t="s">
        <v>191</v>
      </c>
    </row>
    <row r="1473" s="13" customFormat="1">
      <c r="A1473" s="13"/>
      <c r="B1473" s="234"/>
      <c r="C1473" s="235"/>
      <c r="D1473" s="236" t="s">
        <v>202</v>
      </c>
      <c r="E1473" s="237" t="s">
        <v>19</v>
      </c>
      <c r="F1473" s="238" t="s">
        <v>1501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202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191</v>
      </c>
    </row>
    <row r="1474" s="14" customFormat="1">
      <c r="A1474" s="14"/>
      <c r="B1474" s="245"/>
      <c r="C1474" s="246"/>
      <c r="D1474" s="236" t="s">
        <v>202</v>
      </c>
      <c r="E1474" s="247" t="s">
        <v>19</v>
      </c>
      <c r="F1474" s="248" t="s">
        <v>1808</v>
      </c>
      <c r="G1474" s="246"/>
      <c r="H1474" s="249">
        <v>4.8399999999999999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202</v>
      </c>
      <c r="AU1474" s="255" t="s">
        <v>82</v>
      </c>
      <c r="AV1474" s="14" t="s">
        <v>82</v>
      </c>
      <c r="AW1474" s="14" t="s">
        <v>34</v>
      </c>
      <c r="AX1474" s="14" t="s">
        <v>72</v>
      </c>
      <c r="AY1474" s="255" t="s">
        <v>191</v>
      </c>
    </row>
    <row r="1475" s="13" customFormat="1">
      <c r="A1475" s="13"/>
      <c r="B1475" s="234"/>
      <c r="C1475" s="235"/>
      <c r="D1475" s="236" t="s">
        <v>202</v>
      </c>
      <c r="E1475" s="237" t="s">
        <v>19</v>
      </c>
      <c r="F1475" s="238" t="s">
        <v>1505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202</v>
      </c>
      <c r="AU1475" s="244" t="s">
        <v>82</v>
      </c>
      <c r="AV1475" s="13" t="s">
        <v>80</v>
      </c>
      <c r="AW1475" s="13" t="s">
        <v>34</v>
      </c>
      <c r="AX1475" s="13" t="s">
        <v>72</v>
      </c>
      <c r="AY1475" s="244" t="s">
        <v>191</v>
      </c>
    </row>
    <row r="1476" s="14" customFormat="1">
      <c r="A1476" s="14"/>
      <c r="B1476" s="245"/>
      <c r="C1476" s="246"/>
      <c r="D1476" s="236" t="s">
        <v>202</v>
      </c>
      <c r="E1476" s="247" t="s">
        <v>19</v>
      </c>
      <c r="F1476" s="248" t="s">
        <v>1809</v>
      </c>
      <c r="G1476" s="246"/>
      <c r="H1476" s="249">
        <v>4.8499999999999996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202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191</v>
      </c>
    </row>
    <row r="1477" s="13" customFormat="1">
      <c r="A1477" s="13"/>
      <c r="B1477" s="234"/>
      <c r="C1477" s="235"/>
      <c r="D1477" s="236" t="s">
        <v>202</v>
      </c>
      <c r="E1477" s="237" t="s">
        <v>19</v>
      </c>
      <c r="F1477" s="238" t="s">
        <v>1508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202</v>
      </c>
      <c r="AU1477" s="244" t="s">
        <v>82</v>
      </c>
      <c r="AV1477" s="13" t="s">
        <v>80</v>
      </c>
      <c r="AW1477" s="13" t="s">
        <v>34</v>
      </c>
      <c r="AX1477" s="13" t="s">
        <v>72</v>
      </c>
      <c r="AY1477" s="244" t="s">
        <v>191</v>
      </c>
    </row>
    <row r="1478" s="14" customFormat="1">
      <c r="A1478" s="14"/>
      <c r="B1478" s="245"/>
      <c r="C1478" s="246"/>
      <c r="D1478" s="236" t="s">
        <v>202</v>
      </c>
      <c r="E1478" s="247" t="s">
        <v>19</v>
      </c>
      <c r="F1478" s="248" t="s">
        <v>1810</v>
      </c>
      <c r="G1478" s="246"/>
      <c r="H1478" s="249">
        <v>6.1200000000000001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202</v>
      </c>
      <c r="AU1478" s="255" t="s">
        <v>82</v>
      </c>
      <c r="AV1478" s="14" t="s">
        <v>82</v>
      </c>
      <c r="AW1478" s="14" t="s">
        <v>34</v>
      </c>
      <c r="AX1478" s="14" t="s">
        <v>72</v>
      </c>
      <c r="AY1478" s="255" t="s">
        <v>191</v>
      </c>
    </row>
    <row r="1479" s="13" customFormat="1">
      <c r="A1479" s="13"/>
      <c r="B1479" s="234"/>
      <c r="C1479" s="235"/>
      <c r="D1479" s="236" t="s">
        <v>202</v>
      </c>
      <c r="E1479" s="237" t="s">
        <v>19</v>
      </c>
      <c r="F1479" s="238" t="s">
        <v>1510</v>
      </c>
      <c r="G1479" s="235"/>
      <c r="H1479" s="237" t="s">
        <v>19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202</v>
      </c>
      <c r="AU1479" s="244" t="s">
        <v>82</v>
      </c>
      <c r="AV1479" s="13" t="s">
        <v>80</v>
      </c>
      <c r="AW1479" s="13" t="s">
        <v>34</v>
      </c>
      <c r="AX1479" s="13" t="s">
        <v>72</v>
      </c>
      <c r="AY1479" s="244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1811</v>
      </c>
      <c r="G1480" s="246"/>
      <c r="H1480" s="249">
        <v>30.059999999999999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4" customFormat="1">
      <c r="A1481" s="14"/>
      <c r="B1481" s="245"/>
      <c r="C1481" s="246"/>
      <c r="D1481" s="236" t="s">
        <v>202</v>
      </c>
      <c r="E1481" s="247" t="s">
        <v>19</v>
      </c>
      <c r="F1481" s="248" t="s">
        <v>1806</v>
      </c>
      <c r="G1481" s="246"/>
      <c r="H1481" s="249">
        <v>0.40000000000000002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202</v>
      </c>
      <c r="AU1481" s="255" t="s">
        <v>82</v>
      </c>
      <c r="AV1481" s="14" t="s">
        <v>82</v>
      </c>
      <c r="AW1481" s="14" t="s">
        <v>34</v>
      </c>
      <c r="AX1481" s="14" t="s">
        <v>72</v>
      </c>
      <c r="AY1481" s="255" t="s">
        <v>191</v>
      </c>
    </row>
    <row r="1482" s="13" customFormat="1">
      <c r="A1482" s="13"/>
      <c r="B1482" s="234"/>
      <c r="C1482" s="235"/>
      <c r="D1482" s="236" t="s">
        <v>202</v>
      </c>
      <c r="E1482" s="237" t="s">
        <v>19</v>
      </c>
      <c r="F1482" s="238" t="s">
        <v>1514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202</v>
      </c>
      <c r="AU1482" s="244" t="s">
        <v>82</v>
      </c>
      <c r="AV1482" s="13" t="s">
        <v>80</v>
      </c>
      <c r="AW1482" s="13" t="s">
        <v>34</v>
      </c>
      <c r="AX1482" s="13" t="s">
        <v>72</v>
      </c>
      <c r="AY1482" s="244" t="s">
        <v>191</v>
      </c>
    </row>
    <row r="1483" s="14" customFormat="1">
      <c r="A1483" s="14"/>
      <c r="B1483" s="245"/>
      <c r="C1483" s="246"/>
      <c r="D1483" s="236" t="s">
        <v>202</v>
      </c>
      <c r="E1483" s="247" t="s">
        <v>19</v>
      </c>
      <c r="F1483" s="248" t="s">
        <v>1812</v>
      </c>
      <c r="G1483" s="246"/>
      <c r="H1483" s="249">
        <v>24.449999999999999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202</v>
      </c>
      <c r="AU1483" s="255" t="s">
        <v>82</v>
      </c>
      <c r="AV1483" s="14" t="s">
        <v>82</v>
      </c>
      <c r="AW1483" s="14" t="s">
        <v>34</v>
      </c>
      <c r="AX1483" s="14" t="s">
        <v>72</v>
      </c>
      <c r="AY1483" s="255" t="s">
        <v>191</v>
      </c>
    </row>
    <row r="1484" s="14" customFormat="1">
      <c r="A1484" s="14"/>
      <c r="B1484" s="245"/>
      <c r="C1484" s="246"/>
      <c r="D1484" s="236" t="s">
        <v>202</v>
      </c>
      <c r="E1484" s="247" t="s">
        <v>19</v>
      </c>
      <c r="F1484" s="248" t="s">
        <v>1806</v>
      </c>
      <c r="G1484" s="246"/>
      <c r="H1484" s="249">
        <v>0.40000000000000002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202</v>
      </c>
      <c r="AU1484" s="255" t="s">
        <v>82</v>
      </c>
      <c r="AV1484" s="14" t="s">
        <v>82</v>
      </c>
      <c r="AW1484" s="14" t="s">
        <v>34</v>
      </c>
      <c r="AX1484" s="14" t="s">
        <v>72</v>
      </c>
      <c r="AY1484" s="255" t="s">
        <v>191</v>
      </c>
    </row>
    <row r="1485" s="14" customFormat="1">
      <c r="A1485" s="14"/>
      <c r="B1485" s="245"/>
      <c r="C1485" s="246"/>
      <c r="D1485" s="236" t="s">
        <v>202</v>
      </c>
      <c r="E1485" s="247" t="s">
        <v>19</v>
      </c>
      <c r="F1485" s="248" t="s">
        <v>1806</v>
      </c>
      <c r="G1485" s="246"/>
      <c r="H1485" s="249">
        <v>0.40000000000000002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202</v>
      </c>
      <c r="AU1485" s="255" t="s">
        <v>82</v>
      </c>
      <c r="AV1485" s="14" t="s">
        <v>82</v>
      </c>
      <c r="AW1485" s="14" t="s">
        <v>34</v>
      </c>
      <c r="AX1485" s="14" t="s">
        <v>72</v>
      </c>
      <c r="AY1485" s="255" t="s">
        <v>191</v>
      </c>
    </row>
    <row r="1486" s="13" customFormat="1">
      <c r="A1486" s="13"/>
      <c r="B1486" s="234"/>
      <c r="C1486" s="235"/>
      <c r="D1486" s="236" t="s">
        <v>202</v>
      </c>
      <c r="E1486" s="237" t="s">
        <v>19</v>
      </c>
      <c r="F1486" s="238" t="s">
        <v>1518</v>
      </c>
      <c r="G1486" s="235"/>
      <c r="H1486" s="237" t="s">
        <v>19</v>
      </c>
      <c r="I1486" s="239"/>
      <c r="J1486" s="235"/>
      <c r="K1486" s="235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202</v>
      </c>
      <c r="AU1486" s="244" t="s">
        <v>82</v>
      </c>
      <c r="AV1486" s="13" t="s">
        <v>80</v>
      </c>
      <c r="AW1486" s="13" t="s">
        <v>34</v>
      </c>
      <c r="AX1486" s="13" t="s">
        <v>72</v>
      </c>
      <c r="AY1486" s="244" t="s">
        <v>191</v>
      </c>
    </row>
    <row r="1487" s="14" customFormat="1">
      <c r="A1487" s="14"/>
      <c r="B1487" s="245"/>
      <c r="C1487" s="246"/>
      <c r="D1487" s="236" t="s">
        <v>202</v>
      </c>
      <c r="E1487" s="247" t="s">
        <v>19</v>
      </c>
      <c r="F1487" s="248" t="s">
        <v>1813</v>
      </c>
      <c r="G1487" s="246"/>
      <c r="H1487" s="249">
        <v>24.18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202</v>
      </c>
      <c r="AU1487" s="255" t="s">
        <v>82</v>
      </c>
      <c r="AV1487" s="14" t="s">
        <v>82</v>
      </c>
      <c r="AW1487" s="14" t="s">
        <v>34</v>
      </c>
      <c r="AX1487" s="14" t="s">
        <v>72</v>
      </c>
      <c r="AY1487" s="255" t="s">
        <v>191</v>
      </c>
    </row>
    <row r="1488" s="14" customFormat="1">
      <c r="A1488" s="14"/>
      <c r="B1488" s="245"/>
      <c r="C1488" s="246"/>
      <c r="D1488" s="236" t="s">
        <v>202</v>
      </c>
      <c r="E1488" s="247" t="s">
        <v>19</v>
      </c>
      <c r="F1488" s="248" t="s">
        <v>1806</v>
      </c>
      <c r="G1488" s="246"/>
      <c r="H1488" s="249">
        <v>0.40000000000000002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202</v>
      </c>
      <c r="AU1488" s="255" t="s">
        <v>82</v>
      </c>
      <c r="AV1488" s="14" t="s">
        <v>82</v>
      </c>
      <c r="AW1488" s="14" t="s">
        <v>34</v>
      </c>
      <c r="AX1488" s="14" t="s">
        <v>72</v>
      </c>
      <c r="AY1488" s="255" t="s">
        <v>191</v>
      </c>
    </row>
    <row r="1489" s="13" customFormat="1">
      <c r="A1489" s="13"/>
      <c r="B1489" s="234"/>
      <c r="C1489" s="235"/>
      <c r="D1489" s="236" t="s">
        <v>202</v>
      </c>
      <c r="E1489" s="237" t="s">
        <v>19</v>
      </c>
      <c r="F1489" s="238" t="s">
        <v>1522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202</v>
      </c>
      <c r="AU1489" s="244" t="s">
        <v>82</v>
      </c>
      <c r="AV1489" s="13" t="s">
        <v>80</v>
      </c>
      <c r="AW1489" s="13" t="s">
        <v>34</v>
      </c>
      <c r="AX1489" s="13" t="s">
        <v>72</v>
      </c>
      <c r="AY1489" s="244" t="s">
        <v>191</v>
      </c>
    </row>
    <row r="1490" s="14" customFormat="1">
      <c r="A1490" s="14"/>
      <c r="B1490" s="245"/>
      <c r="C1490" s="246"/>
      <c r="D1490" s="236" t="s">
        <v>202</v>
      </c>
      <c r="E1490" s="247" t="s">
        <v>19</v>
      </c>
      <c r="F1490" s="248" t="s">
        <v>1814</v>
      </c>
      <c r="G1490" s="246"/>
      <c r="H1490" s="249">
        <v>8.0899999999999999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202</v>
      </c>
      <c r="AU1490" s="255" t="s">
        <v>82</v>
      </c>
      <c r="AV1490" s="14" t="s">
        <v>82</v>
      </c>
      <c r="AW1490" s="14" t="s">
        <v>34</v>
      </c>
      <c r="AX1490" s="14" t="s">
        <v>72</v>
      </c>
      <c r="AY1490" s="255" t="s">
        <v>191</v>
      </c>
    </row>
    <row r="1491" s="14" customFormat="1">
      <c r="A1491" s="14"/>
      <c r="B1491" s="245"/>
      <c r="C1491" s="246"/>
      <c r="D1491" s="236" t="s">
        <v>202</v>
      </c>
      <c r="E1491" s="247" t="s">
        <v>19</v>
      </c>
      <c r="F1491" s="248" t="s">
        <v>1815</v>
      </c>
      <c r="G1491" s="246"/>
      <c r="H1491" s="249">
        <v>1.7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202</v>
      </c>
      <c r="AU1491" s="255" t="s">
        <v>82</v>
      </c>
      <c r="AV1491" s="14" t="s">
        <v>82</v>
      </c>
      <c r="AW1491" s="14" t="s">
        <v>34</v>
      </c>
      <c r="AX1491" s="14" t="s">
        <v>72</v>
      </c>
      <c r="AY1491" s="255" t="s">
        <v>191</v>
      </c>
    </row>
    <row r="1492" s="13" customFormat="1">
      <c r="A1492" s="13"/>
      <c r="B1492" s="234"/>
      <c r="C1492" s="235"/>
      <c r="D1492" s="236" t="s">
        <v>202</v>
      </c>
      <c r="E1492" s="237" t="s">
        <v>19</v>
      </c>
      <c r="F1492" s="238" t="s">
        <v>1525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202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191</v>
      </c>
    </row>
    <row r="1493" s="14" customFormat="1">
      <c r="A1493" s="14"/>
      <c r="B1493" s="245"/>
      <c r="C1493" s="246"/>
      <c r="D1493" s="236" t="s">
        <v>202</v>
      </c>
      <c r="E1493" s="247" t="s">
        <v>19</v>
      </c>
      <c r="F1493" s="248" t="s">
        <v>1816</v>
      </c>
      <c r="G1493" s="246"/>
      <c r="H1493" s="249">
        <v>5.2000000000000002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202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191</v>
      </c>
    </row>
    <row r="1494" s="13" customFormat="1">
      <c r="A1494" s="13"/>
      <c r="B1494" s="234"/>
      <c r="C1494" s="235"/>
      <c r="D1494" s="236" t="s">
        <v>202</v>
      </c>
      <c r="E1494" s="237" t="s">
        <v>19</v>
      </c>
      <c r="F1494" s="238" t="s">
        <v>1527</v>
      </c>
      <c r="G1494" s="235"/>
      <c r="H1494" s="237" t="s">
        <v>19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202</v>
      </c>
      <c r="AU1494" s="244" t="s">
        <v>82</v>
      </c>
      <c r="AV1494" s="13" t="s">
        <v>80</v>
      </c>
      <c r="AW1494" s="13" t="s">
        <v>34</v>
      </c>
      <c r="AX1494" s="13" t="s">
        <v>72</v>
      </c>
      <c r="AY1494" s="244" t="s">
        <v>191</v>
      </c>
    </row>
    <row r="1495" s="14" customFormat="1">
      <c r="A1495" s="14"/>
      <c r="B1495" s="245"/>
      <c r="C1495" s="246"/>
      <c r="D1495" s="236" t="s">
        <v>202</v>
      </c>
      <c r="E1495" s="247" t="s">
        <v>19</v>
      </c>
      <c r="F1495" s="248" t="s">
        <v>1817</v>
      </c>
      <c r="G1495" s="246"/>
      <c r="H1495" s="249">
        <v>19.780000000000001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202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191</v>
      </c>
    </row>
    <row r="1496" s="14" customFormat="1">
      <c r="A1496" s="14"/>
      <c r="B1496" s="245"/>
      <c r="C1496" s="246"/>
      <c r="D1496" s="236" t="s">
        <v>202</v>
      </c>
      <c r="E1496" s="247" t="s">
        <v>19</v>
      </c>
      <c r="F1496" s="248" t="s">
        <v>1806</v>
      </c>
      <c r="G1496" s="246"/>
      <c r="H1496" s="249">
        <v>0.40000000000000002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202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191</v>
      </c>
    </row>
    <row r="1497" s="13" customFormat="1">
      <c r="A1497" s="13"/>
      <c r="B1497" s="234"/>
      <c r="C1497" s="235"/>
      <c r="D1497" s="236" t="s">
        <v>202</v>
      </c>
      <c r="E1497" s="237" t="s">
        <v>19</v>
      </c>
      <c r="F1497" s="238" t="s">
        <v>1531</v>
      </c>
      <c r="G1497" s="235"/>
      <c r="H1497" s="237" t="s">
        <v>19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202</v>
      </c>
      <c r="AU1497" s="244" t="s">
        <v>82</v>
      </c>
      <c r="AV1497" s="13" t="s">
        <v>80</v>
      </c>
      <c r="AW1497" s="13" t="s">
        <v>34</v>
      </c>
      <c r="AX1497" s="13" t="s">
        <v>72</v>
      </c>
      <c r="AY1497" s="244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1818</v>
      </c>
      <c r="G1498" s="246"/>
      <c r="H1498" s="249">
        <v>8.1699999999999999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1815</v>
      </c>
      <c r="G1499" s="246"/>
      <c r="H1499" s="249">
        <v>1.7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3" customFormat="1">
      <c r="A1500" s="13"/>
      <c r="B1500" s="234"/>
      <c r="C1500" s="235"/>
      <c r="D1500" s="236" t="s">
        <v>202</v>
      </c>
      <c r="E1500" s="237" t="s">
        <v>19</v>
      </c>
      <c r="F1500" s="238" t="s">
        <v>1533</v>
      </c>
      <c r="G1500" s="235"/>
      <c r="H1500" s="237" t="s">
        <v>19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202</v>
      </c>
      <c r="AU1500" s="244" t="s">
        <v>82</v>
      </c>
      <c r="AV1500" s="13" t="s">
        <v>80</v>
      </c>
      <c r="AW1500" s="13" t="s">
        <v>34</v>
      </c>
      <c r="AX1500" s="13" t="s">
        <v>72</v>
      </c>
      <c r="AY1500" s="244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1816</v>
      </c>
      <c r="G1501" s="246"/>
      <c r="H1501" s="249">
        <v>5.2000000000000002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3" customFormat="1">
      <c r="A1502" s="13"/>
      <c r="B1502" s="234"/>
      <c r="C1502" s="235"/>
      <c r="D1502" s="236" t="s">
        <v>202</v>
      </c>
      <c r="E1502" s="237" t="s">
        <v>19</v>
      </c>
      <c r="F1502" s="238" t="s">
        <v>1534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202</v>
      </c>
      <c r="AU1502" s="244" t="s">
        <v>82</v>
      </c>
      <c r="AV1502" s="13" t="s">
        <v>80</v>
      </c>
      <c r="AW1502" s="13" t="s">
        <v>34</v>
      </c>
      <c r="AX1502" s="13" t="s">
        <v>72</v>
      </c>
      <c r="AY1502" s="244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1819</v>
      </c>
      <c r="G1503" s="246"/>
      <c r="H1503" s="249">
        <v>5.9000000000000004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3" customFormat="1">
      <c r="A1504" s="13"/>
      <c r="B1504" s="234"/>
      <c r="C1504" s="235"/>
      <c r="D1504" s="236" t="s">
        <v>202</v>
      </c>
      <c r="E1504" s="237" t="s">
        <v>19</v>
      </c>
      <c r="F1504" s="238" t="s">
        <v>1536</v>
      </c>
      <c r="G1504" s="235"/>
      <c r="H1504" s="237" t="s">
        <v>19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202</v>
      </c>
      <c r="AU1504" s="244" t="s">
        <v>82</v>
      </c>
      <c r="AV1504" s="13" t="s">
        <v>80</v>
      </c>
      <c r="AW1504" s="13" t="s">
        <v>34</v>
      </c>
      <c r="AX1504" s="13" t="s">
        <v>72</v>
      </c>
      <c r="AY1504" s="244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1820</v>
      </c>
      <c r="G1505" s="246"/>
      <c r="H1505" s="249">
        <v>57.744999999999997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1806</v>
      </c>
      <c r="G1506" s="246"/>
      <c r="H1506" s="249">
        <v>0.40000000000000002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4" customFormat="1">
      <c r="A1507" s="14"/>
      <c r="B1507" s="245"/>
      <c r="C1507" s="246"/>
      <c r="D1507" s="236" t="s">
        <v>202</v>
      </c>
      <c r="E1507" s="247" t="s">
        <v>19</v>
      </c>
      <c r="F1507" s="248" t="s">
        <v>1806</v>
      </c>
      <c r="G1507" s="246"/>
      <c r="H1507" s="249">
        <v>0.40000000000000002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202</v>
      </c>
      <c r="AU1507" s="255" t="s">
        <v>82</v>
      </c>
      <c r="AV1507" s="14" t="s">
        <v>82</v>
      </c>
      <c r="AW1507" s="14" t="s">
        <v>34</v>
      </c>
      <c r="AX1507" s="14" t="s">
        <v>72</v>
      </c>
      <c r="AY1507" s="255" t="s">
        <v>191</v>
      </c>
    </row>
    <row r="1508" s="14" customFormat="1">
      <c r="A1508" s="14"/>
      <c r="B1508" s="245"/>
      <c r="C1508" s="246"/>
      <c r="D1508" s="236" t="s">
        <v>202</v>
      </c>
      <c r="E1508" s="247" t="s">
        <v>19</v>
      </c>
      <c r="F1508" s="248" t="s">
        <v>1806</v>
      </c>
      <c r="G1508" s="246"/>
      <c r="H1508" s="249">
        <v>0.40000000000000002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202</v>
      </c>
      <c r="AU1508" s="255" t="s">
        <v>82</v>
      </c>
      <c r="AV1508" s="14" t="s">
        <v>82</v>
      </c>
      <c r="AW1508" s="14" t="s">
        <v>34</v>
      </c>
      <c r="AX1508" s="14" t="s">
        <v>72</v>
      </c>
      <c r="AY1508" s="255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1806</v>
      </c>
      <c r="G1509" s="246"/>
      <c r="H1509" s="249">
        <v>0.40000000000000002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5" customFormat="1">
      <c r="A1510" s="15"/>
      <c r="B1510" s="256"/>
      <c r="C1510" s="257"/>
      <c r="D1510" s="236" t="s">
        <v>202</v>
      </c>
      <c r="E1510" s="258" t="s">
        <v>19</v>
      </c>
      <c r="F1510" s="259" t="s">
        <v>208</v>
      </c>
      <c r="G1510" s="257"/>
      <c r="H1510" s="260">
        <v>266.02499999999986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6" t="s">
        <v>202</v>
      </c>
      <c r="AU1510" s="266" t="s">
        <v>82</v>
      </c>
      <c r="AV1510" s="15" t="s">
        <v>93</v>
      </c>
      <c r="AW1510" s="15" t="s">
        <v>34</v>
      </c>
      <c r="AX1510" s="15" t="s">
        <v>72</v>
      </c>
      <c r="AY1510" s="266" t="s">
        <v>191</v>
      </c>
    </row>
    <row r="1511" s="13" customFormat="1">
      <c r="A1511" s="13"/>
      <c r="B1511" s="234"/>
      <c r="C1511" s="235"/>
      <c r="D1511" s="236" t="s">
        <v>202</v>
      </c>
      <c r="E1511" s="237" t="s">
        <v>19</v>
      </c>
      <c r="F1511" s="238" t="s">
        <v>1539</v>
      </c>
      <c r="G1511" s="235"/>
      <c r="H1511" s="237" t="s">
        <v>19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202</v>
      </c>
      <c r="AU1511" s="244" t="s">
        <v>82</v>
      </c>
      <c r="AV1511" s="13" t="s">
        <v>80</v>
      </c>
      <c r="AW1511" s="13" t="s">
        <v>34</v>
      </c>
      <c r="AX1511" s="13" t="s">
        <v>72</v>
      </c>
      <c r="AY1511" s="244" t="s">
        <v>191</v>
      </c>
    </row>
    <row r="1512" s="13" customFormat="1">
      <c r="A1512" s="13"/>
      <c r="B1512" s="234"/>
      <c r="C1512" s="235"/>
      <c r="D1512" s="236" t="s">
        <v>202</v>
      </c>
      <c r="E1512" s="237" t="s">
        <v>19</v>
      </c>
      <c r="F1512" s="238" t="s">
        <v>1540</v>
      </c>
      <c r="G1512" s="235"/>
      <c r="H1512" s="237" t="s">
        <v>19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202</v>
      </c>
      <c r="AU1512" s="244" t="s">
        <v>82</v>
      </c>
      <c r="AV1512" s="13" t="s">
        <v>80</v>
      </c>
      <c r="AW1512" s="13" t="s">
        <v>34</v>
      </c>
      <c r="AX1512" s="13" t="s">
        <v>72</v>
      </c>
      <c r="AY1512" s="244" t="s">
        <v>191</v>
      </c>
    </row>
    <row r="1513" s="13" customFormat="1">
      <c r="A1513" s="13"/>
      <c r="B1513" s="234"/>
      <c r="C1513" s="235"/>
      <c r="D1513" s="236" t="s">
        <v>202</v>
      </c>
      <c r="E1513" s="237" t="s">
        <v>19</v>
      </c>
      <c r="F1513" s="238" t="s">
        <v>1541</v>
      </c>
      <c r="G1513" s="235"/>
      <c r="H1513" s="237" t="s">
        <v>19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202</v>
      </c>
      <c r="AU1513" s="244" t="s">
        <v>82</v>
      </c>
      <c r="AV1513" s="13" t="s">
        <v>80</v>
      </c>
      <c r="AW1513" s="13" t="s">
        <v>34</v>
      </c>
      <c r="AX1513" s="13" t="s">
        <v>72</v>
      </c>
      <c r="AY1513" s="244" t="s">
        <v>191</v>
      </c>
    </row>
    <row r="1514" s="14" customFormat="1">
      <c r="A1514" s="14"/>
      <c r="B1514" s="245"/>
      <c r="C1514" s="246"/>
      <c r="D1514" s="236" t="s">
        <v>202</v>
      </c>
      <c r="E1514" s="247" t="s">
        <v>19</v>
      </c>
      <c r="F1514" s="248" t="s">
        <v>1821</v>
      </c>
      <c r="G1514" s="246"/>
      <c r="H1514" s="249">
        <v>10.93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202</v>
      </c>
      <c r="AU1514" s="255" t="s">
        <v>82</v>
      </c>
      <c r="AV1514" s="14" t="s">
        <v>82</v>
      </c>
      <c r="AW1514" s="14" t="s">
        <v>34</v>
      </c>
      <c r="AX1514" s="14" t="s">
        <v>72</v>
      </c>
      <c r="AY1514" s="255" t="s">
        <v>191</v>
      </c>
    </row>
    <row r="1515" s="13" customFormat="1">
      <c r="A1515" s="13"/>
      <c r="B1515" s="234"/>
      <c r="C1515" s="235"/>
      <c r="D1515" s="236" t="s">
        <v>202</v>
      </c>
      <c r="E1515" s="237" t="s">
        <v>19</v>
      </c>
      <c r="F1515" s="238" t="s">
        <v>1544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202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191</v>
      </c>
    </row>
    <row r="1516" s="14" customFormat="1">
      <c r="A1516" s="14"/>
      <c r="B1516" s="245"/>
      <c r="C1516" s="246"/>
      <c r="D1516" s="236" t="s">
        <v>202</v>
      </c>
      <c r="E1516" s="247" t="s">
        <v>19</v>
      </c>
      <c r="F1516" s="248" t="s">
        <v>1822</v>
      </c>
      <c r="G1516" s="246"/>
      <c r="H1516" s="249">
        <v>18.129999999999999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202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191</v>
      </c>
    </row>
    <row r="1517" s="13" customFormat="1">
      <c r="A1517" s="13"/>
      <c r="B1517" s="234"/>
      <c r="C1517" s="235"/>
      <c r="D1517" s="236" t="s">
        <v>202</v>
      </c>
      <c r="E1517" s="237" t="s">
        <v>19</v>
      </c>
      <c r="F1517" s="238" t="s">
        <v>1548</v>
      </c>
      <c r="G1517" s="235"/>
      <c r="H1517" s="237" t="s">
        <v>19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202</v>
      </c>
      <c r="AU1517" s="244" t="s">
        <v>82</v>
      </c>
      <c r="AV1517" s="13" t="s">
        <v>80</v>
      </c>
      <c r="AW1517" s="13" t="s">
        <v>34</v>
      </c>
      <c r="AX1517" s="13" t="s">
        <v>72</v>
      </c>
      <c r="AY1517" s="244" t="s">
        <v>191</v>
      </c>
    </row>
    <row r="1518" s="14" customFormat="1">
      <c r="A1518" s="14"/>
      <c r="B1518" s="245"/>
      <c r="C1518" s="246"/>
      <c r="D1518" s="236" t="s">
        <v>202</v>
      </c>
      <c r="E1518" s="247" t="s">
        <v>19</v>
      </c>
      <c r="F1518" s="248" t="s">
        <v>1823</v>
      </c>
      <c r="G1518" s="246"/>
      <c r="H1518" s="249">
        <v>8.2300000000000004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202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191</v>
      </c>
    </row>
    <row r="1519" s="13" customFormat="1">
      <c r="A1519" s="13"/>
      <c r="B1519" s="234"/>
      <c r="C1519" s="235"/>
      <c r="D1519" s="236" t="s">
        <v>202</v>
      </c>
      <c r="E1519" s="237" t="s">
        <v>19</v>
      </c>
      <c r="F1519" s="238" t="s">
        <v>1552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202</v>
      </c>
      <c r="AU1519" s="244" t="s">
        <v>82</v>
      </c>
      <c r="AV1519" s="13" t="s">
        <v>80</v>
      </c>
      <c r="AW1519" s="13" t="s">
        <v>34</v>
      </c>
      <c r="AX1519" s="13" t="s">
        <v>72</v>
      </c>
      <c r="AY1519" s="244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1824</v>
      </c>
      <c r="G1520" s="246"/>
      <c r="H1520" s="249">
        <v>13.949999999999999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3" customFormat="1">
      <c r="A1521" s="13"/>
      <c r="B1521" s="234"/>
      <c r="C1521" s="235"/>
      <c r="D1521" s="236" t="s">
        <v>202</v>
      </c>
      <c r="E1521" s="237" t="s">
        <v>19</v>
      </c>
      <c r="F1521" s="238" t="s">
        <v>1554</v>
      </c>
      <c r="G1521" s="235"/>
      <c r="H1521" s="237" t="s">
        <v>19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202</v>
      </c>
      <c r="AU1521" s="244" t="s">
        <v>82</v>
      </c>
      <c r="AV1521" s="13" t="s">
        <v>80</v>
      </c>
      <c r="AW1521" s="13" t="s">
        <v>34</v>
      </c>
      <c r="AX1521" s="13" t="s">
        <v>72</v>
      </c>
      <c r="AY1521" s="244" t="s">
        <v>191</v>
      </c>
    </row>
    <row r="1522" s="13" customFormat="1">
      <c r="A1522" s="13"/>
      <c r="B1522" s="234"/>
      <c r="C1522" s="235"/>
      <c r="D1522" s="236" t="s">
        <v>202</v>
      </c>
      <c r="E1522" s="237" t="s">
        <v>19</v>
      </c>
      <c r="F1522" s="238" t="s">
        <v>1555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202</v>
      </c>
      <c r="AU1522" s="244" t="s">
        <v>82</v>
      </c>
      <c r="AV1522" s="13" t="s">
        <v>80</v>
      </c>
      <c r="AW1522" s="13" t="s">
        <v>34</v>
      </c>
      <c r="AX1522" s="13" t="s">
        <v>72</v>
      </c>
      <c r="AY1522" s="244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1825</v>
      </c>
      <c r="G1523" s="246"/>
      <c r="H1523" s="249">
        <v>7.54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3" customFormat="1">
      <c r="A1524" s="13"/>
      <c r="B1524" s="234"/>
      <c r="C1524" s="235"/>
      <c r="D1524" s="236" t="s">
        <v>202</v>
      </c>
      <c r="E1524" s="237" t="s">
        <v>19</v>
      </c>
      <c r="F1524" s="238" t="s">
        <v>1557</v>
      </c>
      <c r="G1524" s="235"/>
      <c r="H1524" s="237" t="s">
        <v>19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202</v>
      </c>
      <c r="AU1524" s="244" t="s">
        <v>82</v>
      </c>
      <c r="AV1524" s="13" t="s">
        <v>80</v>
      </c>
      <c r="AW1524" s="13" t="s">
        <v>34</v>
      </c>
      <c r="AX1524" s="13" t="s">
        <v>72</v>
      </c>
      <c r="AY1524" s="244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1826</v>
      </c>
      <c r="G1525" s="246"/>
      <c r="H1525" s="249">
        <v>17.289999999999999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3" customFormat="1">
      <c r="A1526" s="13"/>
      <c r="B1526" s="234"/>
      <c r="C1526" s="235"/>
      <c r="D1526" s="236" t="s">
        <v>202</v>
      </c>
      <c r="E1526" s="237" t="s">
        <v>19</v>
      </c>
      <c r="F1526" s="238" t="s">
        <v>1559</v>
      </c>
      <c r="G1526" s="235"/>
      <c r="H1526" s="237" t="s">
        <v>19</v>
      </c>
      <c r="I1526" s="239"/>
      <c r="J1526" s="235"/>
      <c r="K1526" s="235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202</v>
      </c>
      <c r="AU1526" s="244" t="s">
        <v>82</v>
      </c>
      <c r="AV1526" s="13" t="s">
        <v>80</v>
      </c>
      <c r="AW1526" s="13" t="s">
        <v>34</v>
      </c>
      <c r="AX1526" s="13" t="s">
        <v>72</v>
      </c>
      <c r="AY1526" s="244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1827</v>
      </c>
      <c r="G1527" s="246"/>
      <c r="H1527" s="249">
        <v>8.1999999999999993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3" customFormat="1">
      <c r="A1528" s="13"/>
      <c r="B1528" s="234"/>
      <c r="C1528" s="235"/>
      <c r="D1528" s="236" t="s">
        <v>202</v>
      </c>
      <c r="E1528" s="237" t="s">
        <v>19</v>
      </c>
      <c r="F1528" s="238" t="s">
        <v>1561</v>
      </c>
      <c r="G1528" s="235"/>
      <c r="H1528" s="237" t="s">
        <v>19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202</v>
      </c>
      <c r="AU1528" s="244" t="s">
        <v>82</v>
      </c>
      <c r="AV1528" s="13" t="s">
        <v>80</v>
      </c>
      <c r="AW1528" s="13" t="s">
        <v>34</v>
      </c>
      <c r="AX1528" s="13" t="s">
        <v>72</v>
      </c>
      <c r="AY1528" s="244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1828</v>
      </c>
      <c r="G1529" s="246"/>
      <c r="H1529" s="249">
        <v>17.309999999999999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3" customFormat="1">
      <c r="A1530" s="13"/>
      <c r="B1530" s="234"/>
      <c r="C1530" s="235"/>
      <c r="D1530" s="236" t="s">
        <v>202</v>
      </c>
      <c r="E1530" s="237" t="s">
        <v>19</v>
      </c>
      <c r="F1530" s="238" t="s">
        <v>1563</v>
      </c>
      <c r="G1530" s="235"/>
      <c r="H1530" s="237" t="s">
        <v>19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202</v>
      </c>
      <c r="AU1530" s="244" t="s">
        <v>82</v>
      </c>
      <c r="AV1530" s="13" t="s">
        <v>80</v>
      </c>
      <c r="AW1530" s="13" t="s">
        <v>34</v>
      </c>
      <c r="AX1530" s="13" t="s">
        <v>72</v>
      </c>
      <c r="AY1530" s="244" t="s">
        <v>191</v>
      </c>
    </row>
    <row r="1531" s="14" customFormat="1">
      <c r="A1531" s="14"/>
      <c r="B1531" s="245"/>
      <c r="C1531" s="246"/>
      <c r="D1531" s="236" t="s">
        <v>202</v>
      </c>
      <c r="E1531" s="247" t="s">
        <v>19</v>
      </c>
      <c r="F1531" s="248" t="s">
        <v>1829</v>
      </c>
      <c r="G1531" s="246"/>
      <c r="H1531" s="249">
        <v>14.050000000000001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202</v>
      </c>
      <c r="AU1531" s="255" t="s">
        <v>82</v>
      </c>
      <c r="AV1531" s="14" t="s">
        <v>82</v>
      </c>
      <c r="AW1531" s="14" t="s">
        <v>34</v>
      </c>
      <c r="AX1531" s="14" t="s">
        <v>72</v>
      </c>
      <c r="AY1531" s="255" t="s">
        <v>191</v>
      </c>
    </row>
    <row r="1532" s="13" customFormat="1">
      <c r="A1532" s="13"/>
      <c r="B1532" s="234"/>
      <c r="C1532" s="235"/>
      <c r="D1532" s="236" t="s">
        <v>202</v>
      </c>
      <c r="E1532" s="237" t="s">
        <v>19</v>
      </c>
      <c r="F1532" s="238" t="s">
        <v>1565</v>
      </c>
      <c r="G1532" s="235"/>
      <c r="H1532" s="237" t="s">
        <v>19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202</v>
      </c>
      <c r="AU1532" s="244" t="s">
        <v>82</v>
      </c>
      <c r="AV1532" s="13" t="s">
        <v>80</v>
      </c>
      <c r="AW1532" s="13" t="s">
        <v>34</v>
      </c>
      <c r="AX1532" s="13" t="s">
        <v>72</v>
      </c>
      <c r="AY1532" s="244" t="s">
        <v>191</v>
      </c>
    </row>
    <row r="1533" s="13" customFormat="1">
      <c r="A1533" s="13"/>
      <c r="B1533" s="234"/>
      <c r="C1533" s="235"/>
      <c r="D1533" s="236" t="s">
        <v>202</v>
      </c>
      <c r="E1533" s="237" t="s">
        <v>19</v>
      </c>
      <c r="F1533" s="238" t="s">
        <v>1566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202</v>
      </c>
      <c r="AU1533" s="244" t="s">
        <v>82</v>
      </c>
      <c r="AV1533" s="13" t="s">
        <v>80</v>
      </c>
      <c r="AW1533" s="13" t="s">
        <v>34</v>
      </c>
      <c r="AX1533" s="13" t="s">
        <v>72</v>
      </c>
      <c r="AY1533" s="244" t="s">
        <v>191</v>
      </c>
    </row>
    <row r="1534" s="14" customFormat="1">
      <c r="A1534" s="14"/>
      <c r="B1534" s="245"/>
      <c r="C1534" s="246"/>
      <c r="D1534" s="236" t="s">
        <v>202</v>
      </c>
      <c r="E1534" s="247" t="s">
        <v>19</v>
      </c>
      <c r="F1534" s="248" t="s">
        <v>1830</v>
      </c>
      <c r="G1534" s="246"/>
      <c r="H1534" s="249">
        <v>10.77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202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191</v>
      </c>
    </row>
    <row r="1535" s="13" customFormat="1">
      <c r="A1535" s="13"/>
      <c r="B1535" s="234"/>
      <c r="C1535" s="235"/>
      <c r="D1535" s="236" t="s">
        <v>202</v>
      </c>
      <c r="E1535" s="237" t="s">
        <v>19</v>
      </c>
      <c r="F1535" s="238" t="s">
        <v>1569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202</v>
      </c>
      <c r="AU1535" s="244" t="s">
        <v>82</v>
      </c>
      <c r="AV1535" s="13" t="s">
        <v>80</v>
      </c>
      <c r="AW1535" s="13" t="s">
        <v>34</v>
      </c>
      <c r="AX1535" s="13" t="s">
        <v>72</v>
      </c>
      <c r="AY1535" s="244" t="s">
        <v>191</v>
      </c>
    </row>
    <row r="1536" s="14" customFormat="1">
      <c r="A1536" s="14"/>
      <c r="B1536" s="245"/>
      <c r="C1536" s="246"/>
      <c r="D1536" s="236" t="s">
        <v>202</v>
      </c>
      <c r="E1536" s="247" t="s">
        <v>19</v>
      </c>
      <c r="F1536" s="248" t="s">
        <v>1827</v>
      </c>
      <c r="G1536" s="246"/>
      <c r="H1536" s="249">
        <v>8.1999999999999993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34</v>
      </c>
      <c r="AX1536" s="14" t="s">
        <v>72</v>
      </c>
      <c r="AY1536" s="255" t="s">
        <v>191</v>
      </c>
    </row>
    <row r="1537" s="13" customFormat="1">
      <c r="A1537" s="13"/>
      <c r="B1537" s="234"/>
      <c r="C1537" s="235"/>
      <c r="D1537" s="236" t="s">
        <v>202</v>
      </c>
      <c r="E1537" s="237" t="s">
        <v>19</v>
      </c>
      <c r="F1537" s="238" t="s">
        <v>1570</v>
      </c>
      <c r="G1537" s="235"/>
      <c r="H1537" s="237" t="s">
        <v>19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202</v>
      </c>
      <c r="AU1537" s="244" t="s">
        <v>82</v>
      </c>
      <c r="AV1537" s="13" t="s">
        <v>80</v>
      </c>
      <c r="AW1537" s="13" t="s">
        <v>34</v>
      </c>
      <c r="AX1537" s="13" t="s">
        <v>72</v>
      </c>
      <c r="AY1537" s="244" t="s">
        <v>191</v>
      </c>
    </row>
    <row r="1538" s="14" customFormat="1">
      <c r="A1538" s="14"/>
      <c r="B1538" s="245"/>
      <c r="C1538" s="246"/>
      <c r="D1538" s="236" t="s">
        <v>202</v>
      </c>
      <c r="E1538" s="247" t="s">
        <v>19</v>
      </c>
      <c r="F1538" s="248" t="s">
        <v>1831</v>
      </c>
      <c r="G1538" s="246"/>
      <c r="H1538" s="249">
        <v>18.219999999999999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202</v>
      </c>
      <c r="AU1538" s="255" t="s">
        <v>82</v>
      </c>
      <c r="AV1538" s="14" t="s">
        <v>82</v>
      </c>
      <c r="AW1538" s="14" t="s">
        <v>34</v>
      </c>
      <c r="AX1538" s="14" t="s">
        <v>72</v>
      </c>
      <c r="AY1538" s="255" t="s">
        <v>191</v>
      </c>
    </row>
    <row r="1539" s="13" customFormat="1">
      <c r="A1539" s="13"/>
      <c r="B1539" s="234"/>
      <c r="C1539" s="235"/>
      <c r="D1539" s="236" t="s">
        <v>202</v>
      </c>
      <c r="E1539" s="237" t="s">
        <v>19</v>
      </c>
      <c r="F1539" s="238" t="s">
        <v>1572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202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191</v>
      </c>
    </row>
    <row r="1540" s="13" customFormat="1">
      <c r="A1540" s="13"/>
      <c r="B1540" s="234"/>
      <c r="C1540" s="235"/>
      <c r="D1540" s="236" t="s">
        <v>202</v>
      </c>
      <c r="E1540" s="237" t="s">
        <v>19</v>
      </c>
      <c r="F1540" s="238" t="s">
        <v>1573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202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191</v>
      </c>
    </row>
    <row r="1541" s="14" customFormat="1">
      <c r="A1541" s="14"/>
      <c r="B1541" s="245"/>
      <c r="C1541" s="246"/>
      <c r="D1541" s="236" t="s">
        <v>202</v>
      </c>
      <c r="E1541" s="247" t="s">
        <v>19</v>
      </c>
      <c r="F1541" s="248" t="s">
        <v>1832</v>
      </c>
      <c r="G1541" s="246"/>
      <c r="H1541" s="249">
        <v>9.5600000000000005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202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191</v>
      </c>
    </row>
    <row r="1542" s="13" customFormat="1">
      <c r="A1542" s="13"/>
      <c r="B1542" s="234"/>
      <c r="C1542" s="235"/>
      <c r="D1542" s="236" t="s">
        <v>202</v>
      </c>
      <c r="E1542" s="237" t="s">
        <v>19</v>
      </c>
      <c r="F1542" s="238" t="s">
        <v>1575</v>
      </c>
      <c r="G1542" s="235"/>
      <c r="H1542" s="237" t="s">
        <v>19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202</v>
      </c>
      <c r="AU1542" s="244" t="s">
        <v>82</v>
      </c>
      <c r="AV1542" s="13" t="s">
        <v>80</v>
      </c>
      <c r="AW1542" s="13" t="s">
        <v>34</v>
      </c>
      <c r="AX1542" s="13" t="s">
        <v>72</v>
      </c>
      <c r="AY1542" s="244" t="s">
        <v>191</v>
      </c>
    </row>
    <row r="1543" s="14" customFormat="1">
      <c r="A1543" s="14"/>
      <c r="B1543" s="245"/>
      <c r="C1543" s="246"/>
      <c r="D1543" s="236" t="s">
        <v>202</v>
      </c>
      <c r="E1543" s="247" t="s">
        <v>19</v>
      </c>
      <c r="F1543" s="248" t="s">
        <v>1833</v>
      </c>
      <c r="G1543" s="246"/>
      <c r="H1543" s="249">
        <v>14.300000000000001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202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191</v>
      </c>
    </row>
    <row r="1544" s="13" customFormat="1">
      <c r="A1544" s="13"/>
      <c r="B1544" s="234"/>
      <c r="C1544" s="235"/>
      <c r="D1544" s="236" t="s">
        <v>202</v>
      </c>
      <c r="E1544" s="237" t="s">
        <v>19</v>
      </c>
      <c r="F1544" s="238" t="s">
        <v>1577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202</v>
      </c>
      <c r="AU1544" s="244" t="s">
        <v>82</v>
      </c>
      <c r="AV1544" s="13" t="s">
        <v>80</v>
      </c>
      <c r="AW1544" s="13" t="s">
        <v>34</v>
      </c>
      <c r="AX1544" s="13" t="s">
        <v>72</v>
      </c>
      <c r="AY1544" s="244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1834</v>
      </c>
      <c r="G1545" s="246"/>
      <c r="H1545" s="249">
        <v>8.1999999999999993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3" customFormat="1">
      <c r="A1546" s="13"/>
      <c r="B1546" s="234"/>
      <c r="C1546" s="235"/>
      <c r="D1546" s="236" t="s">
        <v>202</v>
      </c>
      <c r="E1546" s="237" t="s">
        <v>19</v>
      </c>
      <c r="F1546" s="238" t="s">
        <v>1579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202</v>
      </c>
      <c r="AU1546" s="244" t="s">
        <v>82</v>
      </c>
      <c r="AV1546" s="13" t="s">
        <v>80</v>
      </c>
      <c r="AW1546" s="13" t="s">
        <v>34</v>
      </c>
      <c r="AX1546" s="13" t="s">
        <v>72</v>
      </c>
      <c r="AY1546" s="244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1835</v>
      </c>
      <c r="G1547" s="246"/>
      <c r="H1547" s="249">
        <v>14.300000000000001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5" customFormat="1">
      <c r="A1548" s="15"/>
      <c r="B1548" s="256"/>
      <c r="C1548" s="257"/>
      <c r="D1548" s="236" t="s">
        <v>202</v>
      </c>
      <c r="E1548" s="258" t="s">
        <v>19</v>
      </c>
      <c r="F1548" s="259" t="s">
        <v>208</v>
      </c>
      <c r="G1548" s="257"/>
      <c r="H1548" s="260">
        <v>199.18000000000001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6" t="s">
        <v>202</v>
      </c>
      <c r="AU1548" s="266" t="s">
        <v>82</v>
      </c>
      <c r="AV1548" s="15" t="s">
        <v>93</v>
      </c>
      <c r="AW1548" s="15" t="s">
        <v>34</v>
      </c>
      <c r="AX1548" s="15" t="s">
        <v>72</v>
      </c>
      <c r="AY1548" s="266" t="s">
        <v>191</v>
      </c>
    </row>
    <row r="1549" s="13" customFormat="1">
      <c r="A1549" s="13"/>
      <c r="B1549" s="234"/>
      <c r="C1549" s="235"/>
      <c r="D1549" s="236" t="s">
        <v>202</v>
      </c>
      <c r="E1549" s="237" t="s">
        <v>19</v>
      </c>
      <c r="F1549" s="238" t="s">
        <v>1581</v>
      </c>
      <c r="G1549" s="235"/>
      <c r="H1549" s="237" t="s">
        <v>19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202</v>
      </c>
      <c r="AU1549" s="244" t="s">
        <v>82</v>
      </c>
      <c r="AV1549" s="13" t="s">
        <v>80</v>
      </c>
      <c r="AW1549" s="13" t="s">
        <v>34</v>
      </c>
      <c r="AX1549" s="13" t="s">
        <v>72</v>
      </c>
      <c r="AY1549" s="244" t="s">
        <v>191</v>
      </c>
    </row>
    <row r="1550" s="13" customFormat="1">
      <c r="A1550" s="13"/>
      <c r="B1550" s="234"/>
      <c r="C1550" s="235"/>
      <c r="D1550" s="236" t="s">
        <v>202</v>
      </c>
      <c r="E1550" s="237" t="s">
        <v>19</v>
      </c>
      <c r="F1550" s="238" t="s">
        <v>1582</v>
      </c>
      <c r="G1550" s="235"/>
      <c r="H1550" s="237" t="s">
        <v>19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202</v>
      </c>
      <c r="AU1550" s="244" t="s">
        <v>82</v>
      </c>
      <c r="AV1550" s="13" t="s">
        <v>80</v>
      </c>
      <c r="AW1550" s="13" t="s">
        <v>34</v>
      </c>
      <c r="AX1550" s="13" t="s">
        <v>72</v>
      </c>
      <c r="AY1550" s="244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1836</v>
      </c>
      <c r="G1551" s="246"/>
      <c r="H1551" s="249">
        <v>13.210000000000001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3" customFormat="1">
      <c r="A1552" s="13"/>
      <c r="B1552" s="234"/>
      <c r="C1552" s="235"/>
      <c r="D1552" s="236" t="s">
        <v>202</v>
      </c>
      <c r="E1552" s="237" t="s">
        <v>19</v>
      </c>
      <c r="F1552" s="238" t="s">
        <v>1585</v>
      </c>
      <c r="G1552" s="235"/>
      <c r="H1552" s="237" t="s">
        <v>19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202</v>
      </c>
      <c r="AU1552" s="244" t="s">
        <v>82</v>
      </c>
      <c r="AV1552" s="13" t="s">
        <v>80</v>
      </c>
      <c r="AW1552" s="13" t="s">
        <v>34</v>
      </c>
      <c r="AX1552" s="13" t="s">
        <v>72</v>
      </c>
      <c r="AY1552" s="244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1837</v>
      </c>
      <c r="G1553" s="246"/>
      <c r="H1553" s="249">
        <v>13.539999999999999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3" customFormat="1">
      <c r="A1554" s="13"/>
      <c r="B1554" s="234"/>
      <c r="C1554" s="235"/>
      <c r="D1554" s="236" t="s">
        <v>202</v>
      </c>
      <c r="E1554" s="237" t="s">
        <v>19</v>
      </c>
      <c r="F1554" s="238" t="s">
        <v>1587</v>
      </c>
      <c r="G1554" s="235"/>
      <c r="H1554" s="237" t="s">
        <v>19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202</v>
      </c>
      <c r="AU1554" s="244" t="s">
        <v>82</v>
      </c>
      <c r="AV1554" s="13" t="s">
        <v>80</v>
      </c>
      <c r="AW1554" s="13" t="s">
        <v>34</v>
      </c>
      <c r="AX1554" s="13" t="s">
        <v>72</v>
      </c>
      <c r="AY1554" s="244" t="s">
        <v>191</v>
      </c>
    </row>
    <row r="1555" s="14" customFormat="1">
      <c r="A1555" s="14"/>
      <c r="B1555" s="245"/>
      <c r="C1555" s="246"/>
      <c r="D1555" s="236" t="s">
        <v>202</v>
      </c>
      <c r="E1555" s="247" t="s">
        <v>19</v>
      </c>
      <c r="F1555" s="248" t="s">
        <v>1838</v>
      </c>
      <c r="G1555" s="246"/>
      <c r="H1555" s="249">
        <v>8.6300000000000008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202</v>
      </c>
      <c r="AU1555" s="255" t="s">
        <v>82</v>
      </c>
      <c r="AV1555" s="14" t="s">
        <v>82</v>
      </c>
      <c r="AW1555" s="14" t="s">
        <v>34</v>
      </c>
      <c r="AX1555" s="14" t="s">
        <v>72</v>
      </c>
      <c r="AY1555" s="255" t="s">
        <v>191</v>
      </c>
    </row>
    <row r="1556" s="13" customFormat="1">
      <c r="A1556" s="13"/>
      <c r="B1556" s="234"/>
      <c r="C1556" s="235"/>
      <c r="D1556" s="236" t="s">
        <v>202</v>
      </c>
      <c r="E1556" s="237" t="s">
        <v>19</v>
      </c>
      <c r="F1556" s="238" t="s">
        <v>1589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202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1839</v>
      </c>
      <c r="G1557" s="246"/>
      <c r="H1557" s="249">
        <v>5.5599999999999996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3" customFormat="1">
      <c r="A1558" s="13"/>
      <c r="B1558" s="234"/>
      <c r="C1558" s="235"/>
      <c r="D1558" s="236" t="s">
        <v>202</v>
      </c>
      <c r="E1558" s="237" t="s">
        <v>19</v>
      </c>
      <c r="F1558" s="238" t="s">
        <v>1591</v>
      </c>
      <c r="G1558" s="235"/>
      <c r="H1558" s="237" t="s">
        <v>19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202</v>
      </c>
      <c r="AU1558" s="244" t="s">
        <v>82</v>
      </c>
      <c r="AV1558" s="13" t="s">
        <v>80</v>
      </c>
      <c r="AW1558" s="13" t="s">
        <v>34</v>
      </c>
      <c r="AX1558" s="13" t="s">
        <v>72</v>
      </c>
      <c r="AY1558" s="244" t="s">
        <v>191</v>
      </c>
    </row>
    <row r="1559" s="14" customFormat="1">
      <c r="A1559" s="14"/>
      <c r="B1559" s="245"/>
      <c r="C1559" s="246"/>
      <c r="D1559" s="236" t="s">
        <v>202</v>
      </c>
      <c r="E1559" s="247" t="s">
        <v>19</v>
      </c>
      <c r="F1559" s="248" t="s">
        <v>1840</v>
      </c>
      <c r="G1559" s="246"/>
      <c r="H1559" s="249">
        <v>14.82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202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191</v>
      </c>
    </row>
    <row r="1560" s="13" customFormat="1">
      <c r="A1560" s="13"/>
      <c r="B1560" s="234"/>
      <c r="C1560" s="235"/>
      <c r="D1560" s="236" t="s">
        <v>202</v>
      </c>
      <c r="E1560" s="237" t="s">
        <v>19</v>
      </c>
      <c r="F1560" s="238" t="s">
        <v>1595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202</v>
      </c>
      <c r="AU1560" s="244" t="s">
        <v>82</v>
      </c>
      <c r="AV1560" s="13" t="s">
        <v>80</v>
      </c>
      <c r="AW1560" s="13" t="s">
        <v>34</v>
      </c>
      <c r="AX1560" s="13" t="s">
        <v>72</v>
      </c>
      <c r="AY1560" s="244" t="s">
        <v>191</v>
      </c>
    </row>
    <row r="1561" s="14" customFormat="1">
      <c r="A1561" s="14"/>
      <c r="B1561" s="245"/>
      <c r="C1561" s="246"/>
      <c r="D1561" s="236" t="s">
        <v>202</v>
      </c>
      <c r="E1561" s="247" t="s">
        <v>19</v>
      </c>
      <c r="F1561" s="248" t="s">
        <v>1841</v>
      </c>
      <c r="G1561" s="246"/>
      <c r="H1561" s="249">
        <v>14.9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202</v>
      </c>
      <c r="AU1561" s="255" t="s">
        <v>82</v>
      </c>
      <c r="AV1561" s="14" t="s">
        <v>82</v>
      </c>
      <c r="AW1561" s="14" t="s">
        <v>34</v>
      </c>
      <c r="AX1561" s="14" t="s">
        <v>72</v>
      </c>
      <c r="AY1561" s="255" t="s">
        <v>191</v>
      </c>
    </row>
    <row r="1562" s="13" customFormat="1">
      <c r="A1562" s="13"/>
      <c r="B1562" s="234"/>
      <c r="C1562" s="235"/>
      <c r="D1562" s="236" t="s">
        <v>202</v>
      </c>
      <c r="E1562" s="237" t="s">
        <v>19</v>
      </c>
      <c r="F1562" s="238" t="s">
        <v>1597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202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191</v>
      </c>
    </row>
    <row r="1563" s="14" customFormat="1">
      <c r="A1563" s="14"/>
      <c r="B1563" s="245"/>
      <c r="C1563" s="246"/>
      <c r="D1563" s="236" t="s">
        <v>202</v>
      </c>
      <c r="E1563" s="247" t="s">
        <v>19</v>
      </c>
      <c r="F1563" s="248" t="s">
        <v>1842</v>
      </c>
      <c r="G1563" s="246"/>
      <c r="H1563" s="249">
        <v>8.9100000000000001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202</v>
      </c>
      <c r="AU1563" s="255" t="s">
        <v>82</v>
      </c>
      <c r="AV1563" s="14" t="s">
        <v>82</v>
      </c>
      <c r="AW1563" s="14" t="s">
        <v>34</v>
      </c>
      <c r="AX1563" s="14" t="s">
        <v>72</v>
      </c>
      <c r="AY1563" s="255" t="s">
        <v>191</v>
      </c>
    </row>
    <row r="1564" s="13" customFormat="1">
      <c r="A1564" s="13"/>
      <c r="B1564" s="234"/>
      <c r="C1564" s="235"/>
      <c r="D1564" s="236" t="s">
        <v>202</v>
      </c>
      <c r="E1564" s="237" t="s">
        <v>19</v>
      </c>
      <c r="F1564" s="238" t="s">
        <v>1599</v>
      </c>
      <c r="G1564" s="235"/>
      <c r="H1564" s="237" t="s">
        <v>19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202</v>
      </c>
      <c r="AU1564" s="244" t="s">
        <v>82</v>
      </c>
      <c r="AV1564" s="13" t="s">
        <v>80</v>
      </c>
      <c r="AW1564" s="13" t="s">
        <v>34</v>
      </c>
      <c r="AX1564" s="13" t="s">
        <v>72</v>
      </c>
      <c r="AY1564" s="244" t="s">
        <v>191</v>
      </c>
    </row>
    <row r="1565" s="14" customFormat="1">
      <c r="A1565" s="14"/>
      <c r="B1565" s="245"/>
      <c r="C1565" s="246"/>
      <c r="D1565" s="236" t="s">
        <v>202</v>
      </c>
      <c r="E1565" s="247" t="s">
        <v>19</v>
      </c>
      <c r="F1565" s="248" t="s">
        <v>1843</v>
      </c>
      <c r="G1565" s="246"/>
      <c r="H1565" s="249">
        <v>12.76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202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191</v>
      </c>
    </row>
    <row r="1566" s="13" customFormat="1">
      <c r="A1566" s="13"/>
      <c r="B1566" s="234"/>
      <c r="C1566" s="235"/>
      <c r="D1566" s="236" t="s">
        <v>202</v>
      </c>
      <c r="E1566" s="237" t="s">
        <v>19</v>
      </c>
      <c r="F1566" s="238" t="s">
        <v>1602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202</v>
      </c>
      <c r="AU1566" s="244" t="s">
        <v>82</v>
      </c>
      <c r="AV1566" s="13" t="s">
        <v>80</v>
      </c>
      <c r="AW1566" s="13" t="s">
        <v>34</v>
      </c>
      <c r="AX1566" s="13" t="s">
        <v>72</v>
      </c>
      <c r="AY1566" s="244" t="s">
        <v>191</v>
      </c>
    </row>
    <row r="1567" s="14" customFormat="1">
      <c r="A1567" s="14"/>
      <c r="B1567" s="245"/>
      <c r="C1567" s="246"/>
      <c r="D1567" s="236" t="s">
        <v>202</v>
      </c>
      <c r="E1567" s="247" t="s">
        <v>19</v>
      </c>
      <c r="F1567" s="248" t="s">
        <v>1844</v>
      </c>
      <c r="G1567" s="246"/>
      <c r="H1567" s="249">
        <v>9.4600000000000009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202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191</v>
      </c>
    </row>
    <row r="1568" s="13" customFormat="1">
      <c r="A1568" s="13"/>
      <c r="B1568" s="234"/>
      <c r="C1568" s="235"/>
      <c r="D1568" s="236" t="s">
        <v>202</v>
      </c>
      <c r="E1568" s="237" t="s">
        <v>19</v>
      </c>
      <c r="F1568" s="238" t="s">
        <v>1604</v>
      </c>
      <c r="G1568" s="235"/>
      <c r="H1568" s="237" t="s">
        <v>19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202</v>
      </c>
      <c r="AU1568" s="244" t="s">
        <v>82</v>
      </c>
      <c r="AV1568" s="13" t="s">
        <v>80</v>
      </c>
      <c r="AW1568" s="13" t="s">
        <v>34</v>
      </c>
      <c r="AX1568" s="13" t="s">
        <v>72</v>
      </c>
      <c r="AY1568" s="244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1844</v>
      </c>
      <c r="G1569" s="246"/>
      <c r="H1569" s="249">
        <v>9.4600000000000009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1804</v>
      </c>
      <c r="G1570" s="246"/>
      <c r="H1570" s="249">
        <v>0.5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5" customFormat="1">
      <c r="A1571" s="15"/>
      <c r="B1571" s="256"/>
      <c r="C1571" s="257"/>
      <c r="D1571" s="236" t="s">
        <v>202</v>
      </c>
      <c r="E1571" s="258" t="s">
        <v>19</v>
      </c>
      <c r="F1571" s="259" t="s">
        <v>208</v>
      </c>
      <c r="G1571" s="257"/>
      <c r="H1571" s="260">
        <v>111.75000000000003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202</v>
      </c>
      <c r="AU1571" s="266" t="s">
        <v>82</v>
      </c>
      <c r="AV1571" s="15" t="s">
        <v>93</v>
      </c>
      <c r="AW1571" s="15" t="s">
        <v>34</v>
      </c>
      <c r="AX1571" s="15" t="s">
        <v>72</v>
      </c>
      <c r="AY1571" s="266" t="s">
        <v>191</v>
      </c>
    </row>
    <row r="1572" s="13" customFormat="1">
      <c r="A1572" s="13"/>
      <c r="B1572" s="234"/>
      <c r="C1572" s="235"/>
      <c r="D1572" s="236" t="s">
        <v>202</v>
      </c>
      <c r="E1572" s="237" t="s">
        <v>19</v>
      </c>
      <c r="F1572" s="238" t="s">
        <v>1607</v>
      </c>
      <c r="G1572" s="235"/>
      <c r="H1572" s="237" t="s">
        <v>19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202</v>
      </c>
      <c r="AU1572" s="244" t="s">
        <v>82</v>
      </c>
      <c r="AV1572" s="13" t="s">
        <v>80</v>
      </c>
      <c r="AW1572" s="13" t="s">
        <v>34</v>
      </c>
      <c r="AX1572" s="13" t="s">
        <v>72</v>
      </c>
      <c r="AY1572" s="244" t="s">
        <v>191</v>
      </c>
    </row>
    <row r="1573" s="13" customFormat="1">
      <c r="A1573" s="13"/>
      <c r="B1573" s="234"/>
      <c r="C1573" s="235"/>
      <c r="D1573" s="236" t="s">
        <v>202</v>
      </c>
      <c r="E1573" s="237" t="s">
        <v>19</v>
      </c>
      <c r="F1573" s="238" t="s">
        <v>1608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202</v>
      </c>
      <c r="AU1573" s="244" t="s">
        <v>82</v>
      </c>
      <c r="AV1573" s="13" t="s">
        <v>80</v>
      </c>
      <c r="AW1573" s="13" t="s">
        <v>34</v>
      </c>
      <c r="AX1573" s="13" t="s">
        <v>72</v>
      </c>
      <c r="AY1573" s="244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1845</v>
      </c>
      <c r="G1574" s="246"/>
      <c r="H1574" s="249">
        <v>34.740000000000002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1804</v>
      </c>
      <c r="G1575" s="246"/>
      <c r="H1575" s="249">
        <v>0.5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1804</v>
      </c>
      <c r="G1576" s="246"/>
      <c r="H1576" s="249">
        <v>0.5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3" customFormat="1">
      <c r="A1577" s="13"/>
      <c r="B1577" s="234"/>
      <c r="C1577" s="235"/>
      <c r="D1577" s="236" t="s">
        <v>202</v>
      </c>
      <c r="E1577" s="237" t="s">
        <v>19</v>
      </c>
      <c r="F1577" s="238" t="s">
        <v>1612</v>
      </c>
      <c r="G1577" s="235"/>
      <c r="H1577" s="237" t="s">
        <v>19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202</v>
      </c>
      <c r="AU1577" s="244" t="s">
        <v>82</v>
      </c>
      <c r="AV1577" s="13" t="s">
        <v>80</v>
      </c>
      <c r="AW1577" s="13" t="s">
        <v>34</v>
      </c>
      <c r="AX1577" s="13" t="s">
        <v>72</v>
      </c>
      <c r="AY1577" s="244" t="s">
        <v>191</v>
      </c>
    </row>
    <row r="1578" s="14" customFormat="1">
      <c r="A1578" s="14"/>
      <c r="B1578" s="245"/>
      <c r="C1578" s="246"/>
      <c r="D1578" s="236" t="s">
        <v>202</v>
      </c>
      <c r="E1578" s="247" t="s">
        <v>19</v>
      </c>
      <c r="F1578" s="248" t="s">
        <v>1846</v>
      </c>
      <c r="G1578" s="246"/>
      <c r="H1578" s="249">
        <v>27.728000000000002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202</v>
      </c>
      <c r="AU1578" s="255" t="s">
        <v>82</v>
      </c>
      <c r="AV1578" s="14" t="s">
        <v>82</v>
      </c>
      <c r="AW1578" s="14" t="s">
        <v>34</v>
      </c>
      <c r="AX1578" s="14" t="s">
        <v>72</v>
      </c>
      <c r="AY1578" s="255" t="s">
        <v>191</v>
      </c>
    </row>
    <row r="1579" s="14" customFormat="1">
      <c r="A1579" s="14"/>
      <c r="B1579" s="245"/>
      <c r="C1579" s="246"/>
      <c r="D1579" s="236" t="s">
        <v>202</v>
      </c>
      <c r="E1579" s="247" t="s">
        <v>19</v>
      </c>
      <c r="F1579" s="248" t="s">
        <v>1847</v>
      </c>
      <c r="G1579" s="246"/>
      <c r="H1579" s="249">
        <v>1.2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202</v>
      </c>
      <c r="AU1579" s="255" t="s">
        <v>82</v>
      </c>
      <c r="AV1579" s="14" t="s">
        <v>82</v>
      </c>
      <c r="AW1579" s="14" t="s">
        <v>34</v>
      </c>
      <c r="AX1579" s="14" t="s">
        <v>72</v>
      </c>
      <c r="AY1579" s="255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1804</v>
      </c>
      <c r="G1580" s="246"/>
      <c r="H1580" s="249">
        <v>0.5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1804</v>
      </c>
      <c r="G1581" s="246"/>
      <c r="H1581" s="249">
        <v>0.5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4" customFormat="1">
      <c r="A1582" s="14"/>
      <c r="B1582" s="245"/>
      <c r="C1582" s="246"/>
      <c r="D1582" s="236" t="s">
        <v>202</v>
      </c>
      <c r="E1582" s="247" t="s">
        <v>19</v>
      </c>
      <c r="F1582" s="248" t="s">
        <v>1804</v>
      </c>
      <c r="G1582" s="246"/>
      <c r="H1582" s="249">
        <v>0.5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202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191</v>
      </c>
    </row>
    <row r="1583" s="14" customFormat="1">
      <c r="A1583" s="14"/>
      <c r="B1583" s="245"/>
      <c r="C1583" s="246"/>
      <c r="D1583" s="236" t="s">
        <v>202</v>
      </c>
      <c r="E1583" s="247" t="s">
        <v>19</v>
      </c>
      <c r="F1583" s="248" t="s">
        <v>1848</v>
      </c>
      <c r="G1583" s="246"/>
      <c r="H1583" s="249">
        <v>0.80000000000000004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202</v>
      </c>
      <c r="AU1583" s="255" t="s">
        <v>82</v>
      </c>
      <c r="AV1583" s="14" t="s">
        <v>82</v>
      </c>
      <c r="AW1583" s="14" t="s">
        <v>34</v>
      </c>
      <c r="AX1583" s="14" t="s">
        <v>72</v>
      </c>
      <c r="AY1583" s="255" t="s">
        <v>191</v>
      </c>
    </row>
    <row r="1584" s="14" customFormat="1">
      <c r="A1584" s="14"/>
      <c r="B1584" s="245"/>
      <c r="C1584" s="246"/>
      <c r="D1584" s="236" t="s">
        <v>202</v>
      </c>
      <c r="E1584" s="247" t="s">
        <v>19</v>
      </c>
      <c r="F1584" s="248" t="s">
        <v>1848</v>
      </c>
      <c r="G1584" s="246"/>
      <c r="H1584" s="249">
        <v>0.80000000000000004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34</v>
      </c>
      <c r="AX1584" s="14" t="s">
        <v>72</v>
      </c>
      <c r="AY1584" s="255" t="s">
        <v>191</v>
      </c>
    </row>
    <row r="1585" s="14" customFormat="1">
      <c r="A1585" s="14"/>
      <c r="B1585" s="245"/>
      <c r="C1585" s="246"/>
      <c r="D1585" s="236" t="s">
        <v>202</v>
      </c>
      <c r="E1585" s="247" t="s">
        <v>19</v>
      </c>
      <c r="F1585" s="248" t="s">
        <v>1849</v>
      </c>
      <c r="G1585" s="246"/>
      <c r="H1585" s="249">
        <v>35.450000000000003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202</v>
      </c>
      <c r="AU1585" s="255" t="s">
        <v>82</v>
      </c>
      <c r="AV1585" s="14" t="s">
        <v>82</v>
      </c>
      <c r="AW1585" s="14" t="s">
        <v>34</v>
      </c>
      <c r="AX1585" s="14" t="s">
        <v>72</v>
      </c>
      <c r="AY1585" s="255" t="s">
        <v>191</v>
      </c>
    </row>
    <row r="1586" s="14" customFormat="1">
      <c r="A1586" s="14"/>
      <c r="B1586" s="245"/>
      <c r="C1586" s="246"/>
      <c r="D1586" s="236" t="s">
        <v>202</v>
      </c>
      <c r="E1586" s="247" t="s">
        <v>19</v>
      </c>
      <c r="F1586" s="248" t="s">
        <v>1850</v>
      </c>
      <c r="G1586" s="246"/>
      <c r="H1586" s="249">
        <v>0.75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202</v>
      </c>
      <c r="AU1586" s="255" t="s">
        <v>82</v>
      </c>
      <c r="AV1586" s="14" t="s">
        <v>82</v>
      </c>
      <c r="AW1586" s="14" t="s">
        <v>34</v>
      </c>
      <c r="AX1586" s="14" t="s">
        <v>72</v>
      </c>
      <c r="AY1586" s="255" t="s">
        <v>191</v>
      </c>
    </row>
    <row r="1587" s="14" customFormat="1">
      <c r="A1587" s="14"/>
      <c r="B1587" s="245"/>
      <c r="C1587" s="246"/>
      <c r="D1587" s="236" t="s">
        <v>202</v>
      </c>
      <c r="E1587" s="247" t="s">
        <v>19</v>
      </c>
      <c r="F1587" s="248" t="s">
        <v>1851</v>
      </c>
      <c r="G1587" s="246"/>
      <c r="H1587" s="249">
        <v>0.20000000000000001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202</v>
      </c>
      <c r="AU1587" s="255" t="s">
        <v>82</v>
      </c>
      <c r="AV1587" s="14" t="s">
        <v>82</v>
      </c>
      <c r="AW1587" s="14" t="s">
        <v>34</v>
      </c>
      <c r="AX1587" s="14" t="s">
        <v>72</v>
      </c>
      <c r="AY1587" s="255" t="s">
        <v>191</v>
      </c>
    </row>
    <row r="1588" s="14" customFormat="1">
      <c r="A1588" s="14"/>
      <c r="B1588" s="245"/>
      <c r="C1588" s="246"/>
      <c r="D1588" s="236" t="s">
        <v>202</v>
      </c>
      <c r="E1588" s="247" t="s">
        <v>19</v>
      </c>
      <c r="F1588" s="248" t="s">
        <v>1852</v>
      </c>
      <c r="G1588" s="246"/>
      <c r="H1588" s="249">
        <v>0.59999999999999998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202</v>
      </c>
      <c r="AU1588" s="255" t="s">
        <v>82</v>
      </c>
      <c r="AV1588" s="14" t="s">
        <v>82</v>
      </c>
      <c r="AW1588" s="14" t="s">
        <v>34</v>
      </c>
      <c r="AX1588" s="14" t="s">
        <v>72</v>
      </c>
      <c r="AY1588" s="255" t="s">
        <v>191</v>
      </c>
    </row>
    <row r="1589" s="14" customFormat="1">
      <c r="A1589" s="14"/>
      <c r="B1589" s="245"/>
      <c r="C1589" s="246"/>
      <c r="D1589" s="236" t="s">
        <v>202</v>
      </c>
      <c r="E1589" s="247" t="s">
        <v>19</v>
      </c>
      <c r="F1589" s="248" t="s">
        <v>1848</v>
      </c>
      <c r="G1589" s="246"/>
      <c r="H1589" s="249">
        <v>0.80000000000000004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202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191</v>
      </c>
    </row>
    <row r="1590" s="14" customFormat="1">
      <c r="A1590" s="14"/>
      <c r="B1590" s="245"/>
      <c r="C1590" s="246"/>
      <c r="D1590" s="236" t="s">
        <v>202</v>
      </c>
      <c r="E1590" s="247" t="s">
        <v>19</v>
      </c>
      <c r="F1590" s="248" t="s">
        <v>1848</v>
      </c>
      <c r="G1590" s="246"/>
      <c r="H1590" s="249">
        <v>0.80000000000000004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202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191</v>
      </c>
    </row>
    <row r="1591" s="14" customFormat="1">
      <c r="A1591" s="14"/>
      <c r="B1591" s="245"/>
      <c r="C1591" s="246"/>
      <c r="D1591" s="236" t="s">
        <v>202</v>
      </c>
      <c r="E1591" s="247" t="s">
        <v>19</v>
      </c>
      <c r="F1591" s="248" t="s">
        <v>1848</v>
      </c>
      <c r="G1591" s="246"/>
      <c r="H1591" s="249">
        <v>0.80000000000000004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202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191</v>
      </c>
    </row>
    <row r="1592" s="14" customFormat="1">
      <c r="A1592" s="14"/>
      <c r="B1592" s="245"/>
      <c r="C1592" s="246"/>
      <c r="D1592" s="236" t="s">
        <v>202</v>
      </c>
      <c r="E1592" s="247" t="s">
        <v>19</v>
      </c>
      <c r="F1592" s="248" t="s">
        <v>1806</v>
      </c>
      <c r="G1592" s="246"/>
      <c r="H1592" s="249">
        <v>0.40000000000000002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202</v>
      </c>
      <c r="AU1592" s="255" t="s">
        <v>82</v>
      </c>
      <c r="AV1592" s="14" t="s">
        <v>82</v>
      </c>
      <c r="AW1592" s="14" t="s">
        <v>34</v>
      </c>
      <c r="AX1592" s="14" t="s">
        <v>72</v>
      </c>
      <c r="AY1592" s="255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1804</v>
      </c>
      <c r="G1593" s="246"/>
      <c r="H1593" s="249">
        <v>0.5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1593</v>
      </c>
      <c r="G1594" s="246"/>
      <c r="H1594" s="249">
        <v>1.2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5" customFormat="1">
      <c r="A1595" s="15"/>
      <c r="B1595" s="256"/>
      <c r="C1595" s="257"/>
      <c r="D1595" s="236" t="s">
        <v>202</v>
      </c>
      <c r="E1595" s="258" t="s">
        <v>19</v>
      </c>
      <c r="F1595" s="259" t="s">
        <v>208</v>
      </c>
      <c r="G1595" s="257"/>
      <c r="H1595" s="260">
        <v>109.268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202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191</v>
      </c>
    </row>
    <row r="1596" s="13" customFormat="1">
      <c r="A1596" s="13"/>
      <c r="B1596" s="234"/>
      <c r="C1596" s="235"/>
      <c r="D1596" s="236" t="s">
        <v>202</v>
      </c>
      <c r="E1596" s="237" t="s">
        <v>19</v>
      </c>
      <c r="F1596" s="238" t="s">
        <v>1623</v>
      </c>
      <c r="G1596" s="235"/>
      <c r="H1596" s="237" t="s">
        <v>19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202</v>
      </c>
      <c r="AU1596" s="244" t="s">
        <v>82</v>
      </c>
      <c r="AV1596" s="13" t="s">
        <v>80</v>
      </c>
      <c r="AW1596" s="13" t="s">
        <v>34</v>
      </c>
      <c r="AX1596" s="13" t="s">
        <v>72</v>
      </c>
      <c r="AY1596" s="244" t="s">
        <v>191</v>
      </c>
    </row>
    <row r="1597" s="13" customFormat="1">
      <c r="A1597" s="13"/>
      <c r="B1597" s="234"/>
      <c r="C1597" s="235"/>
      <c r="D1597" s="236" t="s">
        <v>202</v>
      </c>
      <c r="E1597" s="237" t="s">
        <v>19</v>
      </c>
      <c r="F1597" s="238" t="s">
        <v>1471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202</v>
      </c>
      <c r="AU1597" s="244" t="s">
        <v>82</v>
      </c>
      <c r="AV1597" s="13" t="s">
        <v>80</v>
      </c>
      <c r="AW1597" s="13" t="s">
        <v>34</v>
      </c>
      <c r="AX1597" s="13" t="s">
        <v>72</v>
      </c>
      <c r="AY1597" s="244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1853</v>
      </c>
      <c r="G1598" s="246"/>
      <c r="H1598" s="249">
        <v>27.425000000000001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4" customFormat="1">
      <c r="A1599" s="14"/>
      <c r="B1599" s="245"/>
      <c r="C1599" s="246"/>
      <c r="D1599" s="236" t="s">
        <v>202</v>
      </c>
      <c r="E1599" s="247" t="s">
        <v>19</v>
      </c>
      <c r="F1599" s="248" t="s">
        <v>1848</v>
      </c>
      <c r="G1599" s="246"/>
      <c r="H1599" s="249">
        <v>0.80000000000000004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202</v>
      </c>
      <c r="AU1599" s="255" t="s">
        <v>82</v>
      </c>
      <c r="AV1599" s="14" t="s">
        <v>82</v>
      </c>
      <c r="AW1599" s="14" t="s">
        <v>34</v>
      </c>
      <c r="AX1599" s="14" t="s">
        <v>72</v>
      </c>
      <c r="AY1599" s="255" t="s">
        <v>191</v>
      </c>
    </row>
    <row r="1600" s="14" customFormat="1">
      <c r="A1600" s="14"/>
      <c r="B1600" s="245"/>
      <c r="C1600" s="246"/>
      <c r="D1600" s="236" t="s">
        <v>202</v>
      </c>
      <c r="E1600" s="247" t="s">
        <v>19</v>
      </c>
      <c r="F1600" s="248" t="s">
        <v>1804</v>
      </c>
      <c r="G1600" s="246"/>
      <c r="H1600" s="249">
        <v>0.5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202</v>
      </c>
      <c r="AU1600" s="255" t="s">
        <v>82</v>
      </c>
      <c r="AV1600" s="14" t="s">
        <v>82</v>
      </c>
      <c r="AW1600" s="14" t="s">
        <v>34</v>
      </c>
      <c r="AX1600" s="14" t="s">
        <v>72</v>
      </c>
      <c r="AY1600" s="255" t="s">
        <v>191</v>
      </c>
    </row>
    <row r="1601" s="13" customFormat="1">
      <c r="A1601" s="13"/>
      <c r="B1601" s="234"/>
      <c r="C1601" s="235"/>
      <c r="D1601" s="236" t="s">
        <v>202</v>
      </c>
      <c r="E1601" s="237" t="s">
        <v>19</v>
      </c>
      <c r="F1601" s="238" t="s">
        <v>1628</v>
      </c>
      <c r="G1601" s="235"/>
      <c r="H1601" s="237" t="s">
        <v>19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202</v>
      </c>
      <c r="AU1601" s="244" t="s">
        <v>82</v>
      </c>
      <c r="AV1601" s="13" t="s">
        <v>80</v>
      </c>
      <c r="AW1601" s="13" t="s">
        <v>34</v>
      </c>
      <c r="AX1601" s="13" t="s">
        <v>72</v>
      </c>
      <c r="AY1601" s="244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1854</v>
      </c>
      <c r="G1602" s="246"/>
      <c r="H1602" s="249">
        <v>13.515000000000001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4" customFormat="1">
      <c r="A1603" s="14"/>
      <c r="B1603" s="245"/>
      <c r="C1603" s="246"/>
      <c r="D1603" s="236" t="s">
        <v>202</v>
      </c>
      <c r="E1603" s="247" t="s">
        <v>19</v>
      </c>
      <c r="F1603" s="248" t="s">
        <v>1804</v>
      </c>
      <c r="G1603" s="246"/>
      <c r="H1603" s="249">
        <v>0.5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202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191</v>
      </c>
    </row>
    <row r="1604" s="13" customFormat="1">
      <c r="A1604" s="13"/>
      <c r="B1604" s="234"/>
      <c r="C1604" s="235"/>
      <c r="D1604" s="236" t="s">
        <v>202</v>
      </c>
      <c r="E1604" s="237" t="s">
        <v>19</v>
      </c>
      <c r="F1604" s="238" t="s">
        <v>1475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202</v>
      </c>
      <c r="AU1604" s="244" t="s">
        <v>82</v>
      </c>
      <c r="AV1604" s="13" t="s">
        <v>80</v>
      </c>
      <c r="AW1604" s="13" t="s">
        <v>34</v>
      </c>
      <c r="AX1604" s="13" t="s">
        <v>72</v>
      </c>
      <c r="AY1604" s="244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1855</v>
      </c>
      <c r="G1605" s="246"/>
      <c r="H1605" s="249">
        <v>11.1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3" customFormat="1">
      <c r="A1606" s="13"/>
      <c r="B1606" s="234"/>
      <c r="C1606" s="235"/>
      <c r="D1606" s="236" t="s">
        <v>202</v>
      </c>
      <c r="E1606" s="237" t="s">
        <v>19</v>
      </c>
      <c r="F1606" s="238" t="s">
        <v>1633</v>
      </c>
      <c r="G1606" s="235"/>
      <c r="H1606" s="237" t="s">
        <v>19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202</v>
      </c>
      <c r="AU1606" s="244" t="s">
        <v>82</v>
      </c>
      <c r="AV1606" s="13" t="s">
        <v>80</v>
      </c>
      <c r="AW1606" s="13" t="s">
        <v>34</v>
      </c>
      <c r="AX1606" s="13" t="s">
        <v>72</v>
      </c>
      <c r="AY1606" s="244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1856</v>
      </c>
      <c r="G1607" s="246"/>
      <c r="H1607" s="249">
        <v>13.140000000000001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1804</v>
      </c>
      <c r="G1608" s="246"/>
      <c r="H1608" s="249">
        <v>0.5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3" customFormat="1">
      <c r="A1609" s="13"/>
      <c r="B1609" s="234"/>
      <c r="C1609" s="235"/>
      <c r="D1609" s="236" t="s">
        <v>202</v>
      </c>
      <c r="E1609" s="237" t="s">
        <v>19</v>
      </c>
      <c r="F1609" s="238" t="s">
        <v>1479</v>
      </c>
      <c r="G1609" s="235"/>
      <c r="H1609" s="237" t="s">
        <v>19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202</v>
      </c>
      <c r="AU1609" s="244" t="s">
        <v>82</v>
      </c>
      <c r="AV1609" s="13" t="s">
        <v>80</v>
      </c>
      <c r="AW1609" s="13" t="s">
        <v>34</v>
      </c>
      <c r="AX1609" s="13" t="s">
        <v>72</v>
      </c>
      <c r="AY1609" s="244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1857</v>
      </c>
      <c r="G1610" s="246"/>
      <c r="H1610" s="249">
        <v>13.609999999999999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5" customFormat="1">
      <c r="A1611" s="15"/>
      <c r="B1611" s="256"/>
      <c r="C1611" s="257"/>
      <c r="D1611" s="236" t="s">
        <v>202</v>
      </c>
      <c r="E1611" s="258" t="s">
        <v>19</v>
      </c>
      <c r="F1611" s="259" t="s">
        <v>208</v>
      </c>
      <c r="G1611" s="257"/>
      <c r="H1611" s="260">
        <v>81.090000000000003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6" t="s">
        <v>202</v>
      </c>
      <c r="AU1611" s="266" t="s">
        <v>82</v>
      </c>
      <c r="AV1611" s="15" t="s">
        <v>93</v>
      </c>
      <c r="AW1611" s="15" t="s">
        <v>34</v>
      </c>
      <c r="AX1611" s="15" t="s">
        <v>72</v>
      </c>
      <c r="AY1611" s="266" t="s">
        <v>191</v>
      </c>
    </row>
    <row r="1612" s="16" customFormat="1">
      <c r="A1612" s="16"/>
      <c r="B1612" s="267"/>
      <c r="C1612" s="268"/>
      <c r="D1612" s="236" t="s">
        <v>202</v>
      </c>
      <c r="E1612" s="269" t="s">
        <v>19</v>
      </c>
      <c r="F1612" s="270" t="s">
        <v>212</v>
      </c>
      <c r="G1612" s="268"/>
      <c r="H1612" s="271">
        <v>767.31299999999976</v>
      </c>
      <c r="I1612" s="272"/>
      <c r="J1612" s="268"/>
      <c r="K1612" s="268"/>
      <c r="L1612" s="273"/>
      <c r="M1612" s="274"/>
      <c r="N1612" s="275"/>
      <c r="O1612" s="275"/>
      <c r="P1612" s="275"/>
      <c r="Q1612" s="275"/>
      <c r="R1612" s="275"/>
      <c r="S1612" s="275"/>
      <c r="T1612" s="27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7" t="s">
        <v>202</v>
      </c>
      <c r="AU1612" s="277" t="s">
        <v>82</v>
      </c>
      <c r="AV1612" s="16" t="s">
        <v>198</v>
      </c>
      <c r="AW1612" s="16" t="s">
        <v>34</v>
      </c>
      <c r="AX1612" s="16" t="s">
        <v>80</v>
      </c>
      <c r="AY1612" s="277" t="s">
        <v>191</v>
      </c>
    </row>
    <row r="1613" s="2" customFormat="1" ht="21.75" customHeight="1">
      <c r="A1613" s="41"/>
      <c r="B1613" s="42"/>
      <c r="C1613" s="216" t="s">
        <v>930</v>
      </c>
      <c r="D1613" s="216" t="s">
        <v>193</v>
      </c>
      <c r="E1613" s="217" t="s">
        <v>1858</v>
      </c>
      <c r="F1613" s="218" t="s">
        <v>1859</v>
      </c>
      <c r="G1613" s="219" t="s">
        <v>233</v>
      </c>
      <c r="H1613" s="220">
        <v>64</v>
      </c>
      <c r="I1613" s="221"/>
      <c r="J1613" s="222">
        <f>ROUND(I1613*H1613,2)</f>
        <v>0</v>
      </c>
      <c r="K1613" s="218" t="s">
        <v>197</v>
      </c>
      <c r="L1613" s="47"/>
      <c r="M1613" s="223" t="s">
        <v>19</v>
      </c>
      <c r="N1613" s="224" t="s">
        <v>43</v>
      </c>
      <c r="O1613" s="87"/>
      <c r="P1613" s="225">
        <f>O1613*H1613</f>
        <v>0</v>
      </c>
      <c r="Q1613" s="225">
        <v>2.1600000000000001</v>
      </c>
      <c r="R1613" s="225">
        <f>Q1613*H1613</f>
        <v>138.24000000000001</v>
      </c>
      <c r="S1613" s="225">
        <v>0</v>
      </c>
      <c r="T1613" s="226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27" t="s">
        <v>198</v>
      </c>
      <c r="AT1613" s="227" t="s">
        <v>193</v>
      </c>
      <c r="AU1613" s="227" t="s">
        <v>82</v>
      </c>
      <c r="AY1613" s="20" t="s">
        <v>191</v>
      </c>
      <c r="BE1613" s="228">
        <f>IF(N1613="základní",J1613,0)</f>
        <v>0</v>
      </c>
      <c r="BF1613" s="228">
        <f>IF(N1613="snížená",J1613,0)</f>
        <v>0</v>
      </c>
      <c r="BG1613" s="228">
        <f>IF(N1613="zákl. přenesená",J1613,0)</f>
        <v>0</v>
      </c>
      <c r="BH1613" s="228">
        <f>IF(N1613="sníž. přenesená",J1613,0)</f>
        <v>0</v>
      </c>
      <c r="BI1613" s="228">
        <f>IF(N1613="nulová",J1613,0)</f>
        <v>0</v>
      </c>
      <c r="BJ1613" s="20" t="s">
        <v>80</v>
      </c>
      <c r="BK1613" s="228">
        <f>ROUND(I1613*H1613,2)</f>
        <v>0</v>
      </c>
      <c r="BL1613" s="20" t="s">
        <v>198</v>
      </c>
      <c r="BM1613" s="227" t="s">
        <v>1860</v>
      </c>
    </row>
    <row r="1614" s="2" customFormat="1">
      <c r="A1614" s="41"/>
      <c r="B1614" s="42"/>
      <c r="C1614" s="43"/>
      <c r="D1614" s="229" t="s">
        <v>200</v>
      </c>
      <c r="E1614" s="43"/>
      <c r="F1614" s="230" t="s">
        <v>1861</v>
      </c>
      <c r="G1614" s="43"/>
      <c r="H1614" s="43"/>
      <c r="I1614" s="231"/>
      <c r="J1614" s="43"/>
      <c r="K1614" s="43"/>
      <c r="L1614" s="47"/>
      <c r="M1614" s="232"/>
      <c r="N1614" s="233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200</v>
      </c>
      <c r="AU1614" s="20" t="s">
        <v>82</v>
      </c>
    </row>
    <row r="1615" s="13" customFormat="1">
      <c r="A1615" s="13"/>
      <c r="B1615" s="234"/>
      <c r="C1615" s="235"/>
      <c r="D1615" s="236" t="s">
        <v>202</v>
      </c>
      <c r="E1615" s="237" t="s">
        <v>19</v>
      </c>
      <c r="F1615" s="238" t="s">
        <v>1862</v>
      </c>
      <c r="G1615" s="235"/>
      <c r="H1615" s="237" t="s">
        <v>19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202</v>
      </c>
      <c r="AU1615" s="244" t="s">
        <v>82</v>
      </c>
      <c r="AV1615" s="13" t="s">
        <v>80</v>
      </c>
      <c r="AW1615" s="13" t="s">
        <v>34</v>
      </c>
      <c r="AX1615" s="13" t="s">
        <v>72</v>
      </c>
      <c r="AY1615" s="244" t="s">
        <v>191</v>
      </c>
    </row>
    <row r="1616" s="14" customFormat="1">
      <c r="A1616" s="14"/>
      <c r="B1616" s="245"/>
      <c r="C1616" s="246"/>
      <c r="D1616" s="236" t="s">
        <v>202</v>
      </c>
      <c r="E1616" s="247" t="s">
        <v>19</v>
      </c>
      <c r="F1616" s="248" t="s">
        <v>1863</v>
      </c>
      <c r="G1616" s="246"/>
      <c r="H1616" s="249">
        <v>64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202</v>
      </c>
      <c r="AU1616" s="255" t="s">
        <v>82</v>
      </c>
      <c r="AV1616" s="14" t="s">
        <v>82</v>
      </c>
      <c r="AW1616" s="14" t="s">
        <v>34</v>
      </c>
      <c r="AX1616" s="14" t="s">
        <v>72</v>
      </c>
      <c r="AY1616" s="255" t="s">
        <v>191</v>
      </c>
    </row>
    <row r="1617" s="16" customFormat="1">
      <c r="A1617" s="16"/>
      <c r="B1617" s="267"/>
      <c r="C1617" s="268"/>
      <c r="D1617" s="236" t="s">
        <v>202</v>
      </c>
      <c r="E1617" s="269" t="s">
        <v>19</v>
      </c>
      <c r="F1617" s="270" t="s">
        <v>212</v>
      </c>
      <c r="G1617" s="268"/>
      <c r="H1617" s="271">
        <v>64</v>
      </c>
      <c r="I1617" s="272"/>
      <c r="J1617" s="268"/>
      <c r="K1617" s="268"/>
      <c r="L1617" s="273"/>
      <c r="M1617" s="274"/>
      <c r="N1617" s="275"/>
      <c r="O1617" s="275"/>
      <c r="P1617" s="275"/>
      <c r="Q1617" s="275"/>
      <c r="R1617" s="275"/>
      <c r="S1617" s="275"/>
      <c r="T1617" s="27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77" t="s">
        <v>202</v>
      </c>
      <c r="AU1617" s="277" t="s">
        <v>82</v>
      </c>
      <c r="AV1617" s="16" t="s">
        <v>198</v>
      </c>
      <c r="AW1617" s="16" t="s">
        <v>34</v>
      </c>
      <c r="AX1617" s="16" t="s">
        <v>80</v>
      </c>
      <c r="AY1617" s="277" t="s">
        <v>191</v>
      </c>
    </row>
    <row r="1618" s="2" customFormat="1" ht="24.15" customHeight="1">
      <c r="A1618" s="41"/>
      <c r="B1618" s="42"/>
      <c r="C1618" s="216" t="s">
        <v>934</v>
      </c>
      <c r="D1618" s="216" t="s">
        <v>193</v>
      </c>
      <c r="E1618" s="217" t="s">
        <v>1864</v>
      </c>
      <c r="F1618" s="218" t="s">
        <v>1865</v>
      </c>
      <c r="G1618" s="219" t="s">
        <v>250</v>
      </c>
      <c r="H1618" s="220">
        <v>19</v>
      </c>
      <c r="I1618" s="221"/>
      <c r="J1618" s="222">
        <f>ROUND(I1618*H1618,2)</f>
        <v>0</v>
      </c>
      <c r="K1618" s="218" t="s">
        <v>197</v>
      </c>
      <c r="L1618" s="47"/>
      <c r="M1618" s="223" t="s">
        <v>19</v>
      </c>
      <c r="N1618" s="224" t="s">
        <v>43</v>
      </c>
      <c r="O1618" s="87"/>
      <c r="P1618" s="225">
        <f>O1618*H1618</f>
        <v>0</v>
      </c>
      <c r="Q1618" s="225">
        <v>0.017770000000000001</v>
      </c>
      <c r="R1618" s="225">
        <f>Q1618*H1618</f>
        <v>0.33763000000000004</v>
      </c>
      <c r="S1618" s="225">
        <v>0</v>
      </c>
      <c r="T1618" s="226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7" t="s">
        <v>198</v>
      </c>
      <c r="AT1618" s="227" t="s">
        <v>193</v>
      </c>
      <c r="AU1618" s="227" t="s">
        <v>82</v>
      </c>
      <c r="AY1618" s="20" t="s">
        <v>191</v>
      </c>
      <c r="BE1618" s="228">
        <f>IF(N1618="základní",J1618,0)</f>
        <v>0</v>
      </c>
      <c r="BF1618" s="228">
        <f>IF(N1618="snížená",J1618,0)</f>
        <v>0</v>
      </c>
      <c r="BG1618" s="228">
        <f>IF(N1618="zákl. přenesená",J1618,0)</f>
        <v>0</v>
      </c>
      <c r="BH1618" s="228">
        <f>IF(N1618="sníž. přenesená",J1618,0)</f>
        <v>0</v>
      </c>
      <c r="BI1618" s="228">
        <f>IF(N1618="nulová",J1618,0)</f>
        <v>0</v>
      </c>
      <c r="BJ1618" s="20" t="s">
        <v>80</v>
      </c>
      <c r="BK1618" s="228">
        <f>ROUND(I1618*H1618,2)</f>
        <v>0</v>
      </c>
      <c r="BL1618" s="20" t="s">
        <v>198</v>
      </c>
      <c r="BM1618" s="227" t="s">
        <v>1866</v>
      </c>
    </row>
    <row r="1619" s="2" customFormat="1">
      <c r="A1619" s="41"/>
      <c r="B1619" s="42"/>
      <c r="C1619" s="43"/>
      <c r="D1619" s="229" t="s">
        <v>200</v>
      </c>
      <c r="E1619" s="43"/>
      <c r="F1619" s="230" t="s">
        <v>1867</v>
      </c>
      <c r="G1619" s="43"/>
      <c r="H1619" s="43"/>
      <c r="I1619" s="231"/>
      <c r="J1619" s="43"/>
      <c r="K1619" s="43"/>
      <c r="L1619" s="47"/>
      <c r="M1619" s="232"/>
      <c r="N1619" s="233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200</v>
      </c>
      <c r="AU1619" s="20" t="s">
        <v>82</v>
      </c>
    </row>
    <row r="1620" s="13" customFormat="1">
      <c r="A1620" s="13"/>
      <c r="B1620" s="234"/>
      <c r="C1620" s="235"/>
      <c r="D1620" s="236" t="s">
        <v>202</v>
      </c>
      <c r="E1620" s="237" t="s">
        <v>19</v>
      </c>
      <c r="F1620" s="238" t="s">
        <v>1868</v>
      </c>
      <c r="G1620" s="235"/>
      <c r="H1620" s="237" t="s">
        <v>19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202</v>
      </c>
      <c r="AU1620" s="244" t="s">
        <v>82</v>
      </c>
      <c r="AV1620" s="13" t="s">
        <v>80</v>
      </c>
      <c r="AW1620" s="13" t="s">
        <v>34</v>
      </c>
      <c r="AX1620" s="13" t="s">
        <v>72</v>
      </c>
      <c r="AY1620" s="244" t="s">
        <v>191</v>
      </c>
    </row>
    <row r="1621" s="13" customFormat="1">
      <c r="A1621" s="13"/>
      <c r="B1621" s="234"/>
      <c r="C1621" s="235"/>
      <c r="D1621" s="236" t="s">
        <v>202</v>
      </c>
      <c r="E1621" s="237" t="s">
        <v>19</v>
      </c>
      <c r="F1621" s="238" t="s">
        <v>1869</v>
      </c>
      <c r="G1621" s="235"/>
      <c r="H1621" s="237" t="s">
        <v>19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202</v>
      </c>
      <c r="AU1621" s="244" t="s">
        <v>82</v>
      </c>
      <c r="AV1621" s="13" t="s">
        <v>80</v>
      </c>
      <c r="AW1621" s="13" t="s">
        <v>34</v>
      </c>
      <c r="AX1621" s="13" t="s">
        <v>72</v>
      </c>
      <c r="AY1621" s="244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259</v>
      </c>
      <c r="G1622" s="246"/>
      <c r="H1622" s="249">
        <v>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5" customFormat="1">
      <c r="A1623" s="15"/>
      <c r="B1623" s="256"/>
      <c r="C1623" s="257"/>
      <c r="D1623" s="236" t="s">
        <v>202</v>
      </c>
      <c r="E1623" s="258" t="s">
        <v>19</v>
      </c>
      <c r="F1623" s="259" t="s">
        <v>208</v>
      </c>
      <c r="G1623" s="257"/>
      <c r="H1623" s="260">
        <v>8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6" t="s">
        <v>202</v>
      </c>
      <c r="AU1623" s="266" t="s">
        <v>82</v>
      </c>
      <c r="AV1623" s="15" t="s">
        <v>93</v>
      </c>
      <c r="AW1623" s="15" t="s">
        <v>34</v>
      </c>
      <c r="AX1623" s="15" t="s">
        <v>72</v>
      </c>
      <c r="AY1623" s="266" t="s">
        <v>191</v>
      </c>
    </row>
    <row r="1624" s="13" customFormat="1">
      <c r="A1624" s="13"/>
      <c r="B1624" s="234"/>
      <c r="C1624" s="235"/>
      <c r="D1624" s="236" t="s">
        <v>202</v>
      </c>
      <c r="E1624" s="237" t="s">
        <v>19</v>
      </c>
      <c r="F1624" s="238" t="s">
        <v>1870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202</v>
      </c>
      <c r="AU1624" s="244" t="s">
        <v>82</v>
      </c>
      <c r="AV1624" s="13" t="s">
        <v>80</v>
      </c>
      <c r="AW1624" s="13" t="s">
        <v>34</v>
      </c>
      <c r="AX1624" s="13" t="s">
        <v>72</v>
      </c>
      <c r="AY1624" s="244" t="s">
        <v>191</v>
      </c>
    </row>
    <row r="1625" s="14" customFormat="1">
      <c r="A1625" s="14"/>
      <c r="B1625" s="245"/>
      <c r="C1625" s="246"/>
      <c r="D1625" s="236" t="s">
        <v>202</v>
      </c>
      <c r="E1625" s="247" t="s">
        <v>19</v>
      </c>
      <c r="F1625" s="248" t="s">
        <v>254</v>
      </c>
      <c r="G1625" s="246"/>
      <c r="H1625" s="249">
        <v>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202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191</v>
      </c>
    </row>
    <row r="1626" s="13" customFormat="1">
      <c r="A1626" s="13"/>
      <c r="B1626" s="234"/>
      <c r="C1626" s="235"/>
      <c r="D1626" s="236" t="s">
        <v>202</v>
      </c>
      <c r="E1626" s="237" t="s">
        <v>19</v>
      </c>
      <c r="F1626" s="238" t="s">
        <v>1871</v>
      </c>
      <c r="G1626" s="235"/>
      <c r="H1626" s="237" t="s">
        <v>19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202</v>
      </c>
      <c r="AU1626" s="244" t="s">
        <v>82</v>
      </c>
      <c r="AV1626" s="13" t="s">
        <v>80</v>
      </c>
      <c r="AW1626" s="13" t="s">
        <v>34</v>
      </c>
      <c r="AX1626" s="13" t="s">
        <v>72</v>
      </c>
      <c r="AY1626" s="244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82</v>
      </c>
      <c r="G1627" s="246"/>
      <c r="H1627" s="249">
        <v>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3" customFormat="1">
      <c r="A1629" s="13"/>
      <c r="B1629" s="234"/>
      <c r="C1629" s="235"/>
      <c r="D1629" s="236" t="s">
        <v>202</v>
      </c>
      <c r="E1629" s="237" t="s">
        <v>19</v>
      </c>
      <c r="F1629" s="238" t="s">
        <v>1870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202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82</v>
      </c>
      <c r="G1630" s="246"/>
      <c r="H1630" s="249">
        <v>2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5" customFormat="1">
      <c r="A1631" s="15"/>
      <c r="B1631" s="256"/>
      <c r="C1631" s="257"/>
      <c r="D1631" s="236" t="s">
        <v>202</v>
      </c>
      <c r="E1631" s="258" t="s">
        <v>19</v>
      </c>
      <c r="F1631" s="259" t="s">
        <v>208</v>
      </c>
      <c r="G1631" s="257"/>
      <c r="H1631" s="260">
        <v>2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202</v>
      </c>
      <c r="AU1631" s="266" t="s">
        <v>82</v>
      </c>
      <c r="AV1631" s="15" t="s">
        <v>93</v>
      </c>
      <c r="AW1631" s="15" t="s">
        <v>34</v>
      </c>
      <c r="AX1631" s="15" t="s">
        <v>72</v>
      </c>
      <c r="AY1631" s="266" t="s">
        <v>191</v>
      </c>
    </row>
    <row r="1632" s="16" customFormat="1">
      <c r="A1632" s="16"/>
      <c r="B1632" s="267"/>
      <c r="C1632" s="268"/>
      <c r="D1632" s="236" t="s">
        <v>202</v>
      </c>
      <c r="E1632" s="269" t="s">
        <v>19</v>
      </c>
      <c r="F1632" s="270" t="s">
        <v>212</v>
      </c>
      <c r="G1632" s="268"/>
      <c r="H1632" s="271">
        <v>19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202</v>
      </c>
      <c r="AU1632" s="277" t="s">
        <v>82</v>
      </c>
      <c r="AV1632" s="16" t="s">
        <v>198</v>
      </c>
      <c r="AW1632" s="16" t="s">
        <v>34</v>
      </c>
      <c r="AX1632" s="16" t="s">
        <v>80</v>
      </c>
      <c r="AY1632" s="277" t="s">
        <v>191</v>
      </c>
    </row>
    <row r="1633" s="2" customFormat="1" ht="16.5" customHeight="1">
      <c r="A1633" s="41"/>
      <c r="B1633" s="42"/>
      <c r="C1633" s="278" t="s">
        <v>939</v>
      </c>
      <c r="D1633" s="278" t="s">
        <v>260</v>
      </c>
      <c r="E1633" s="279" t="s">
        <v>1872</v>
      </c>
      <c r="F1633" s="280" t="s">
        <v>1873</v>
      </c>
      <c r="G1633" s="281" t="s">
        <v>250</v>
      </c>
      <c r="H1633" s="282">
        <v>8</v>
      </c>
      <c r="I1633" s="283"/>
      <c r="J1633" s="284">
        <f>ROUND(I1633*H1633,2)</f>
        <v>0</v>
      </c>
      <c r="K1633" s="280" t="s">
        <v>197</v>
      </c>
      <c r="L1633" s="285"/>
      <c r="M1633" s="286" t="s">
        <v>19</v>
      </c>
      <c r="N1633" s="287" t="s">
        <v>43</v>
      </c>
      <c r="O1633" s="87"/>
      <c r="P1633" s="225">
        <f>O1633*H1633</f>
        <v>0</v>
      </c>
      <c r="Q1633" s="225">
        <v>0.012250000000000001</v>
      </c>
      <c r="R1633" s="225">
        <f>Q1633*H1633</f>
        <v>0.098000000000000004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259</v>
      </c>
      <c r="AT1633" s="227" t="s">
        <v>260</v>
      </c>
      <c r="AU1633" s="227" t="s">
        <v>82</v>
      </c>
      <c r="AY1633" s="20" t="s">
        <v>191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80</v>
      </c>
      <c r="BK1633" s="228">
        <f>ROUND(I1633*H1633,2)</f>
        <v>0</v>
      </c>
      <c r="BL1633" s="20" t="s">
        <v>198</v>
      </c>
      <c r="BM1633" s="227" t="s">
        <v>1874</v>
      </c>
    </row>
    <row r="1634" s="13" customFormat="1">
      <c r="A1634" s="13"/>
      <c r="B1634" s="234"/>
      <c r="C1634" s="235"/>
      <c r="D1634" s="236" t="s">
        <v>202</v>
      </c>
      <c r="E1634" s="237" t="s">
        <v>19</v>
      </c>
      <c r="F1634" s="238" t="s">
        <v>1868</v>
      </c>
      <c r="G1634" s="235"/>
      <c r="H1634" s="237" t="s">
        <v>19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202</v>
      </c>
      <c r="AU1634" s="244" t="s">
        <v>82</v>
      </c>
      <c r="AV1634" s="13" t="s">
        <v>80</v>
      </c>
      <c r="AW1634" s="13" t="s">
        <v>34</v>
      </c>
      <c r="AX1634" s="13" t="s">
        <v>72</v>
      </c>
      <c r="AY1634" s="244" t="s">
        <v>191</v>
      </c>
    </row>
    <row r="1635" s="13" customFormat="1">
      <c r="A1635" s="13"/>
      <c r="B1635" s="234"/>
      <c r="C1635" s="235"/>
      <c r="D1635" s="236" t="s">
        <v>202</v>
      </c>
      <c r="E1635" s="237" t="s">
        <v>19</v>
      </c>
      <c r="F1635" s="238" t="s">
        <v>1869</v>
      </c>
      <c r="G1635" s="235"/>
      <c r="H1635" s="237" t="s">
        <v>19</v>
      </c>
      <c r="I1635" s="239"/>
      <c r="J1635" s="235"/>
      <c r="K1635" s="235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202</v>
      </c>
      <c r="AU1635" s="244" t="s">
        <v>82</v>
      </c>
      <c r="AV1635" s="13" t="s">
        <v>80</v>
      </c>
      <c r="AW1635" s="13" t="s">
        <v>34</v>
      </c>
      <c r="AX1635" s="13" t="s">
        <v>72</v>
      </c>
      <c r="AY1635" s="244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259</v>
      </c>
      <c r="G1636" s="246"/>
      <c r="H1636" s="249">
        <v>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6" customFormat="1">
      <c r="A1637" s="16"/>
      <c r="B1637" s="267"/>
      <c r="C1637" s="268"/>
      <c r="D1637" s="236" t="s">
        <v>202</v>
      </c>
      <c r="E1637" s="269" t="s">
        <v>19</v>
      </c>
      <c r="F1637" s="270" t="s">
        <v>212</v>
      </c>
      <c r="G1637" s="268"/>
      <c r="H1637" s="271">
        <v>8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77" t="s">
        <v>202</v>
      </c>
      <c r="AU1637" s="277" t="s">
        <v>82</v>
      </c>
      <c r="AV1637" s="16" t="s">
        <v>198</v>
      </c>
      <c r="AW1637" s="16" t="s">
        <v>34</v>
      </c>
      <c r="AX1637" s="16" t="s">
        <v>80</v>
      </c>
      <c r="AY1637" s="277" t="s">
        <v>191</v>
      </c>
    </row>
    <row r="1638" s="2" customFormat="1" ht="16.5" customHeight="1">
      <c r="A1638" s="41"/>
      <c r="B1638" s="42"/>
      <c r="C1638" s="278" t="s">
        <v>944</v>
      </c>
      <c r="D1638" s="278" t="s">
        <v>260</v>
      </c>
      <c r="E1638" s="279" t="s">
        <v>1875</v>
      </c>
      <c r="F1638" s="280" t="s">
        <v>1876</v>
      </c>
      <c r="G1638" s="281" t="s">
        <v>250</v>
      </c>
      <c r="H1638" s="282">
        <v>9</v>
      </c>
      <c r="I1638" s="283"/>
      <c r="J1638" s="284">
        <f>ROUND(I1638*H1638,2)</f>
        <v>0</v>
      </c>
      <c r="K1638" s="280" t="s">
        <v>197</v>
      </c>
      <c r="L1638" s="285"/>
      <c r="M1638" s="286" t="s">
        <v>19</v>
      </c>
      <c r="N1638" s="287" t="s">
        <v>43</v>
      </c>
      <c r="O1638" s="87"/>
      <c r="P1638" s="225">
        <f>O1638*H1638</f>
        <v>0</v>
      </c>
      <c r="Q1638" s="225">
        <v>0.012489999999999999</v>
      </c>
      <c r="R1638" s="225">
        <f>Q1638*H1638</f>
        <v>0.11241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259</v>
      </c>
      <c r="AT1638" s="227" t="s">
        <v>260</v>
      </c>
      <c r="AU1638" s="227" t="s">
        <v>82</v>
      </c>
      <c r="AY1638" s="20" t="s">
        <v>191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80</v>
      </c>
      <c r="BK1638" s="228">
        <f>ROUND(I1638*H1638,2)</f>
        <v>0</v>
      </c>
      <c r="BL1638" s="20" t="s">
        <v>198</v>
      </c>
      <c r="BM1638" s="227" t="s">
        <v>1877</v>
      </c>
    </row>
    <row r="1639" s="13" customFormat="1">
      <c r="A1639" s="13"/>
      <c r="B1639" s="234"/>
      <c r="C1639" s="235"/>
      <c r="D1639" s="236" t="s">
        <v>202</v>
      </c>
      <c r="E1639" s="237" t="s">
        <v>19</v>
      </c>
      <c r="F1639" s="238" t="s">
        <v>1868</v>
      </c>
      <c r="G1639" s="235"/>
      <c r="H1639" s="237" t="s">
        <v>19</v>
      </c>
      <c r="I1639" s="239"/>
      <c r="J1639" s="235"/>
      <c r="K1639" s="235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202</v>
      </c>
      <c r="AU1639" s="244" t="s">
        <v>82</v>
      </c>
      <c r="AV1639" s="13" t="s">
        <v>80</v>
      </c>
      <c r="AW1639" s="13" t="s">
        <v>34</v>
      </c>
      <c r="AX1639" s="13" t="s">
        <v>72</v>
      </c>
      <c r="AY1639" s="244" t="s">
        <v>191</v>
      </c>
    </row>
    <row r="1640" s="13" customFormat="1">
      <c r="A1640" s="13"/>
      <c r="B1640" s="234"/>
      <c r="C1640" s="235"/>
      <c r="D1640" s="236" t="s">
        <v>202</v>
      </c>
      <c r="E1640" s="237" t="s">
        <v>19</v>
      </c>
      <c r="F1640" s="238" t="s">
        <v>1870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202</v>
      </c>
      <c r="AU1640" s="244" t="s">
        <v>82</v>
      </c>
      <c r="AV1640" s="13" t="s">
        <v>80</v>
      </c>
      <c r="AW1640" s="13" t="s">
        <v>34</v>
      </c>
      <c r="AX1640" s="13" t="s">
        <v>72</v>
      </c>
      <c r="AY1640" s="244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254</v>
      </c>
      <c r="G1641" s="246"/>
      <c r="H1641" s="249">
        <v>7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3" customFormat="1">
      <c r="A1642" s="13"/>
      <c r="B1642" s="234"/>
      <c r="C1642" s="235"/>
      <c r="D1642" s="236" t="s">
        <v>202</v>
      </c>
      <c r="E1642" s="237" t="s">
        <v>19</v>
      </c>
      <c r="F1642" s="238" t="s">
        <v>1871</v>
      </c>
      <c r="G1642" s="235"/>
      <c r="H1642" s="237" t="s">
        <v>19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202</v>
      </c>
      <c r="AU1642" s="244" t="s">
        <v>82</v>
      </c>
      <c r="AV1642" s="13" t="s">
        <v>80</v>
      </c>
      <c r="AW1642" s="13" t="s">
        <v>34</v>
      </c>
      <c r="AX1642" s="13" t="s">
        <v>72</v>
      </c>
      <c r="AY1642" s="244" t="s">
        <v>191</v>
      </c>
    </row>
    <row r="1643" s="14" customFormat="1">
      <c r="A1643" s="14"/>
      <c r="B1643" s="245"/>
      <c r="C1643" s="246"/>
      <c r="D1643" s="236" t="s">
        <v>202</v>
      </c>
      <c r="E1643" s="247" t="s">
        <v>19</v>
      </c>
      <c r="F1643" s="248" t="s">
        <v>82</v>
      </c>
      <c r="G1643" s="246"/>
      <c r="H1643" s="249">
        <v>2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202</v>
      </c>
      <c r="AU1643" s="255" t="s">
        <v>82</v>
      </c>
      <c r="AV1643" s="14" t="s">
        <v>82</v>
      </c>
      <c r="AW1643" s="14" t="s">
        <v>34</v>
      </c>
      <c r="AX1643" s="14" t="s">
        <v>72</v>
      </c>
      <c r="AY1643" s="255" t="s">
        <v>191</v>
      </c>
    </row>
    <row r="1644" s="16" customFormat="1">
      <c r="A1644" s="16"/>
      <c r="B1644" s="267"/>
      <c r="C1644" s="268"/>
      <c r="D1644" s="236" t="s">
        <v>202</v>
      </c>
      <c r="E1644" s="269" t="s">
        <v>19</v>
      </c>
      <c r="F1644" s="270" t="s">
        <v>212</v>
      </c>
      <c r="G1644" s="268"/>
      <c r="H1644" s="271">
        <v>9</v>
      </c>
      <c r="I1644" s="272"/>
      <c r="J1644" s="268"/>
      <c r="K1644" s="268"/>
      <c r="L1644" s="273"/>
      <c r="M1644" s="274"/>
      <c r="N1644" s="275"/>
      <c r="O1644" s="275"/>
      <c r="P1644" s="275"/>
      <c r="Q1644" s="275"/>
      <c r="R1644" s="275"/>
      <c r="S1644" s="275"/>
      <c r="T1644" s="27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7" t="s">
        <v>202</v>
      </c>
      <c r="AU1644" s="277" t="s">
        <v>82</v>
      </c>
      <c r="AV1644" s="16" t="s">
        <v>198</v>
      </c>
      <c r="AW1644" s="16" t="s">
        <v>34</v>
      </c>
      <c r="AX1644" s="16" t="s">
        <v>80</v>
      </c>
      <c r="AY1644" s="277" t="s">
        <v>191</v>
      </c>
    </row>
    <row r="1645" s="2" customFormat="1" ht="16.5" customHeight="1">
      <c r="A1645" s="41"/>
      <c r="B1645" s="42"/>
      <c r="C1645" s="278" t="s">
        <v>952</v>
      </c>
      <c r="D1645" s="278" t="s">
        <v>260</v>
      </c>
      <c r="E1645" s="279" t="s">
        <v>1878</v>
      </c>
      <c r="F1645" s="280" t="s">
        <v>1879</v>
      </c>
      <c r="G1645" s="281" t="s">
        <v>250</v>
      </c>
      <c r="H1645" s="282">
        <v>2</v>
      </c>
      <c r="I1645" s="283"/>
      <c r="J1645" s="284">
        <f>ROUND(I1645*H1645,2)</f>
        <v>0</v>
      </c>
      <c r="K1645" s="280" t="s">
        <v>197</v>
      </c>
      <c r="L1645" s="285"/>
      <c r="M1645" s="286" t="s">
        <v>19</v>
      </c>
      <c r="N1645" s="287" t="s">
        <v>43</v>
      </c>
      <c r="O1645" s="87"/>
      <c r="P1645" s="225">
        <f>O1645*H1645</f>
        <v>0</v>
      </c>
      <c r="Q1645" s="225">
        <v>0.017930000000000001</v>
      </c>
      <c r="R1645" s="225">
        <f>Q1645*H1645</f>
        <v>0.035860000000000003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259</v>
      </c>
      <c r="AT1645" s="227" t="s">
        <v>260</v>
      </c>
      <c r="AU1645" s="227" t="s">
        <v>82</v>
      </c>
      <c r="AY1645" s="20" t="s">
        <v>191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198</v>
      </c>
      <c r="BM1645" s="227" t="s">
        <v>1880</v>
      </c>
    </row>
    <row r="1646" s="13" customFormat="1">
      <c r="A1646" s="13"/>
      <c r="B1646" s="234"/>
      <c r="C1646" s="235"/>
      <c r="D1646" s="236" t="s">
        <v>202</v>
      </c>
      <c r="E1646" s="237" t="s">
        <v>19</v>
      </c>
      <c r="F1646" s="238" t="s">
        <v>1868</v>
      </c>
      <c r="G1646" s="235"/>
      <c r="H1646" s="237" t="s">
        <v>19</v>
      </c>
      <c r="I1646" s="239"/>
      <c r="J1646" s="235"/>
      <c r="K1646" s="235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202</v>
      </c>
      <c r="AU1646" s="244" t="s">
        <v>82</v>
      </c>
      <c r="AV1646" s="13" t="s">
        <v>80</v>
      </c>
      <c r="AW1646" s="13" t="s">
        <v>34</v>
      </c>
      <c r="AX1646" s="13" t="s">
        <v>72</v>
      </c>
      <c r="AY1646" s="244" t="s">
        <v>191</v>
      </c>
    </row>
    <row r="1647" s="13" customFormat="1">
      <c r="A1647" s="13"/>
      <c r="B1647" s="234"/>
      <c r="C1647" s="235"/>
      <c r="D1647" s="236" t="s">
        <v>202</v>
      </c>
      <c r="E1647" s="237" t="s">
        <v>19</v>
      </c>
      <c r="F1647" s="238" t="s">
        <v>1870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202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191</v>
      </c>
    </row>
    <row r="1648" s="14" customFormat="1">
      <c r="A1648" s="14"/>
      <c r="B1648" s="245"/>
      <c r="C1648" s="246"/>
      <c r="D1648" s="236" t="s">
        <v>202</v>
      </c>
      <c r="E1648" s="247" t="s">
        <v>19</v>
      </c>
      <c r="F1648" s="248" t="s">
        <v>82</v>
      </c>
      <c r="G1648" s="246"/>
      <c r="H1648" s="249">
        <v>2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202</v>
      </c>
      <c r="AU1648" s="255" t="s">
        <v>82</v>
      </c>
      <c r="AV1648" s="14" t="s">
        <v>82</v>
      </c>
      <c r="AW1648" s="14" t="s">
        <v>34</v>
      </c>
      <c r="AX1648" s="14" t="s">
        <v>72</v>
      </c>
      <c r="AY1648" s="255" t="s">
        <v>191</v>
      </c>
    </row>
    <row r="1649" s="16" customFormat="1">
      <c r="A1649" s="16"/>
      <c r="B1649" s="267"/>
      <c r="C1649" s="268"/>
      <c r="D1649" s="236" t="s">
        <v>202</v>
      </c>
      <c r="E1649" s="269" t="s">
        <v>19</v>
      </c>
      <c r="F1649" s="270" t="s">
        <v>212</v>
      </c>
      <c r="G1649" s="268"/>
      <c r="H1649" s="271">
        <v>2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277" t="s">
        <v>202</v>
      </c>
      <c r="AU1649" s="277" t="s">
        <v>82</v>
      </c>
      <c r="AV1649" s="16" t="s">
        <v>198</v>
      </c>
      <c r="AW1649" s="16" t="s">
        <v>34</v>
      </c>
      <c r="AX1649" s="16" t="s">
        <v>80</v>
      </c>
      <c r="AY1649" s="277" t="s">
        <v>191</v>
      </c>
    </row>
    <row r="1650" s="2" customFormat="1" ht="24.15" customHeight="1">
      <c r="A1650" s="41"/>
      <c r="B1650" s="42"/>
      <c r="C1650" s="216" t="s">
        <v>449</v>
      </c>
      <c r="D1650" s="216" t="s">
        <v>193</v>
      </c>
      <c r="E1650" s="217" t="s">
        <v>1881</v>
      </c>
      <c r="F1650" s="218" t="s">
        <v>1882</v>
      </c>
      <c r="G1650" s="219" t="s">
        <v>250</v>
      </c>
      <c r="H1650" s="220">
        <v>2</v>
      </c>
      <c r="I1650" s="221"/>
      <c r="J1650" s="222">
        <f>ROUND(I1650*H1650,2)</f>
        <v>0</v>
      </c>
      <c r="K1650" s="218" t="s">
        <v>197</v>
      </c>
      <c r="L1650" s="47"/>
      <c r="M1650" s="223" t="s">
        <v>19</v>
      </c>
      <c r="N1650" s="224" t="s">
        <v>43</v>
      </c>
      <c r="O1650" s="87"/>
      <c r="P1650" s="225">
        <f>O1650*H1650</f>
        <v>0</v>
      </c>
      <c r="Q1650" s="225">
        <v>0.025420000000000002</v>
      </c>
      <c r="R1650" s="225">
        <f>Q1650*H1650</f>
        <v>0.050840000000000003</v>
      </c>
      <c r="S1650" s="225">
        <v>0</v>
      </c>
      <c r="T1650" s="226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7" t="s">
        <v>198</v>
      </c>
      <c r="AT1650" s="227" t="s">
        <v>193</v>
      </c>
      <c r="AU1650" s="227" t="s">
        <v>82</v>
      </c>
      <c r="AY1650" s="20" t="s">
        <v>191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20" t="s">
        <v>80</v>
      </c>
      <c r="BK1650" s="228">
        <f>ROUND(I1650*H1650,2)</f>
        <v>0</v>
      </c>
      <c r="BL1650" s="20" t="s">
        <v>198</v>
      </c>
      <c r="BM1650" s="227" t="s">
        <v>1883</v>
      </c>
    </row>
    <row r="1651" s="2" customFormat="1">
      <c r="A1651" s="41"/>
      <c r="B1651" s="42"/>
      <c r="C1651" s="43"/>
      <c r="D1651" s="229" t="s">
        <v>200</v>
      </c>
      <c r="E1651" s="43"/>
      <c r="F1651" s="230" t="s">
        <v>1884</v>
      </c>
      <c r="G1651" s="43"/>
      <c r="H1651" s="43"/>
      <c r="I1651" s="231"/>
      <c r="J1651" s="43"/>
      <c r="K1651" s="43"/>
      <c r="L1651" s="47"/>
      <c r="M1651" s="232"/>
      <c r="N1651" s="233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200</v>
      </c>
      <c r="AU1651" s="20" t="s">
        <v>82</v>
      </c>
    </row>
    <row r="1652" s="13" customFormat="1">
      <c r="A1652" s="13"/>
      <c r="B1652" s="234"/>
      <c r="C1652" s="235"/>
      <c r="D1652" s="236" t="s">
        <v>202</v>
      </c>
      <c r="E1652" s="237" t="s">
        <v>19</v>
      </c>
      <c r="F1652" s="238" t="s">
        <v>1868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202</v>
      </c>
      <c r="AU1652" s="244" t="s">
        <v>82</v>
      </c>
      <c r="AV1652" s="13" t="s">
        <v>80</v>
      </c>
      <c r="AW1652" s="13" t="s">
        <v>34</v>
      </c>
      <c r="AX1652" s="13" t="s">
        <v>72</v>
      </c>
      <c r="AY1652" s="244" t="s">
        <v>191</v>
      </c>
    </row>
    <row r="1653" s="13" customFormat="1">
      <c r="A1653" s="13"/>
      <c r="B1653" s="234"/>
      <c r="C1653" s="235"/>
      <c r="D1653" s="236" t="s">
        <v>202</v>
      </c>
      <c r="E1653" s="237" t="s">
        <v>19</v>
      </c>
      <c r="F1653" s="238" t="s">
        <v>1885</v>
      </c>
      <c r="G1653" s="235"/>
      <c r="H1653" s="237" t="s">
        <v>19</v>
      </c>
      <c r="I1653" s="239"/>
      <c r="J1653" s="235"/>
      <c r="K1653" s="235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202</v>
      </c>
      <c r="AU1653" s="244" t="s">
        <v>82</v>
      </c>
      <c r="AV1653" s="13" t="s">
        <v>80</v>
      </c>
      <c r="AW1653" s="13" t="s">
        <v>34</v>
      </c>
      <c r="AX1653" s="13" t="s">
        <v>72</v>
      </c>
      <c r="AY1653" s="244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82</v>
      </c>
      <c r="G1654" s="246"/>
      <c r="H1654" s="249">
        <v>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6" customFormat="1">
      <c r="A1655" s="16"/>
      <c r="B1655" s="267"/>
      <c r="C1655" s="268"/>
      <c r="D1655" s="236" t="s">
        <v>202</v>
      </c>
      <c r="E1655" s="269" t="s">
        <v>19</v>
      </c>
      <c r="F1655" s="270" t="s">
        <v>212</v>
      </c>
      <c r="G1655" s="268"/>
      <c r="H1655" s="271">
        <v>2</v>
      </c>
      <c r="I1655" s="272"/>
      <c r="J1655" s="268"/>
      <c r="K1655" s="268"/>
      <c r="L1655" s="273"/>
      <c r="M1655" s="274"/>
      <c r="N1655" s="275"/>
      <c r="O1655" s="275"/>
      <c r="P1655" s="275"/>
      <c r="Q1655" s="275"/>
      <c r="R1655" s="275"/>
      <c r="S1655" s="275"/>
      <c r="T1655" s="27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77" t="s">
        <v>202</v>
      </c>
      <c r="AU1655" s="277" t="s">
        <v>82</v>
      </c>
      <c r="AV1655" s="16" t="s">
        <v>198</v>
      </c>
      <c r="AW1655" s="16" t="s">
        <v>34</v>
      </c>
      <c r="AX1655" s="16" t="s">
        <v>80</v>
      </c>
      <c r="AY1655" s="277" t="s">
        <v>191</v>
      </c>
    </row>
    <row r="1656" s="2" customFormat="1" ht="24.15" customHeight="1">
      <c r="A1656" s="41"/>
      <c r="B1656" s="42"/>
      <c r="C1656" s="216" t="s">
        <v>975</v>
      </c>
      <c r="D1656" s="216" t="s">
        <v>193</v>
      </c>
      <c r="E1656" s="217" t="s">
        <v>1886</v>
      </c>
      <c r="F1656" s="218" t="s">
        <v>1887</v>
      </c>
      <c r="G1656" s="219" t="s">
        <v>250</v>
      </c>
      <c r="H1656" s="220">
        <v>24</v>
      </c>
      <c r="I1656" s="221"/>
      <c r="J1656" s="222">
        <f>ROUND(I1656*H1656,2)</f>
        <v>0</v>
      </c>
      <c r="K1656" s="218" t="s">
        <v>197</v>
      </c>
      <c r="L1656" s="47"/>
      <c r="M1656" s="223" t="s">
        <v>19</v>
      </c>
      <c r="N1656" s="224" t="s">
        <v>43</v>
      </c>
      <c r="O1656" s="87"/>
      <c r="P1656" s="225">
        <f>O1656*H1656</f>
        <v>0</v>
      </c>
      <c r="Q1656" s="225">
        <v>0.42153000000000002</v>
      </c>
      <c r="R1656" s="225">
        <f>Q1656*H1656</f>
        <v>10.116720000000001</v>
      </c>
      <c r="S1656" s="225">
        <v>0</v>
      </c>
      <c r="T1656" s="226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7" t="s">
        <v>198</v>
      </c>
      <c r="AT1656" s="227" t="s">
        <v>193</v>
      </c>
      <c r="AU1656" s="227" t="s">
        <v>82</v>
      </c>
      <c r="AY1656" s="20" t="s">
        <v>191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20" t="s">
        <v>80</v>
      </c>
      <c r="BK1656" s="228">
        <f>ROUND(I1656*H1656,2)</f>
        <v>0</v>
      </c>
      <c r="BL1656" s="20" t="s">
        <v>198</v>
      </c>
      <c r="BM1656" s="227" t="s">
        <v>1888</v>
      </c>
    </row>
    <row r="1657" s="2" customFormat="1">
      <c r="A1657" s="41"/>
      <c r="B1657" s="42"/>
      <c r="C1657" s="43"/>
      <c r="D1657" s="229" t="s">
        <v>200</v>
      </c>
      <c r="E1657" s="43"/>
      <c r="F1657" s="230" t="s">
        <v>1889</v>
      </c>
      <c r="G1657" s="43"/>
      <c r="H1657" s="43"/>
      <c r="I1657" s="231"/>
      <c r="J1657" s="43"/>
      <c r="K1657" s="43"/>
      <c r="L1657" s="47"/>
      <c r="M1657" s="232"/>
      <c r="N1657" s="233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200</v>
      </c>
      <c r="AU1657" s="20" t="s">
        <v>82</v>
      </c>
    </row>
    <row r="1658" s="13" customFormat="1">
      <c r="A1658" s="13"/>
      <c r="B1658" s="234"/>
      <c r="C1658" s="235"/>
      <c r="D1658" s="236" t="s">
        <v>202</v>
      </c>
      <c r="E1658" s="237" t="s">
        <v>19</v>
      </c>
      <c r="F1658" s="238" t="s">
        <v>1868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202</v>
      </c>
      <c r="AU1658" s="244" t="s">
        <v>82</v>
      </c>
      <c r="AV1658" s="13" t="s">
        <v>80</v>
      </c>
      <c r="AW1658" s="13" t="s">
        <v>34</v>
      </c>
      <c r="AX1658" s="13" t="s">
        <v>72</v>
      </c>
      <c r="AY1658" s="244" t="s">
        <v>191</v>
      </c>
    </row>
    <row r="1659" s="13" customFormat="1">
      <c r="A1659" s="13"/>
      <c r="B1659" s="234"/>
      <c r="C1659" s="235"/>
      <c r="D1659" s="236" t="s">
        <v>202</v>
      </c>
      <c r="E1659" s="237" t="s">
        <v>19</v>
      </c>
      <c r="F1659" s="238" t="s">
        <v>1890</v>
      </c>
      <c r="G1659" s="235"/>
      <c r="H1659" s="237" t="s">
        <v>19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202</v>
      </c>
      <c r="AU1659" s="244" t="s">
        <v>82</v>
      </c>
      <c r="AV1659" s="13" t="s">
        <v>80</v>
      </c>
      <c r="AW1659" s="13" t="s">
        <v>34</v>
      </c>
      <c r="AX1659" s="13" t="s">
        <v>72</v>
      </c>
      <c r="AY1659" s="244" t="s">
        <v>191</v>
      </c>
    </row>
    <row r="1660" s="14" customFormat="1">
      <c r="A1660" s="14"/>
      <c r="B1660" s="245"/>
      <c r="C1660" s="246"/>
      <c r="D1660" s="236" t="s">
        <v>202</v>
      </c>
      <c r="E1660" s="247" t="s">
        <v>19</v>
      </c>
      <c r="F1660" s="248" t="s">
        <v>247</v>
      </c>
      <c r="G1660" s="246"/>
      <c r="H1660" s="249">
        <v>6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202</v>
      </c>
      <c r="AU1660" s="255" t="s">
        <v>82</v>
      </c>
      <c r="AV1660" s="14" t="s">
        <v>82</v>
      </c>
      <c r="AW1660" s="14" t="s">
        <v>34</v>
      </c>
      <c r="AX1660" s="14" t="s">
        <v>72</v>
      </c>
      <c r="AY1660" s="255" t="s">
        <v>191</v>
      </c>
    </row>
    <row r="1661" s="15" customFormat="1">
      <c r="A1661" s="15"/>
      <c r="B1661" s="256"/>
      <c r="C1661" s="257"/>
      <c r="D1661" s="236" t="s">
        <v>202</v>
      </c>
      <c r="E1661" s="258" t="s">
        <v>19</v>
      </c>
      <c r="F1661" s="259" t="s">
        <v>208</v>
      </c>
      <c r="G1661" s="257"/>
      <c r="H1661" s="260">
        <v>6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202</v>
      </c>
      <c r="AU1661" s="266" t="s">
        <v>82</v>
      </c>
      <c r="AV1661" s="15" t="s">
        <v>93</v>
      </c>
      <c r="AW1661" s="15" t="s">
        <v>34</v>
      </c>
      <c r="AX1661" s="15" t="s">
        <v>72</v>
      </c>
      <c r="AY1661" s="266" t="s">
        <v>191</v>
      </c>
    </row>
    <row r="1662" s="13" customFormat="1">
      <c r="A1662" s="13"/>
      <c r="B1662" s="234"/>
      <c r="C1662" s="235"/>
      <c r="D1662" s="236" t="s">
        <v>202</v>
      </c>
      <c r="E1662" s="237" t="s">
        <v>19</v>
      </c>
      <c r="F1662" s="238" t="s">
        <v>1890</v>
      </c>
      <c r="G1662" s="235"/>
      <c r="H1662" s="237" t="s">
        <v>19</v>
      </c>
      <c r="I1662" s="239"/>
      <c r="J1662" s="235"/>
      <c r="K1662" s="235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202</v>
      </c>
      <c r="AU1662" s="244" t="s">
        <v>82</v>
      </c>
      <c r="AV1662" s="13" t="s">
        <v>80</v>
      </c>
      <c r="AW1662" s="13" t="s">
        <v>34</v>
      </c>
      <c r="AX1662" s="13" t="s">
        <v>72</v>
      </c>
      <c r="AY1662" s="244" t="s">
        <v>191</v>
      </c>
    </row>
    <row r="1663" s="14" customFormat="1">
      <c r="A1663" s="14"/>
      <c r="B1663" s="245"/>
      <c r="C1663" s="246"/>
      <c r="D1663" s="236" t="s">
        <v>202</v>
      </c>
      <c r="E1663" s="247" t="s">
        <v>19</v>
      </c>
      <c r="F1663" s="248" t="s">
        <v>264</v>
      </c>
      <c r="G1663" s="246"/>
      <c r="H1663" s="249">
        <v>9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202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191</v>
      </c>
    </row>
    <row r="1664" s="14" customFormat="1">
      <c r="A1664" s="14"/>
      <c r="B1664" s="245"/>
      <c r="C1664" s="246"/>
      <c r="D1664" s="236" t="s">
        <v>202</v>
      </c>
      <c r="E1664" s="247" t="s">
        <v>19</v>
      </c>
      <c r="F1664" s="248" t="s">
        <v>82</v>
      </c>
      <c r="G1664" s="246"/>
      <c r="H1664" s="249">
        <v>2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202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191</v>
      </c>
    </row>
    <row r="1665" s="15" customFormat="1">
      <c r="A1665" s="15"/>
      <c r="B1665" s="256"/>
      <c r="C1665" s="257"/>
      <c r="D1665" s="236" t="s">
        <v>202</v>
      </c>
      <c r="E1665" s="258" t="s">
        <v>19</v>
      </c>
      <c r="F1665" s="259" t="s">
        <v>208</v>
      </c>
      <c r="G1665" s="257"/>
      <c r="H1665" s="260">
        <v>11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202</v>
      </c>
      <c r="AU1665" s="266" t="s">
        <v>82</v>
      </c>
      <c r="AV1665" s="15" t="s">
        <v>93</v>
      </c>
      <c r="AW1665" s="15" t="s">
        <v>34</v>
      </c>
      <c r="AX1665" s="15" t="s">
        <v>72</v>
      </c>
      <c r="AY1665" s="266" t="s">
        <v>191</v>
      </c>
    </row>
    <row r="1666" s="13" customFormat="1">
      <c r="A1666" s="13"/>
      <c r="B1666" s="234"/>
      <c r="C1666" s="235"/>
      <c r="D1666" s="236" t="s">
        <v>202</v>
      </c>
      <c r="E1666" s="237" t="s">
        <v>19</v>
      </c>
      <c r="F1666" s="238" t="s">
        <v>1890</v>
      </c>
      <c r="G1666" s="235"/>
      <c r="H1666" s="237" t="s">
        <v>19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202</v>
      </c>
      <c r="AU1666" s="244" t="s">
        <v>82</v>
      </c>
      <c r="AV1666" s="13" t="s">
        <v>80</v>
      </c>
      <c r="AW1666" s="13" t="s">
        <v>34</v>
      </c>
      <c r="AX1666" s="13" t="s">
        <v>72</v>
      </c>
      <c r="AY1666" s="244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93</v>
      </c>
      <c r="G1667" s="246"/>
      <c r="H1667" s="249">
        <v>3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5" customFormat="1">
      <c r="A1668" s="15"/>
      <c r="B1668" s="256"/>
      <c r="C1668" s="257"/>
      <c r="D1668" s="236" t="s">
        <v>202</v>
      </c>
      <c r="E1668" s="258" t="s">
        <v>19</v>
      </c>
      <c r="F1668" s="259" t="s">
        <v>208</v>
      </c>
      <c r="G1668" s="257"/>
      <c r="H1668" s="260">
        <v>3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6" t="s">
        <v>202</v>
      </c>
      <c r="AU1668" s="266" t="s">
        <v>82</v>
      </c>
      <c r="AV1668" s="15" t="s">
        <v>93</v>
      </c>
      <c r="AW1668" s="15" t="s">
        <v>34</v>
      </c>
      <c r="AX1668" s="15" t="s">
        <v>72</v>
      </c>
      <c r="AY1668" s="266" t="s">
        <v>191</v>
      </c>
    </row>
    <row r="1669" s="13" customFormat="1">
      <c r="A1669" s="13"/>
      <c r="B1669" s="234"/>
      <c r="C1669" s="235"/>
      <c r="D1669" s="236" t="s">
        <v>202</v>
      </c>
      <c r="E1669" s="237" t="s">
        <v>19</v>
      </c>
      <c r="F1669" s="238" t="s">
        <v>1891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202</v>
      </c>
      <c r="AU1669" s="244" t="s">
        <v>82</v>
      </c>
      <c r="AV1669" s="13" t="s">
        <v>80</v>
      </c>
      <c r="AW1669" s="13" t="s">
        <v>34</v>
      </c>
      <c r="AX1669" s="13" t="s">
        <v>72</v>
      </c>
      <c r="AY1669" s="244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82</v>
      </c>
      <c r="G1670" s="246"/>
      <c r="H1670" s="249">
        <v>2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5" customFormat="1">
      <c r="A1671" s="15"/>
      <c r="B1671" s="256"/>
      <c r="C1671" s="257"/>
      <c r="D1671" s="236" t="s">
        <v>202</v>
      </c>
      <c r="E1671" s="258" t="s">
        <v>19</v>
      </c>
      <c r="F1671" s="259" t="s">
        <v>208</v>
      </c>
      <c r="G1671" s="257"/>
      <c r="H1671" s="260">
        <v>2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6" t="s">
        <v>202</v>
      </c>
      <c r="AU1671" s="266" t="s">
        <v>82</v>
      </c>
      <c r="AV1671" s="15" t="s">
        <v>93</v>
      </c>
      <c r="AW1671" s="15" t="s">
        <v>34</v>
      </c>
      <c r="AX1671" s="15" t="s">
        <v>72</v>
      </c>
      <c r="AY1671" s="266" t="s">
        <v>191</v>
      </c>
    </row>
    <row r="1672" s="13" customFormat="1">
      <c r="A1672" s="13"/>
      <c r="B1672" s="234"/>
      <c r="C1672" s="235"/>
      <c r="D1672" s="236" t="s">
        <v>202</v>
      </c>
      <c r="E1672" s="237" t="s">
        <v>19</v>
      </c>
      <c r="F1672" s="238" t="s">
        <v>1892</v>
      </c>
      <c r="G1672" s="235"/>
      <c r="H1672" s="237" t="s">
        <v>19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202</v>
      </c>
      <c r="AU1672" s="244" t="s">
        <v>82</v>
      </c>
      <c r="AV1672" s="13" t="s">
        <v>80</v>
      </c>
      <c r="AW1672" s="13" t="s">
        <v>34</v>
      </c>
      <c r="AX1672" s="13" t="s">
        <v>72</v>
      </c>
      <c r="AY1672" s="244" t="s">
        <v>191</v>
      </c>
    </row>
    <row r="1673" s="14" customFormat="1">
      <c r="A1673" s="14"/>
      <c r="B1673" s="245"/>
      <c r="C1673" s="246"/>
      <c r="D1673" s="236" t="s">
        <v>202</v>
      </c>
      <c r="E1673" s="247" t="s">
        <v>19</v>
      </c>
      <c r="F1673" s="248" t="s">
        <v>82</v>
      </c>
      <c r="G1673" s="246"/>
      <c r="H1673" s="249">
        <v>2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202</v>
      </c>
      <c r="AU1673" s="255" t="s">
        <v>82</v>
      </c>
      <c r="AV1673" s="14" t="s">
        <v>82</v>
      </c>
      <c r="AW1673" s="14" t="s">
        <v>34</v>
      </c>
      <c r="AX1673" s="14" t="s">
        <v>72</v>
      </c>
      <c r="AY1673" s="255" t="s">
        <v>191</v>
      </c>
    </row>
    <row r="1674" s="15" customFormat="1">
      <c r="A1674" s="15"/>
      <c r="B1674" s="256"/>
      <c r="C1674" s="257"/>
      <c r="D1674" s="236" t="s">
        <v>202</v>
      </c>
      <c r="E1674" s="258" t="s">
        <v>19</v>
      </c>
      <c r="F1674" s="259" t="s">
        <v>208</v>
      </c>
      <c r="G1674" s="257"/>
      <c r="H1674" s="260">
        <v>2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6" t="s">
        <v>202</v>
      </c>
      <c r="AU1674" s="266" t="s">
        <v>82</v>
      </c>
      <c r="AV1674" s="15" t="s">
        <v>93</v>
      </c>
      <c r="AW1674" s="15" t="s">
        <v>34</v>
      </c>
      <c r="AX1674" s="15" t="s">
        <v>72</v>
      </c>
      <c r="AY1674" s="266" t="s">
        <v>191</v>
      </c>
    </row>
    <row r="1675" s="16" customFormat="1">
      <c r="A1675" s="16"/>
      <c r="B1675" s="267"/>
      <c r="C1675" s="268"/>
      <c r="D1675" s="236" t="s">
        <v>202</v>
      </c>
      <c r="E1675" s="269" t="s">
        <v>19</v>
      </c>
      <c r="F1675" s="270" t="s">
        <v>212</v>
      </c>
      <c r="G1675" s="268"/>
      <c r="H1675" s="271">
        <v>24</v>
      </c>
      <c r="I1675" s="272"/>
      <c r="J1675" s="268"/>
      <c r="K1675" s="268"/>
      <c r="L1675" s="273"/>
      <c r="M1675" s="274"/>
      <c r="N1675" s="275"/>
      <c r="O1675" s="275"/>
      <c r="P1675" s="275"/>
      <c r="Q1675" s="275"/>
      <c r="R1675" s="275"/>
      <c r="S1675" s="275"/>
      <c r="T1675" s="27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77" t="s">
        <v>202</v>
      </c>
      <c r="AU1675" s="277" t="s">
        <v>82</v>
      </c>
      <c r="AV1675" s="16" t="s">
        <v>198</v>
      </c>
      <c r="AW1675" s="16" t="s">
        <v>34</v>
      </c>
      <c r="AX1675" s="16" t="s">
        <v>80</v>
      </c>
      <c r="AY1675" s="277" t="s">
        <v>191</v>
      </c>
    </row>
    <row r="1676" s="2" customFormat="1" ht="21.75" customHeight="1">
      <c r="A1676" s="41"/>
      <c r="B1676" s="42"/>
      <c r="C1676" s="278" t="s">
        <v>980</v>
      </c>
      <c r="D1676" s="278" t="s">
        <v>260</v>
      </c>
      <c r="E1676" s="279" t="s">
        <v>1893</v>
      </c>
      <c r="F1676" s="280" t="s">
        <v>1894</v>
      </c>
      <c r="G1676" s="281" t="s">
        <v>250</v>
      </c>
      <c r="H1676" s="282">
        <v>6</v>
      </c>
      <c r="I1676" s="283"/>
      <c r="J1676" s="284">
        <f>ROUND(I1676*H1676,2)</f>
        <v>0</v>
      </c>
      <c r="K1676" s="280" t="s">
        <v>197</v>
      </c>
      <c r="L1676" s="285"/>
      <c r="M1676" s="286" t="s">
        <v>19</v>
      </c>
      <c r="N1676" s="287" t="s">
        <v>43</v>
      </c>
      <c r="O1676" s="87"/>
      <c r="P1676" s="225">
        <f>O1676*H1676</f>
        <v>0</v>
      </c>
      <c r="Q1676" s="225">
        <v>0.012489999999999999</v>
      </c>
      <c r="R1676" s="225">
        <f>Q1676*H1676</f>
        <v>0.074939999999999993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259</v>
      </c>
      <c r="AT1676" s="227" t="s">
        <v>260</v>
      </c>
      <c r="AU1676" s="227" t="s">
        <v>82</v>
      </c>
      <c r="AY1676" s="20" t="s">
        <v>191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80</v>
      </c>
      <c r="BK1676" s="228">
        <f>ROUND(I1676*H1676,2)</f>
        <v>0</v>
      </c>
      <c r="BL1676" s="20" t="s">
        <v>198</v>
      </c>
      <c r="BM1676" s="227" t="s">
        <v>1895</v>
      </c>
    </row>
    <row r="1677" s="13" customFormat="1">
      <c r="A1677" s="13"/>
      <c r="B1677" s="234"/>
      <c r="C1677" s="235"/>
      <c r="D1677" s="236" t="s">
        <v>202</v>
      </c>
      <c r="E1677" s="237" t="s">
        <v>19</v>
      </c>
      <c r="F1677" s="238" t="s">
        <v>1868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202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191</v>
      </c>
    </row>
    <row r="1678" s="13" customFormat="1">
      <c r="A1678" s="13"/>
      <c r="B1678" s="234"/>
      <c r="C1678" s="235"/>
      <c r="D1678" s="236" t="s">
        <v>202</v>
      </c>
      <c r="E1678" s="237" t="s">
        <v>19</v>
      </c>
      <c r="F1678" s="238" t="s">
        <v>1890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202</v>
      </c>
      <c r="AU1678" s="244" t="s">
        <v>82</v>
      </c>
      <c r="AV1678" s="13" t="s">
        <v>80</v>
      </c>
      <c r="AW1678" s="13" t="s">
        <v>34</v>
      </c>
      <c r="AX1678" s="13" t="s">
        <v>72</v>
      </c>
      <c r="AY1678" s="244" t="s">
        <v>191</v>
      </c>
    </row>
    <row r="1679" s="14" customFormat="1">
      <c r="A1679" s="14"/>
      <c r="B1679" s="245"/>
      <c r="C1679" s="246"/>
      <c r="D1679" s="236" t="s">
        <v>202</v>
      </c>
      <c r="E1679" s="247" t="s">
        <v>19</v>
      </c>
      <c r="F1679" s="248" t="s">
        <v>247</v>
      </c>
      <c r="G1679" s="246"/>
      <c r="H1679" s="249">
        <v>6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202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191</v>
      </c>
    </row>
    <row r="1680" s="16" customFormat="1">
      <c r="A1680" s="16"/>
      <c r="B1680" s="267"/>
      <c r="C1680" s="268"/>
      <c r="D1680" s="236" t="s">
        <v>202</v>
      </c>
      <c r="E1680" s="269" t="s">
        <v>19</v>
      </c>
      <c r="F1680" s="270" t="s">
        <v>212</v>
      </c>
      <c r="G1680" s="268"/>
      <c r="H1680" s="271">
        <v>6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7" t="s">
        <v>202</v>
      </c>
      <c r="AU1680" s="277" t="s">
        <v>82</v>
      </c>
      <c r="AV1680" s="16" t="s">
        <v>198</v>
      </c>
      <c r="AW1680" s="16" t="s">
        <v>34</v>
      </c>
      <c r="AX1680" s="16" t="s">
        <v>80</v>
      </c>
      <c r="AY1680" s="277" t="s">
        <v>191</v>
      </c>
    </row>
    <row r="1681" s="2" customFormat="1" ht="21.75" customHeight="1">
      <c r="A1681" s="41"/>
      <c r="B1681" s="42"/>
      <c r="C1681" s="278" t="s">
        <v>987</v>
      </c>
      <c r="D1681" s="278" t="s">
        <v>260</v>
      </c>
      <c r="E1681" s="279" t="s">
        <v>1896</v>
      </c>
      <c r="F1681" s="280" t="s">
        <v>1897</v>
      </c>
      <c r="G1681" s="281" t="s">
        <v>250</v>
      </c>
      <c r="H1681" s="282">
        <v>11</v>
      </c>
      <c r="I1681" s="283"/>
      <c r="J1681" s="284">
        <f>ROUND(I1681*H1681,2)</f>
        <v>0</v>
      </c>
      <c r="K1681" s="280" t="s">
        <v>197</v>
      </c>
      <c r="L1681" s="285"/>
      <c r="M1681" s="286" t="s">
        <v>19</v>
      </c>
      <c r="N1681" s="287" t="s">
        <v>43</v>
      </c>
      <c r="O1681" s="87"/>
      <c r="P1681" s="225">
        <f>O1681*H1681</f>
        <v>0</v>
      </c>
      <c r="Q1681" s="225">
        <v>0.017930000000000001</v>
      </c>
      <c r="R1681" s="225">
        <f>Q1681*H1681</f>
        <v>0.19723000000000002</v>
      </c>
      <c r="S1681" s="225">
        <v>0</v>
      </c>
      <c r="T1681" s="226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7" t="s">
        <v>259</v>
      </c>
      <c r="AT1681" s="227" t="s">
        <v>260</v>
      </c>
      <c r="AU1681" s="227" t="s">
        <v>82</v>
      </c>
      <c r="AY1681" s="20" t="s">
        <v>191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20" t="s">
        <v>80</v>
      </c>
      <c r="BK1681" s="228">
        <f>ROUND(I1681*H1681,2)</f>
        <v>0</v>
      </c>
      <c r="BL1681" s="20" t="s">
        <v>198</v>
      </c>
      <c r="BM1681" s="227" t="s">
        <v>1898</v>
      </c>
    </row>
    <row r="1682" s="13" customFormat="1">
      <c r="A1682" s="13"/>
      <c r="B1682" s="234"/>
      <c r="C1682" s="235"/>
      <c r="D1682" s="236" t="s">
        <v>202</v>
      </c>
      <c r="E1682" s="237" t="s">
        <v>19</v>
      </c>
      <c r="F1682" s="238" t="s">
        <v>1868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202</v>
      </c>
      <c r="AU1682" s="244" t="s">
        <v>82</v>
      </c>
      <c r="AV1682" s="13" t="s">
        <v>80</v>
      </c>
      <c r="AW1682" s="13" t="s">
        <v>34</v>
      </c>
      <c r="AX1682" s="13" t="s">
        <v>72</v>
      </c>
      <c r="AY1682" s="244" t="s">
        <v>191</v>
      </c>
    </row>
    <row r="1683" s="13" customFormat="1">
      <c r="A1683" s="13"/>
      <c r="B1683" s="234"/>
      <c r="C1683" s="235"/>
      <c r="D1683" s="236" t="s">
        <v>202</v>
      </c>
      <c r="E1683" s="237" t="s">
        <v>19</v>
      </c>
      <c r="F1683" s="238" t="s">
        <v>1890</v>
      </c>
      <c r="G1683" s="235"/>
      <c r="H1683" s="237" t="s">
        <v>19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202</v>
      </c>
      <c r="AU1683" s="244" t="s">
        <v>82</v>
      </c>
      <c r="AV1683" s="13" t="s">
        <v>80</v>
      </c>
      <c r="AW1683" s="13" t="s">
        <v>34</v>
      </c>
      <c r="AX1683" s="13" t="s">
        <v>72</v>
      </c>
      <c r="AY1683" s="244" t="s">
        <v>191</v>
      </c>
    </row>
    <row r="1684" s="14" customFormat="1">
      <c r="A1684" s="14"/>
      <c r="B1684" s="245"/>
      <c r="C1684" s="246"/>
      <c r="D1684" s="236" t="s">
        <v>202</v>
      </c>
      <c r="E1684" s="247" t="s">
        <v>19</v>
      </c>
      <c r="F1684" s="248" t="s">
        <v>264</v>
      </c>
      <c r="G1684" s="246"/>
      <c r="H1684" s="249">
        <v>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202</v>
      </c>
      <c r="AU1684" s="255" t="s">
        <v>82</v>
      </c>
      <c r="AV1684" s="14" t="s">
        <v>82</v>
      </c>
      <c r="AW1684" s="14" t="s">
        <v>34</v>
      </c>
      <c r="AX1684" s="14" t="s">
        <v>72</v>
      </c>
      <c r="AY1684" s="255" t="s">
        <v>191</v>
      </c>
    </row>
    <row r="1685" s="14" customFormat="1">
      <c r="A1685" s="14"/>
      <c r="B1685" s="245"/>
      <c r="C1685" s="246"/>
      <c r="D1685" s="236" t="s">
        <v>202</v>
      </c>
      <c r="E1685" s="247" t="s">
        <v>19</v>
      </c>
      <c r="F1685" s="248" t="s">
        <v>82</v>
      </c>
      <c r="G1685" s="246"/>
      <c r="H1685" s="249">
        <v>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202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191</v>
      </c>
    </row>
    <row r="1686" s="16" customFormat="1">
      <c r="A1686" s="16"/>
      <c r="B1686" s="267"/>
      <c r="C1686" s="268"/>
      <c r="D1686" s="236" t="s">
        <v>202</v>
      </c>
      <c r="E1686" s="269" t="s">
        <v>19</v>
      </c>
      <c r="F1686" s="270" t="s">
        <v>212</v>
      </c>
      <c r="G1686" s="268"/>
      <c r="H1686" s="271">
        <v>11</v>
      </c>
      <c r="I1686" s="272"/>
      <c r="J1686" s="268"/>
      <c r="K1686" s="268"/>
      <c r="L1686" s="273"/>
      <c r="M1686" s="274"/>
      <c r="N1686" s="275"/>
      <c r="O1686" s="275"/>
      <c r="P1686" s="275"/>
      <c r="Q1686" s="275"/>
      <c r="R1686" s="275"/>
      <c r="S1686" s="275"/>
      <c r="T1686" s="27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77" t="s">
        <v>202</v>
      </c>
      <c r="AU1686" s="277" t="s">
        <v>82</v>
      </c>
      <c r="AV1686" s="16" t="s">
        <v>198</v>
      </c>
      <c r="AW1686" s="16" t="s">
        <v>34</v>
      </c>
      <c r="AX1686" s="16" t="s">
        <v>80</v>
      </c>
      <c r="AY1686" s="277" t="s">
        <v>191</v>
      </c>
    </row>
    <row r="1687" s="2" customFormat="1" ht="21.75" customHeight="1">
      <c r="A1687" s="41"/>
      <c r="B1687" s="42"/>
      <c r="C1687" s="278" t="s">
        <v>992</v>
      </c>
      <c r="D1687" s="278" t="s">
        <v>260</v>
      </c>
      <c r="E1687" s="279" t="s">
        <v>1899</v>
      </c>
      <c r="F1687" s="280" t="s">
        <v>1900</v>
      </c>
      <c r="G1687" s="281" t="s">
        <v>250</v>
      </c>
      <c r="H1687" s="282">
        <v>3</v>
      </c>
      <c r="I1687" s="283"/>
      <c r="J1687" s="284">
        <f>ROUND(I1687*H1687,2)</f>
        <v>0</v>
      </c>
      <c r="K1687" s="280" t="s">
        <v>197</v>
      </c>
      <c r="L1687" s="285"/>
      <c r="M1687" s="286" t="s">
        <v>19</v>
      </c>
      <c r="N1687" s="287" t="s">
        <v>43</v>
      </c>
      <c r="O1687" s="87"/>
      <c r="P1687" s="225">
        <f>O1687*H1687</f>
        <v>0</v>
      </c>
      <c r="Q1687" s="225">
        <v>0.020650000000000002</v>
      </c>
      <c r="R1687" s="225">
        <f>Q1687*H1687</f>
        <v>0.061950000000000005</v>
      </c>
      <c r="S1687" s="225">
        <v>0</v>
      </c>
      <c r="T1687" s="226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259</v>
      </c>
      <c r="AT1687" s="227" t="s">
        <v>260</v>
      </c>
      <c r="AU1687" s="227" t="s">
        <v>82</v>
      </c>
      <c r="AY1687" s="20" t="s">
        <v>191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80</v>
      </c>
      <c r="BK1687" s="228">
        <f>ROUND(I1687*H1687,2)</f>
        <v>0</v>
      </c>
      <c r="BL1687" s="20" t="s">
        <v>198</v>
      </c>
      <c r="BM1687" s="227" t="s">
        <v>1901</v>
      </c>
    </row>
    <row r="1688" s="13" customFormat="1">
      <c r="A1688" s="13"/>
      <c r="B1688" s="234"/>
      <c r="C1688" s="235"/>
      <c r="D1688" s="236" t="s">
        <v>202</v>
      </c>
      <c r="E1688" s="237" t="s">
        <v>19</v>
      </c>
      <c r="F1688" s="238" t="s">
        <v>1868</v>
      </c>
      <c r="G1688" s="235"/>
      <c r="H1688" s="237" t="s">
        <v>19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202</v>
      </c>
      <c r="AU1688" s="244" t="s">
        <v>82</v>
      </c>
      <c r="AV1688" s="13" t="s">
        <v>80</v>
      </c>
      <c r="AW1688" s="13" t="s">
        <v>34</v>
      </c>
      <c r="AX1688" s="13" t="s">
        <v>72</v>
      </c>
      <c r="AY1688" s="244" t="s">
        <v>191</v>
      </c>
    </row>
    <row r="1689" s="13" customFormat="1">
      <c r="A1689" s="13"/>
      <c r="B1689" s="234"/>
      <c r="C1689" s="235"/>
      <c r="D1689" s="236" t="s">
        <v>202</v>
      </c>
      <c r="E1689" s="237" t="s">
        <v>19</v>
      </c>
      <c r="F1689" s="238" t="s">
        <v>1890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202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93</v>
      </c>
      <c r="G1690" s="246"/>
      <c r="H1690" s="249">
        <v>3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6" customFormat="1">
      <c r="A1691" s="16"/>
      <c r="B1691" s="267"/>
      <c r="C1691" s="268"/>
      <c r="D1691" s="236" t="s">
        <v>202</v>
      </c>
      <c r="E1691" s="269" t="s">
        <v>19</v>
      </c>
      <c r="F1691" s="270" t="s">
        <v>212</v>
      </c>
      <c r="G1691" s="268"/>
      <c r="H1691" s="271">
        <v>3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7" t="s">
        <v>202</v>
      </c>
      <c r="AU1691" s="277" t="s">
        <v>82</v>
      </c>
      <c r="AV1691" s="16" t="s">
        <v>198</v>
      </c>
      <c r="AW1691" s="16" t="s">
        <v>34</v>
      </c>
      <c r="AX1691" s="16" t="s">
        <v>80</v>
      </c>
      <c r="AY1691" s="277" t="s">
        <v>191</v>
      </c>
    </row>
    <row r="1692" s="2" customFormat="1" ht="21.75" customHeight="1">
      <c r="A1692" s="41"/>
      <c r="B1692" s="42"/>
      <c r="C1692" s="278" t="s">
        <v>997</v>
      </c>
      <c r="D1692" s="278" t="s">
        <v>260</v>
      </c>
      <c r="E1692" s="279" t="s">
        <v>1902</v>
      </c>
      <c r="F1692" s="280" t="s">
        <v>1903</v>
      </c>
      <c r="G1692" s="281" t="s">
        <v>250</v>
      </c>
      <c r="H1692" s="282">
        <v>2</v>
      </c>
      <c r="I1692" s="283"/>
      <c r="J1692" s="284">
        <f>ROUND(I1692*H1692,2)</f>
        <v>0</v>
      </c>
      <c r="K1692" s="280" t="s">
        <v>197</v>
      </c>
      <c r="L1692" s="285"/>
      <c r="M1692" s="286" t="s">
        <v>19</v>
      </c>
      <c r="N1692" s="287" t="s">
        <v>43</v>
      </c>
      <c r="O1692" s="87"/>
      <c r="P1692" s="225">
        <f>O1692*H1692</f>
        <v>0</v>
      </c>
      <c r="Q1692" s="225">
        <v>0.01553</v>
      </c>
      <c r="R1692" s="225">
        <f>Q1692*H1692</f>
        <v>0.031060000000000001</v>
      </c>
      <c r="S1692" s="225">
        <v>0</v>
      </c>
      <c r="T1692" s="226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7" t="s">
        <v>259</v>
      </c>
      <c r="AT1692" s="227" t="s">
        <v>260</v>
      </c>
      <c r="AU1692" s="227" t="s">
        <v>82</v>
      </c>
      <c r="AY1692" s="20" t="s">
        <v>191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20" t="s">
        <v>80</v>
      </c>
      <c r="BK1692" s="228">
        <f>ROUND(I1692*H1692,2)</f>
        <v>0</v>
      </c>
      <c r="BL1692" s="20" t="s">
        <v>198</v>
      </c>
      <c r="BM1692" s="227" t="s">
        <v>1904</v>
      </c>
    </row>
    <row r="1693" s="13" customFormat="1">
      <c r="A1693" s="13"/>
      <c r="B1693" s="234"/>
      <c r="C1693" s="235"/>
      <c r="D1693" s="236" t="s">
        <v>202</v>
      </c>
      <c r="E1693" s="237" t="s">
        <v>19</v>
      </c>
      <c r="F1693" s="238" t="s">
        <v>1868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202</v>
      </c>
      <c r="AU1693" s="244" t="s">
        <v>82</v>
      </c>
      <c r="AV1693" s="13" t="s">
        <v>80</v>
      </c>
      <c r="AW1693" s="13" t="s">
        <v>34</v>
      </c>
      <c r="AX1693" s="13" t="s">
        <v>72</v>
      </c>
      <c r="AY1693" s="244" t="s">
        <v>191</v>
      </c>
    </row>
    <row r="1694" s="13" customFormat="1">
      <c r="A1694" s="13"/>
      <c r="B1694" s="234"/>
      <c r="C1694" s="235"/>
      <c r="D1694" s="236" t="s">
        <v>202</v>
      </c>
      <c r="E1694" s="237" t="s">
        <v>19</v>
      </c>
      <c r="F1694" s="238" t="s">
        <v>1905</v>
      </c>
      <c r="G1694" s="235"/>
      <c r="H1694" s="237" t="s">
        <v>19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202</v>
      </c>
      <c r="AU1694" s="244" t="s">
        <v>82</v>
      </c>
      <c r="AV1694" s="13" t="s">
        <v>80</v>
      </c>
      <c r="AW1694" s="13" t="s">
        <v>34</v>
      </c>
      <c r="AX1694" s="13" t="s">
        <v>72</v>
      </c>
      <c r="AY1694" s="244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82</v>
      </c>
      <c r="G1695" s="246"/>
      <c r="H1695" s="249">
        <v>2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6" customFormat="1">
      <c r="A1696" s="16"/>
      <c r="B1696" s="267"/>
      <c r="C1696" s="268"/>
      <c r="D1696" s="236" t="s">
        <v>202</v>
      </c>
      <c r="E1696" s="269" t="s">
        <v>19</v>
      </c>
      <c r="F1696" s="270" t="s">
        <v>212</v>
      </c>
      <c r="G1696" s="268"/>
      <c r="H1696" s="271">
        <v>2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7" t="s">
        <v>202</v>
      </c>
      <c r="AU1696" s="277" t="s">
        <v>82</v>
      </c>
      <c r="AV1696" s="16" t="s">
        <v>198</v>
      </c>
      <c r="AW1696" s="16" t="s">
        <v>34</v>
      </c>
      <c r="AX1696" s="16" t="s">
        <v>80</v>
      </c>
      <c r="AY1696" s="277" t="s">
        <v>191</v>
      </c>
    </row>
    <row r="1697" s="2" customFormat="1" ht="21.75" customHeight="1">
      <c r="A1697" s="41"/>
      <c r="B1697" s="42"/>
      <c r="C1697" s="278" t="s">
        <v>1002</v>
      </c>
      <c r="D1697" s="278" t="s">
        <v>260</v>
      </c>
      <c r="E1697" s="279" t="s">
        <v>1906</v>
      </c>
      <c r="F1697" s="280" t="s">
        <v>1907</v>
      </c>
      <c r="G1697" s="281" t="s">
        <v>250</v>
      </c>
      <c r="H1697" s="282">
        <v>2</v>
      </c>
      <c r="I1697" s="283"/>
      <c r="J1697" s="284">
        <f>ROUND(I1697*H1697,2)</f>
        <v>0</v>
      </c>
      <c r="K1697" s="280" t="s">
        <v>197</v>
      </c>
      <c r="L1697" s="285"/>
      <c r="M1697" s="286" t="s">
        <v>19</v>
      </c>
      <c r="N1697" s="287" t="s">
        <v>43</v>
      </c>
      <c r="O1697" s="87"/>
      <c r="P1697" s="225">
        <f>O1697*H1697</f>
        <v>0</v>
      </c>
      <c r="Q1697" s="225">
        <v>0.018339999999999999</v>
      </c>
      <c r="R1697" s="225">
        <f>Q1697*H1697</f>
        <v>0.036679999999999997</v>
      </c>
      <c r="S1697" s="225">
        <v>0</v>
      </c>
      <c r="T1697" s="226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27" t="s">
        <v>259</v>
      </c>
      <c r="AT1697" s="227" t="s">
        <v>260</v>
      </c>
      <c r="AU1697" s="227" t="s">
        <v>82</v>
      </c>
      <c r="AY1697" s="20" t="s">
        <v>191</v>
      </c>
      <c r="BE1697" s="228">
        <f>IF(N1697="základní",J1697,0)</f>
        <v>0</v>
      </c>
      <c r="BF1697" s="228">
        <f>IF(N1697="snížená",J1697,0)</f>
        <v>0</v>
      </c>
      <c r="BG1697" s="228">
        <f>IF(N1697="zákl. přenesená",J1697,0)</f>
        <v>0</v>
      </c>
      <c r="BH1697" s="228">
        <f>IF(N1697="sníž. přenesená",J1697,0)</f>
        <v>0</v>
      </c>
      <c r="BI1697" s="228">
        <f>IF(N1697="nulová",J1697,0)</f>
        <v>0</v>
      </c>
      <c r="BJ1697" s="20" t="s">
        <v>80</v>
      </c>
      <c r="BK1697" s="228">
        <f>ROUND(I1697*H1697,2)</f>
        <v>0</v>
      </c>
      <c r="BL1697" s="20" t="s">
        <v>198</v>
      </c>
      <c r="BM1697" s="227" t="s">
        <v>1908</v>
      </c>
    </row>
    <row r="1698" s="13" customFormat="1">
      <c r="A1698" s="13"/>
      <c r="B1698" s="234"/>
      <c r="C1698" s="235"/>
      <c r="D1698" s="236" t="s">
        <v>202</v>
      </c>
      <c r="E1698" s="237" t="s">
        <v>19</v>
      </c>
      <c r="F1698" s="238" t="s">
        <v>1868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202</v>
      </c>
      <c r="AU1698" s="244" t="s">
        <v>82</v>
      </c>
      <c r="AV1698" s="13" t="s">
        <v>80</v>
      </c>
      <c r="AW1698" s="13" t="s">
        <v>34</v>
      </c>
      <c r="AX1698" s="13" t="s">
        <v>72</v>
      </c>
      <c r="AY1698" s="244" t="s">
        <v>191</v>
      </c>
    </row>
    <row r="1699" s="13" customFormat="1">
      <c r="A1699" s="13"/>
      <c r="B1699" s="234"/>
      <c r="C1699" s="235"/>
      <c r="D1699" s="236" t="s">
        <v>202</v>
      </c>
      <c r="E1699" s="237" t="s">
        <v>19</v>
      </c>
      <c r="F1699" s="238" t="s">
        <v>1905</v>
      </c>
      <c r="G1699" s="235"/>
      <c r="H1699" s="237" t="s">
        <v>19</v>
      </c>
      <c r="I1699" s="239"/>
      <c r="J1699" s="235"/>
      <c r="K1699" s="235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202</v>
      </c>
      <c r="AU1699" s="244" t="s">
        <v>82</v>
      </c>
      <c r="AV1699" s="13" t="s">
        <v>80</v>
      </c>
      <c r="AW1699" s="13" t="s">
        <v>34</v>
      </c>
      <c r="AX1699" s="13" t="s">
        <v>72</v>
      </c>
      <c r="AY1699" s="244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82</v>
      </c>
      <c r="G1700" s="246"/>
      <c r="H1700" s="249">
        <v>2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6" customFormat="1">
      <c r="A1701" s="16"/>
      <c r="B1701" s="267"/>
      <c r="C1701" s="268"/>
      <c r="D1701" s="236" t="s">
        <v>202</v>
      </c>
      <c r="E1701" s="269" t="s">
        <v>19</v>
      </c>
      <c r="F1701" s="270" t="s">
        <v>212</v>
      </c>
      <c r="G1701" s="268"/>
      <c r="H1701" s="271">
        <v>2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77" t="s">
        <v>202</v>
      </c>
      <c r="AU1701" s="277" t="s">
        <v>82</v>
      </c>
      <c r="AV1701" s="16" t="s">
        <v>198</v>
      </c>
      <c r="AW1701" s="16" t="s">
        <v>34</v>
      </c>
      <c r="AX1701" s="16" t="s">
        <v>80</v>
      </c>
      <c r="AY1701" s="277" t="s">
        <v>191</v>
      </c>
    </row>
    <row r="1702" s="12" customFormat="1" ht="22.8" customHeight="1">
      <c r="A1702" s="12"/>
      <c r="B1702" s="200"/>
      <c r="C1702" s="201"/>
      <c r="D1702" s="202" t="s">
        <v>71</v>
      </c>
      <c r="E1702" s="214" t="s">
        <v>264</v>
      </c>
      <c r="F1702" s="214" t="s">
        <v>292</v>
      </c>
      <c r="G1702" s="201"/>
      <c r="H1702" s="201"/>
      <c r="I1702" s="204"/>
      <c r="J1702" s="215">
        <f>BK1702</f>
        <v>0</v>
      </c>
      <c r="K1702" s="201"/>
      <c r="L1702" s="206"/>
      <c r="M1702" s="207"/>
      <c r="N1702" s="208"/>
      <c r="O1702" s="208"/>
      <c r="P1702" s="209">
        <f>SUM(P1703:P1747)</f>
        <v>0</v>
      </c>
      <c r="Q1702" s="208"/>
      <c r="R1702" s="209">
        <f>SUM(R1703:R1747)</f>
        <v>8.4154575999999999</v>
      </c>
      <c r="S1702" s="208"/>
      <c r="T1702" s="210">
        <f>SUM(T1703:T1747)</f>
        <v>0</v>
      </c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R1702" s="211" t="s">
        <v>80</v>
      </c>
      <c r="AT1702" s="212" t="s">
        <v>71</v>
      </c>
      <c r="AU1702" s="212" t="s">
        <v>80</v>
      </c>
      <c r="AY1702" s="211" t="s">
        <v>191</v>
      </c>
      <c r="BK1702" s="213">
        <f>SUM(BK1703:BK1747)</f>
        <v>0</v>
      </c>
    </row>
    <row r="1703" s="2" customFormat="1" ht="24.15" customHeight="1">
      <c r="A1703" s="41"/>
      <c r="B1703" s="42"/>
      <c r="C1703" s="216" t="s">
        <v>1007</v>
      </c>
      <c r="D1703" s="216" t="s">
        <v>193</v>
      </c>
      <c r="E1703" s="217" t="s">
        <v>1130</v>
      </c>
      <c r="F1703" s="218" t="s">
        <v>1131</v>
      </c>
      <c r="G1703" s="219" t="s">
        <v>196</v>
      </c>
      <c r="H1703" s="220">
        <v>926.88</v>
      </c>
      <c r="I1703" s="221"/>
      <c r="J1703" s="222">
        <f>ROUND(I1703*H1703,2)</f>
        <v>0</v>
      </c>
      <c r="K1703" s="218" t="s">
        <v>197</v>
      </c>
      <c r="L1703" s="47"/>
      <c r="M1703" s="223" t="s">
        <v>19</v>
      </c>
      <c r="N1703" s="224" t="s">
        <v>43</v>
      </c>
      <c r="O1703" s="87"/>
      <c r="P1703" s="225">
        <f>O1703*H1703</f>
        <v>0</v>
      </c>
      <c r="Q1703" s="225">
        <v>0.00021000000000000001</v>
      </c>
      <c r="R1703" s="225">
        <f>Q1703*H1703</f>
        <v>0.19464480000000001</v>
      </c>
      <c r="S1703" s="225">
        <v>0</v>
      </c>
      <c r="T1703" s="226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7" t="s">
        <v>198</v>
      </c>
      <c r="AT1703" s="227" t="s">
        <v>193</v>
      </c>
      <c r="AU1703" s="227" t="s">
        <v>82</v>
      </c>
      <c r="AY1703" s="20" t="s">
        <v>191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20" t="s">
        <v>80</v>
      </c>
      <c r="BK1703" s="228">
        <f>ROUND(I1703*H1703,2)</f>
        <v>0</v>
      </c>
      <c r="BL1703" s="20" t="s">
        <v>198</v>
      </c>
      <c r="BM1703" s="227" t="s">
        <v>1909</v>
      </c>
    </row>
    <row r="1704" s="2" customFormat="1">
      <c r="A1704" s="41"/>
      <c r="B1704" s="42"/>
      <c r="C1704" s="43"/>
      <c r="D1704" s="229" t="s">
        <v>200</v>
      </c>
      <c r="E1704" s="43"/>
      <c r="F1704" s="230" t="s">
        <v>1133</v>
      </c>
      <c r="G1704" s="43"/>
      <c r="H1704" s="43"/>
      <c r="I1704" s="231"/>
      <c r="J1704" s="43"/>
      <c r="K1704" s="43"/>
      <c r="L1704" s="47"/>
      <c r="M1704" s="232"/>
      <c r="N1704" s="233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200</v>
      </c>
      <c r="AU1704" s="20" t="s">
        <v>82</v>
      </c>
    </row>
    <row r="1705" s="14" customFormat="1">
      <c r="A1705" s="14"/>
      <c r="B1705" s="245"/>
      <c r="C1705" s="246"/>
      <c r="D1705" s="236" t="s">
        <v>202</v>
      </c>
      <c r="E1705" s="247" t="s">
        <v>19</v>
      </c>
      <c r="F1705" s="248" t="s">
        <v>1134</v>
      </c>
      <c r="G1705" s="246"/>
      <c r="H1705" s="249">
        <v>232.81999999999999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202</v>
      </c>
      <c r="AU1705" s="255" t="s">
        <v>82</v>
      </c>
      <c r="AV1705" s="14" t="s">
        <v>82</v>
      </c>
      <c r="AW1705" s="14" t="s">
        <v>34</v>
      </c>
      <c r="AX1705" s="14" t="s">
        <v>72</v>
      </c>
      <c r="AY1705" s="255" t="s">
        <v>191</v>
      </c>
    </row>
    <row r="1706" s="14" customFormat="1">
      <c r="A1706" s="14"/>
      <c r="B1706" s="245"/>
      <c r="C1706" s="246"/>
      <c r="D1706" s="236" t="s">
        <v>202</v>
      </c>
      <c r="E1706" s="247" t="s">
        <v>19</v>
      </c>
      <c r="F1706" s="248" t="s">
        <v>1135</v>
      </c>
      <c r="G1706" s="246"/>
      <c r="H1706" s="249">
        <v>159.00999999999999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202</v>
      </c>
      <c r="AU1706" s="255" t="s">
        <v>82</v>
      </c>
      <c r="AV1706" s="14" t="s">
        <v>82</v>
      </c>
      <c r="AW1706" s="14" t="s">
        <v>34</v>
      </c>
      <c r="AX1706" s="14" t="s">
        <v>72</v>
      </c>
      <c r="AY1706" s="255" t="s">
        <v>191</v>
      </c>
    </row>
    <row r="1707" s="14" customFormat="1">
      <c r="A1707" s="14"/>
      <c r="B1707" s="245"/>
      <c r="C1707" s="246"/>
      <c r="D1707" s="236" t="s">
        <v>202</v>
      </c>
      <c r="E1707" s="247" t="s">
        <v>19</v>
      </c>
      <c r="F1707" s="248" t="s">
        <v>1136</v>
      </c>
      <c r="G1707" s="246"/>
      <c r="H1707" s="249">
        <v>75.510000000000005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202</v>
      </c>
      <c r="AU1707" s="255" t="s">
        <v>82</v>
      </c>
      <c r="AV1707" s="14" t="s">
        <v>82</v>
      </c>
      <c r="AW1707" s="14" t="s">
        <v>34</v>
      </c>
      <c r="AX1707" s="14" t="s">
        <v>72</v>
      </c>
      <c r="AY1707" s="255" t="s">
        <v>191</v>
      </c>
    </row>
    <row r="1708" s="14" customFormat="1">
      <c r="A1708" s="14"/>
      <c r="B1708" s="245"/>
      <c r="C1708" s="246"/>
      <c r="D1708" s="236" t="s">
        <v>202</v>
      </c>
      <c r="E1708" s="247" t="s">
        <v>19</v>
      </c>
      <c r="F1708" s="248" t="s">
        <v>1137</v>
      </c>
      <c r="G1708" s="246"/>
      <c r="H1708" s="249">
        <v>338.44999999999999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202</v>
      </c>
      <c r="AU1708" s="255" t="s">
        <v>82</v>
      </c>
      <c r="AV1708" s="14" t="s">
        <v>82</v>
      </c>
      <c r="AW1708" s="14" t="s">
        <v>34</v>
      </c>
      <c r="AX1708" s="14" t="s">
        <v>72</v>
      </c>
      <c r="AY1708" s="255" t="s">
        <v>191</v>
      </c>
    </row>
    <row r="1709" s="14" customFormat="1">
      <c r="A1709" s="14"/>
      <c r="B1709" s="245"/>
      <c r="C1709" s="246"/>
      <c r="D1709" s="236" t="s">
        <v>202</v>
      </c>
      <c r="E1709" s="247" t="s">
        <v>19</v>
      </c>
      <c r="F1709" s="248" t="s">
        <v>1138</v>
      </c>
      <c r="G1709" s="246"/>
      <c r="H1709" s="249">
        <v>121.09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202</v>
      </c>
      <c r="AU1709" s="255" t="s">
        <v>82</v>
      </c>
      <c r="AV1709" s="14" t="s">
        <v>82</v>
      </c>
      <c r="AW1709" s="14" t="s">
        <v>34</v>
      </c>
      <c r="AX1709" s="14" t="s">
        <v>72</v>
      </c>
      <c r="AY1709" s="255" t="s">
        <v>191</v>
      </c>
    </row>
    <row r="1710" s="16" customFormat="1">
      <c r="A1710" s="16"/>
      <c r="B1710" s="267"/>
      <c r="C1710" s="268"/>
      <c r="D1710" s="236" t="s">
        <v>202</v>
      </c>
      <c r="E1710" s="269" t="s">
        <v>19</v>
      </c>
      <c r="F1710" s="270" t="s">
        <v>212</v>
      </c>
      <c r="G1710" s="268"/>
      <c r="H1710" s="271">
        <v>926.88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202</v>
      </c>
      <c r="AU1710" s="277" t="s">
        <v>82</v>
      </c>
      <c r="AV1710" s="16" t="s">
        <v>198</v>
      </c>
      <c r="AW1710" s="16" t="s">
        <v>34</v>
      </c>
      <c r="AX1710" s="16" t="s">
        <v>80</v>
      </c>
      <c r="AY1710" s="277" t="s">
        <v>191</v>
      </c>
    </row>
    <row r="1711" s="2" customFormat="1" ht="24.15" customHeight="1">
      <c r="A1711" s="41"/>
      <c r="B1711" s="42"/>
      <c r="C1711" s="216" t="s">
        <v>1012</v>
      </c>
      <c r="D1711" s="216" t="s">
        <v>193</v>
      </c>
      <c r="E1711" s="217" t="s">
        <v>1910</v>
      </c>
      <c r="F1711" s="218" t="s">
        <v>1911</v>
      </c>
      <c r="G1711" s="219" t="s">
        <v>250</v>
      </c>
      <c r="H1711" s="220">
        <v>244</v>
      </c>
      <c r="I1711" s="221"/>
      <c r="J1711" s="222">
        <f>ROUND(I1711*H1711,2)</f>
        <v>0</v>
      </c>
      <c r="K1711" s="218" t="s">
        <v>197</v>
      </c>
      <c r="L1711" s="47"/>
      <c r="M1711" s="223" t="s">
        <v>19</v>
      </c>
      <c r="N1711" s="224" t="s">
        <v>43</v>
      </c>
      <c r="O1711" s="87"/>
      <c r="P1711" s="225">
        <f>O1711*H1711</f>
        <v>0</v>
      </c>
      <c r="Q1711" s="225">
        <v>0.033000000000000002</v>
      </c>
      <c r="R1711" s="225">
        <f>Q1711*H1711</f>
        <v>8.0519999999999996</v>
      </c>
      <c r="S1711" s="225">
        <v>0</v>
      </c>
      <c r="T1711" s="226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7" t="s">
        <v>198</v>
      </c>
      <c r="AT1711" s="227" t="s">
        <v>193</v>
      </c>
      <c r="AU1711" s="227" t="s">
        <v>82</v>
      </c>
      <c r="AY1711" s="20" t="s">
        <v>191</v>
      </c>
      <c r="BE1711" s="228">
        <f>IF(N1711="základní",J1711,0)</f>
        <v>0</v>
      </c>
      <c r="BF1711" s="228">
        <f>IF(N1711="snížená",J1711,0)</f>
        <v>0</v>
      </c>
      <c r="BG1711" s="228">
        <f>IF(N1711="zákl. přenesená",J1711,0)</f>
        <v>0</v>
      </c>
      <c r="BH1711" s="228">
        <f>IF(N1711="sníž. přenesená",J1711,0)</f>
        <v>0</v>
      </c>
      <c r="BI1711" s="228">
        <f>IF(N1711="nulová",J1711,0)</f>
        <v>0</v>
      </c>
      <c r="BJ1711" s="20" t="s">
        <v>80</v>
      </c>
      <c r="BK1711" s="228">
        <f>ROUND(I1711*H1711,2)</f>
        <v>0</v>
      </c>
      <c r="BL1711" s="20" t="s">
        <v>198</v>
      </c>
      <c r="BM1711" s="227" t="s">
        <v>1912</v>
      </c>
    </row>
    <row r="1712" s="2" customFormat="1">
      <c r="A1712" s="41"/>
      <c r="B1712" s="42"/>
      <c r="C1712" s="43"/>
      <c r="D1712" s="229" t="s">
        <v>200</v>
      </c>
      <c r="E1712" s="43"/>
      <c r="F1712" s="230" t="s">
        <v>1913</v>
      </c>
      <c r="G1712" s="43"/>
      <c r="H1712" s="43"/>
      <c r="I1712" s="231"/>
      <c r="J1712" s="43"/>
      <c r="K1712" s="43"/>
      <c r="L1712" s="47"/>
      <c r="M1712" s="232"/>
      <c r="N1712" s="233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200</v>
      </c>
      <c r="AU1712" s="20" t="s">
        <v>82</v>
      </c>
    </row>
    <row r="1713" s="13" customFormat="1">
      <c r="A1713" s="13"/>
      <c r="B1713" s="234"/>
      <c r="C1713" s="235"/>
      <c r="D1713" s="236" t="s">
        <v>202</v>
      </c>
      <c r="E1713" s="237" t="s">
        <v>19</v>
      </c>
      <c r="F1713" s="238" t="s">
        <v>1914</v>
      </c>
      <c r="G1713" s="235"/>
      <c r="H1713" s="237" t="s">
        <v>19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202</v>
      </c>
      <c r="AU1713" s="244" t="s">
        <v>82</v>
      </c>
      <c r="AV1713" s="13" t="s">
        <v>80</v>
      </c>
      <c r="AW1713" s="13" t="s">
        <v>34</v>
      </c>
      <c r="AX1713" s="13" t="s">
        <v>72</v>
      </c>
      <c r="AY1713" s="244" t="s">
        <v>191</v>
      </c>
    </row>
    <row r="1714" s="14" customFormat="1">
      <c r="A1714" s="14"/>
      <c r="B1714" s="245"/>
      <c r="C1714" s="246"/>
      <c r="D1714" s="236" t="s">
        <v>202</v>
      </c>
      <c r="E1714" s="247" t="s">
        <v>19</v>
      </c>
      <c r="F1714" s="248" t="s">
        <v>1915</v>
      </c>
      <c r="G1714" s="246"/>
      <c r="H1714" s="249">
        <v>244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202</v>
      </c>
      <c r="AU1714" s="255" t="s">
        <v>82</v>
      </c>
      <c r="AV1714" s="14" t="s">
        <v>82</v>
      </c>
      <c r="AW1714" s="14" t="s">
        <v>34</v>
      </c>
      <c r="AX1714" s="14" t="s">
        <v>72</v>
      </c>
      <c r="AY1714" s="255" t="s">
        <v>191</v>
      </c>
    </row>
    <row r="1715" s="16" customFormat="1">
      <c r="A1715" s="16"/>
      <c r="B1715" s="267"/>
      <c r="C1715" s="268"/>
      <c r="D1715" s="236" t="s">
        <v>202</v>
      </c>
      <c r="E1715" s="269" t="s">
        <v>19</v>
      </c>
      <c r="F1715" s="270" t="s">
        <v>212</v>
      </c>
      <c r="G1715" s="268"/>
      <c r="H1715" s="271">
        <v>244</v>
      </c>
      <c r="I1715" s="272"/>
      <c r="J1715" s="268"/>
      <c r="K1715" s="268"/>
      <c r="L1715" s="273"/>
      <c r="M1715" s="274"/>
      <c r="N1715" s="275"/>
      <c r="O1715" s="275"/>
      <c r="P1715" s="275"/>
      <c r="Q1715" s="275"/>
      <c r="R1715" s="275"/>
      <c r="S1715" s="275"/>
      <c r="T1715" s="27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7" t="s">
        <v>202</v>
      </c>
      <c r="AU1715" s="277" t="s">
        <v>82</v>
      </c>
      <c r="AV1715" s="16" t="s">
        <v>198</v>
      </c>
      <c r="AW1715" s="16" t="s">
        <v>34</v>
      </c>
      <c r="AX1715" s="16" t="s">
        <v>80</v>
      </c>
      <c r="AY1715" s="277" t="s">
        <v>191</v>
      </c>
    </row>
    <row r="1716" s="2" customFormat="1" ht="37.8" customHeight="1">
      <c r="A1716" s="41"/>
      <c r="B1716" s="42"/>
      <c r="C1716" s="216" t="s">
        <v>1017</v>
      </c>
      <c r="D1716" s="216" t="s">
        <v>193</v>
      </c>
      <c r="E1716" s="217" t="s">
        <v>1916</v>
      </c>
      <c r="F1716" s="218" t="s">
        <v>1917</v>
      </c>
      <c r="G1716" s="219" t="s">
        <v>250</v>
      </c>
      <c r="H1716" s="220">
        <v>244</v>
      </c>
      <c r="I1716" s="221"/>
      <c r="J1716" s="222">
        <f>ROUND(I1716*H1716,2)</f>
        <v>0</v>
      </c>
      <c r="K1716" s="218" t="s">
        <v>927</v>
      </c>
      <c r="L1716" s="47"/>
      <c r="M1716" s="223" t="s">
        <v>19</v>
      </c>
      <c r="N1716" s="224" t="s">
        <v>43</v>
      </c>
      <c r="O1716" s="87"/>
      <c r="P1716" s="225">
        <f>O1716*H1716</f>
        <v>0</v>
      </c>
      <c r="Q1716" s="225">
        <v>0.00051999999999999995</v>
      </c>
      <c r="R1716" s="225">
        <f>Q1716*H1716</f>
        <v>0.12687999999999999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198</v>
      </c>
      <c r="AT1716" s="227" t="s">
        <v>193</v>
      </c>
      <c r="AU1716" s="227" t="s">
        <v>82</v>
      </c>
      <c r="AY1716" s="20" t="s">
        <v>191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80</v>
      </c>
      <c r="BK1716" s="228">
        <f>ROUND(I1716*H1716,2)</f>
        <v>0</v>
      </c>
      <c r="BL1716" s="20" t="s">
        <v>198</v>
      </c>
      <c r="BM1716" s="227" t="s">
        <v>1918</v>
      </c>
    </row>
    <row r="1717" s="13" customFormat="1">
      <c r="A1717" s="13"/>
      <c r="B1717" s="234"/>
      <c r="C1717" s="235"/>
      <c r="D1717" s="236" t="s">
        <v>202</v>
      </c>
      <c r="E1717" s="237" t="s">
        <v>19</v>
      </c>
      <c r="F1717" s="238" t="s">
        <v>1914</v>
      </c>
      <c r="G1717" s="235"/>
      <c r="H1717" s="237" t="s">
        <v>19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202</v>
      </c>
      <c r="AU1717" s="244" t="s">
        <v>82</v>
      </c>
      <c r="AV1717" s="13" t="s">
        <v>80</v>
      </c>
      <c r="AW1717" s="13" t="s">
        <v>34</v>
      </c>
      <c r="AX1717" s="13" t="s">
        <v>72</v>
      </c>
      <c r="AY1717" s="244" t="s">
        <v>191</v>
      </c>
    </row>
    <row r="1718" s="14" customFormat="1">
      <c r="A1718" s="14"/>
      <c r="B1718" s="245"/>
      <c r="C1718" s="246"/>
      <c r="D1718" s="236" t="s">
        <v>202</v>
      </c>
      <c r="E1718" s="247" t="s">
        <v>19</v>
      </c>
      <c r="F1718" s="248" t="s">
        <v>1915</v>
      </c>
      <c r="G1718" s="246"/>
      <c r="H1718" s="249">
        <v>244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202</v>
      </c>
      <c r="AU1718" s="255" t="s">
        <v>82</v>
      </c>
      <c r="AV1718" s="14" t="s">
        <v>82</v>
      </c>
      <c r="AW1718" s="14" t="s">
        <v>34</v>
      </c>
      <c r="AX1718" s="14" t="s">
        <v>72</v>
      </c>
      <c r="AY1718" s="255" t="s">
        <v>191</v>
      </c>
    </row>
    <row r="1719" s="16" customFormat="1">
      <c r="A1719" s="16"/>
      <c r="B1719" s="267"/>
      <c r="C1719" s="268"/>
      <c r="D1719" s="236" t="s">
        <v>202</v>
      </c>
      <c r="E1719" s="269" t="s">
        <v>19</v>
      </c>
      <c r="F1719" s="270" t="s">
        <v>212</v>
      </c>
      <c r="G1719" s="268"/>
      <c r="H1719" s="271">
        <v>244</v>
      </c>
      <c r="I1719" s="272"/>
      <c r="J1719" s="268"/>
      <c r="K1719" s="268"/>
      <c r="L1719" s="273"/>
      <c r="M1719" s="274"/>
      <c r="N1719" s="275"/>
      <c r="O1719" s="275"/>
      <c r="P1719" s="275"/>
      <c r="Q1719" s="275"/>
      <c r="R1719" s="275"/>
      <c r="S1719" s="275"/>
      <c r="T1719" s="27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77" t="s">
        <v>202</v>
      </c>
      <c r="AU1719" s="277" t="s">
        <v>82</v>
      </c>
      <c r="AV1719" s="16" t="s">
        <v>198</v>
      </c>
      <c r="AW1719" s="16" t="s">
        <v>34</v>
      </c>
      <c r="AX1719" s="16" t="s">
        <v>80</v>
      </c>
      <c r="AY1719" s="277" t="s">
        <v>191</v>
      </c>
    </row>
    <row r="1720" s="2" customFormat="1" ht="24.15" customHeight="1">
      <c r="A1720" s="41"/>
      <c r="B1720" s="42"/>
      <c r="C1720" s="216" t="s">
        <v>1025</v>
      </c>
      <c r="D1720" s="216" t="s">
        <v>193</v>
      </c>
      <c r="E1720" s="217" t="s">
        <v>1919</v>
      </c>
      <c r="F1720" s="218" t="s">
        <v>1920</v>
      </c>
      <c r="G1720" s="219" t="s">
        <v>250</v>
      </c>
      <c r="H1720" s="220">
        <v>256</v>
      </c>
      <c r="I1720" s="221"/>
      <c r="J1720" s="222">
        <f>ROUND(I1720*H1720,2)</f>
        <v>0</v>
      </c>
      <c r="K1720" s="218" t="s">
        <v>197</v>
      </c>
      <c r="L1720" s="47"/>
      <c r="M1720" s="223" t="s">
        <v>19</v>
      </c>
      <c r="N1720" s="224" t="s">
        <v>43</v>
      </c>
      <c r="O1720" s="87"/>
      <c r="P1720" s="225">
        <f>O1720*H1720</f>
        <v>0</v>
      </c>
      <c r="Q1720" s="225">
        <v>1.0000000000000001E-05</v>
      </c>
      <c r="R1720" s="225">
        <f>Q1720*H1720</f>
        <v>0.0025600000000000002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198</v>
      </c>
      <c r="AT1720" s="227" t="s">
        <v>193</v>
      </c>
      <c r="AU1720" s="227" t="s">
        <v>82</v>
      </c>
      <c r="AY1720" s="20" t="s">
        <v>191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80</v>
      </c>
      <c r="BK1720" s="228">
        <f>ROUND(I1720*H1720,2)</f>
        <v>0</v>
      </c>
      <c r="BL1720" s="20" t="s">
        <v>198</v>
      </c>
      <c r="BM1720" s="227" t="s">
        <v>1921</v>
      </c>
    </row>
    <row r="1721" s="2" customFormat="1">
      <c r="A1721" s="41"/>
      <c r="B1721" s="42"/>
      <c r="C1721" s="43"/>
      <c r="D1721" s="229" t="s">
        <v>200</v>
      </c>
      <c r="E1721" s="43"/>
      <c r="F1721" s="230" t="s">
        <v>1922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200</v>
      </c>
      <c r="AU1721" s="20" t="s">
        <v>82</v>
      </c>
    </row>
    <row r="1722" s="13" customFormat="1">
      <c r="A1722" s="13"/>
      <c r="B1722" s="234"/>
      <c r="C1722" s="235"/>
      <c r="D1722" s="236" t="s">
        <v>202</v>
      </c>
      <c r="E1722" s="237" t="s">
        <v>19</v>
      </c>
      <c r="F1722" s="238" t="s">
        <v>1923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202</v>
      </c>
      <c r="AU1722" s="244" t="s">
        <v>82</v>
      </c>
      <c r="AV1722" s="13" t="s">
        <v>80</v>
      </c>
      <c r="AW1722" s="13" t="s">
        <v>34</v>
      </c>
      <c r="AX1722" s="13" t="s">
        <v>72</v>
      </c>
      <c r="AY1722" s="244" t="s">
        <v>191</v>
      </c>
    </row>
    <row r="1723" s="13" customFormat="1">
      <c r="A1723" s="13"/>
      <c r="B1723" s="234"/>
      <c r="C1723" s="235"/>
      <c r="D1723" s="236" t="s">
        <v>202</v>
      </c>
      <c r="E1723" s="237" t="s">
        <v>19</v>
      </c>
      <c r="F1723" s="238" t="s">
        <v>1924</v>
      </c>
      <c r="G1723" s="235"/>
      <c r="H1723" s="237" t="s">
        <v>19</v>
      </c>
      <c r="I1723" s="239"/>
      <c r="J1723" s="235"/>
      <c r="K1723" s="235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202</v>
      </c>
      <c r="AU1723" s="244" t="s">
        <v>82</v>
      </c>
      <c r="AV1723" s="13" t="s">
        <v>80</v>
      </c>
      <c r="AW1723" s="13" t="s">
        <v>34</v>
      </c>
      <c r="AX1723" s="13" t="s">
        <v>72</v>
      </c>
      <c r="AY1723" s="244" t="s">
        <v>191</v>
      </c>
    </row>
    <row r="1724" s="14" customFormat="1">
      <c r="A1724" s="14"/>
      <c r="B1724" s="245"/>
      <c r="C1724" s="246"/>
      <c r="D1724" s="236" t="s">
        <v>202</v>
      </c>
      <c r="E1724" s="247" t="s">
        <v>19</v>
      </c>
      <c r="F1724" s="248" t="s">
        <v>1925</v>
      </c>
      <c r="G1724" s="246"/>
      <c r="H1724" s="249">
        <v>256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202</v>
      </c>
      <c r="AU1724" s="255" t="s">
        <v>82</v>
      </c>
      <c r="AV1724" s="14" t="s">
        <v>82</v>
      </c>
      <c r="AW1724" s="14" t="s">
        <v>34</v>
      </c>
      <c r="AX1724" s="14" t="s">
        <v>72</v>
      </c>
      <c r="AY1724" s="255" t="s">
        <v>191</v>
      </c>
    </row>
    <row r="1725" s="16" customFormat="1">
      <c r="A1725" s="16"/>
      <c r="B1725" s="267"/>
      <c r="C1725" s="268"/>
      <c r="D1725" s="236" t="s">
        <v>202</v>
      </c>
      <c r="E1725" s="269" t="s">
        <v>19</v>
      </c>
      <c r="F1725" s="270" t="s">
        <v>212</v>
      </c>
      <c r="G1725" s="268"/>
      <c r="H1725" s="271">
        <v>256</v>
      </c>
      <c r="I1725" s="272"/>
      <c r="J1725" s="268"/>
      <c r="K1725" s="268"/>
      <c r="L1725" s="273"/>
      <c r="M1725" s="274"/>
      <c r="N1725" s="275"/>
      <c r="O1725" s="275"/>
      <c r="P1725" s="275"/>
      <c r="Q1725" s="275"/>
      <c r="R1725" s="275"/>
      <c r="S1725" s="275"/>
      <c r="T1725" s="27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7" t="s">
        <v>202</v>
      </c>
      <c r="AU1725" s="277" t="s">
        <v>82</v>
      </c>
      <c r="AV1725" s="16" t="s">
        <v>198</v>
      </c>
      <c r="AW1725" s="16" t="s">
        <v>34</v>
      </c>
      <c r="AX1725" s="16" t="s">
        <v>80</v>
      </c>
      <c r="AY1725" s="277" t="s">
        <v>191</v>
      </c>
    </row>
    <row r="1726" s="2" customFormat="1" ht="21.75" customHeight="1">
      <c r="A1726" s="41"/>
      <c r="B1726" s="42"/>
      <c r="C1726" s="216" t="s">
        <v>1033</v>
      </c>
      <c r="D1726" s="216" t="s">
        <v>193</v>
      </c>
      <c r="E1726" s="217" t="s">
        <v>1926</v>
      </c>
      <c r="F1726" s="218" t="s">
        <v>1927</v>
      </c>
      <c r="G1726" s="219" t="s">
        <v>250</v>
      </c>
      <c r="H1726" s="220">
        <v>256</v>
      </c>
      <c r="I1726" s="221"/>
      <c r="J1726" s="222">
        <f>ROUND(I1726*H1726,2)</f>
        <v>0</v>
      </c>
      <c r="K1726" s="218" t="s">
        <v>197</v>
      </c>
      <c r="L1726" s="47"/>
      <c r="M1726" s="223" t="s">
        <v>19</v>
      </c>
      <c r="N1726" s="224" t="s">
        <v>43</v>
      </c>
      <c r="O1726" s="87"/>
      <c r="P1726" s="225">
        <f>O1726*H1726</f>
        <v>0</v>
      </c>
      <c r="Q1726" s="225">
        <v>0.00012999999999999999</v>
      </c>
      <c r="R1726" s="225">
        <f>Q1726*H1726</f>
        <v>0.033279999999999997</v>
      </c>
      <c r="S1726" s="225">
        <v>0</v>
      </c>
      <c r="T1726" s="226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7" t="s">
        <v>198</v>
      </c>
      <c r="AT1726" s="227" t="s">
        <v>193</v>
      </c>
      <c r="AU1726" s="227" t="s">
        <v>82</v>
      </c>
      <c r="AY1726" s="20" t="s">
        <v>191</v>
      </c>
      <c r="BE1726" s="228">
        <f>IF(N1726="základní",J1726,0)</f>
        <v>0</v>
      </c>
      <c r="BF1726" s="228">
        <f>IF(N1726="snížená",J1726,0)</f>
        <v>0</v>
      </c>
      <c r="BG1726" s="228">
        <f>IF(N1726="zákl. přenesená",J1726,0)</f>
        <v>0</v>
      </c>
      <c r="BH1726" s="228">
        <f>IF(N1726="sníž. přenesená",J1726,0)</f>
        <v>0</v>
      </c>
      <c r="BI1726" s="228">
        <f>IF(N1726="nulová",J1726,0)</f>
        <v>0</v>
      </c>
      <c r="BJ1726" s="20" t="s">
        <v>80</v>
      </c>
      <c r="BK1726" s="228">
        <f>ROUND(I1726*H1726,2)</f>
        <v>0</v>
      </c>
      <c r="BL1726" s="20" t="s">
        <v>198</v>
      </c>
      <c r="BM1726" s="227" t="s">
        <v>1928</v>
      </c>
    </row>
    <row r="1727" s="2" customFormat="1">
      <c r="A1727" s="41"/>
      <c r="B1727" s="42"/>
      <c r="C1727" s="43"/>
      <c r="D1727" s="229" t="s">
        <v>200</v>
      </c>
      <c r="E1727" s="43"/>
      <c r="F1727" s="230" t="s">
        <v>1929</v>
      </c>
      <c r="G1727" s="43"/>
      <c r="H1727" s="43"/>
      <c r="I1727" s="231"/>
      <c r="J1727" s="43"/>
      <c r="K1727" s="43"/>
      <c r="L1727" s="47"/>
      <c r="M1727" s="232"/>
      <c r="N1727" s="233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200</v>
      </c>
      <c r="AU1727" s="20" t="s">
        <v>82</v>
      </c>
    </row>
    <row r="1728" s="13" customFormat="1">
      <c r="A1728" s="13"/>
      <c r="B1728" s="234"/>
      <c r="C1728" s="235"/>
      <c r="D1728" s="236" t="s">
        <v>202</v>
      </c>
      <c r="E1728" s="237" t="s">
        <v>19</v>
      </c>
      <c r="F1728" s="238" t="s">
        <v>1923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202</v>
      </c>
      <c r="AU1728" s="244" t="s">
        <v>82</v>
      </c>
      <c r="AV1728" s="13" t="s">
        <v>80</v>
      </c>
      <c r="AW1728" s="13" t="s">
        <v>34</v>
      </c>
      <c r="AX1728" s="13" t="s">
        <v>72</v>
      </c>
      <c r="AY1728" s="244" t="s">
        <v>191</v>
      </c>
    </row>
    <row r="1729" s="13" customFormat="1">
      <c r="A1729" s="13"/>
      <c r="B1729" s="234"/>
      <c r="C1729" s="235"/>
      <c r="D1729" s="236" t="s">
        <v>202</v>
      </c>
      <c r="E1729" s="237" t="s">
        <v>19</v>
      </c>
      <c r="F1729" s="238" t="s">
        <v>1924</v>
      </c>
      <c r="G1729" s="235"/>
      <c r="H1729" s="237" t="s">
        <v>19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202</v>
      </c>
      <c r="AU1729" s="244" t="s">
        <v>82</v>
      </c>
      <c r="AV1729" s="13" t="s">
        <v>80</v>
      </c>
      <c r="AW1729" s="13" t="s">
        <v>34</v>
      </c>
      <c r="AX1729" s="13" t="s">
        <v>72</v>
      </c>
      <c r="AY1729" s="244" t="s">
        <v>191</v>
      </c>
    </row>
    <row r="1730" s="14" customFormat="1">
      <c r="A1730" s="14"/>
      <c r="B1730" s="245"/>
      <c r="C1730" s="246"/>
      <c r="D1730" s="236" t="s">
        <v>202</v>
      </c>
      <c r="E1730" s="247" t="s">
        <v>19</v>
      </c>
      <c r="F1730" s="248" t="s">
        <v>1925</v>
      </c>
      <c r="G1730" s="246"/>
      <c r="H1730" s="249">
        <v>256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202</v>
      </c>
      <c r="AU1730" s="255" t="s">
        <v>82</v>
      </c>
      <c r="AV1730" s="14" t="s">
        <v>82</v>
      </c>
      <c r="AW1730" s="14" t="s">
        <v>34</v>
      </c>
      <c r="AX1730" s="14" t="s">
        <v>72</v>
      </c>
      <c r="AY1730" s="255" t="s">
        <v>191</v>
      </c>
    </row>
    <row r="1731" s="16" customFormat="1">
      <c r="A1731" s="16"/>
      <c r="B1731" s="267"/>
      <c r="C1731" s="268"/>
      <c r="D1731" s="236" t="s">
        <v>202</v>
      </c>
      <c r="E1731" s="269" t="s">
        <v>19</v>
      </c>
      <c r="F1731" s="270" t="s">
        <v>212</v>
      </c>
      <c r="G1731" s="268"/>
      <c r="H1731" s="271">
        <v>256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202</v>
      </c>
      <c r="AU1731" s="277" t="s">
        <v>82</v>
      </c>
      <c r="AV1731" s="16" t="s">
        <v>198</v>
      </c>
      <c r="AW1731" s="16" t="s">
        <v>34</v>
      </c>
      <c r="AX1731" s="16" t="s">
        <v>80</v>
      </c>
      <c r="AY1731" s="277" t="s">
        <v>191</v>
      </c>
    </row>
    <row r="1732" s="2" customFormat="1" ht="24.15" customHeight="1">
      <c r="A1732" s="41"/>
      <c r="B1732" s="42"/>
      <c r="C1732" s="278" t="s">
        <v>1052</v>
      </c>
      <c r="D1732" s="278" t="s">
        <v>260</v>
      </c>
      <c r="E1732" s="279" t="s">
        <v>1930</v>
      </c>
      <c r="F1732" s="280" t="s">
        <v>1931</v>
      </c>
      <c r="G1732" s="281" t="s">
        <v>1932</v>
      </c>
      <c r="H1732" s="282">
        <v>2.5600000000000001</v>
      </c>
      <c r="I1732" s="283"/>
      <c r="J1732" s="284">
        <f>ROUND(I1732*H1732,2)</f>
        <v>0</v>
      </c>
      <c r="K1732" s="280" t="s">
        <v>197</v>
      </c>
      <c r="L1732" s="285"/>
      <c r="M1732" s="286" t="s">
        <v>19</v>
      </c>
      <c r="N1732" s="287" t="s">
        <v>43</v>
      </c>
      <c r="O1732" s="87"/>
      <c r="P1732" s="225">
        <f>O1732*H1732</f>
        <v>0</v>
      </c>
      <c r="Q1732" s="225">
        <v>0.00175</v>
      </c>
      <c r="R1732" s="225">
        <f>Q1732*H1732</f>
        <v>0.0044800000000000005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259</v>
      </c>
      <c r="AT1732" s="227" t="s">
        <v>260</v>
      </c>
      <c r="AU1732" s="227" t="s">
        <v>82</v>
      </c>
      <c r="AY1732" s="20" t="s">
        <v>191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80</v>
      </c>
      <c r="BK1732" s="228">
        <f>ROUND(I1732*H1732,2)</f>
        <v>0</v>
      </c>
      <c r="BL1732" s="20" t="s">
        <v>198</v>
      </c>
      <c r="BM1732" s="227" t="s">
        <v>1933</v>
      </c>
    </row>
    <row r="1733" s="13" customFormat="1">
      <c r="A1733" s="13"/>
      <c r="B1733" s="234"/>
      <c r="C1733" s="235"/>
      <c r="D1733" s="236" t="s">
        <v>202</v>
      </c>
      <c r="E1733" s="237" t="s">
        <v>19</v>
      </c>
      <c r="F1733" s="238" t="s">
        <v>1923</v>
      </c>
      <c r="G1733" s="235"/>
      <c r="H1733" s="237" t="s">
        <v>19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202</v>
      </c>
      <c r="AU1733" s="244" t="s">
        <v>82</v>
      </c>
      <c r="AV1733" s="13" t="s">
        <v>80</v>
      </c>
      <c r="AW1733" s="13" t="s">
        <v>34</v>
      </c>
      <c r="AX1733" s="13" t="s">
        <v>72</v>
      </c>
      <c r="AY1733" s="244" t="s">
        <v>191</v>
      </c>
    </row>
    <row r="1734" s="13" customFormat="1">
      <c r="A1734" s="13"/>
      <c r="B1734" s="234"/>
      <c r="C1734" s="235"/>
      <c r="D1734" s="236" t="s">
        <v>202</v>
      </c>
      <c r="E1734" s="237" t="s">
        <v>19</v>
      </c>
      <c r="F1734" s="238" t="s">
        <v>1924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202</v>
      </c>
      <c r="AU1734" s="244" t="s">
        <v>82</v>
      </c>
      <c r="AV1734" s="13" t="s">
        <v>80</v>
      </c>
      <c r="AW1734" s="13" t="s">
        <v>34</v>
      </c>
      <c r="AX1734" s="13" t="s">
        <v>72</v>
      </c>
      <c r="AY1734" s="244" t="s">
        <v>191</v>
      </c>
    </row>
    <row r="1735" s="14" customFormat="1">
      <c r="A1735" s="14"/>
      <c r="B1735" s="245"/>
      <c r="C1735" s="246"/>
      <c r="D1735" s="236" t="s">
        <v>202</v>
      </c>
      <c r="E1735" s="247" t="s">
        <v>19</v>
      </c>
      <c r="F1735" s="248" t="s">
        <v>1934</v>
      </c>
      <c r="G1735" s="246"/>
      <c r="H1735" s="249">
        <v>2.5600000000000001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202</v>
      </c>
      <c r="AU1735" s="255" t="s">
        <v>82</v>
      </c>
      <c r="AV1735" s="14" t="s">
        <v>82</v>
      </c>
      <c r="AW1735" s="14" t="s">
        <v>34</v>
      </c>
      <c r="AX1735" s="14" t="s">
        <v>72</v>
      </c>
      <c r="AY1735" s="255" t="s">
        <v>191</v>
      </c>
    </row>
    <row r="1736" s="16" customFormat="1">
      <c r="A1736" s="16"/>
      <c r="B1736" s="267"/>
      <c r="C1736" s="268"/>
      <c r="D1736" s="236" t="s">
        <v>202</v>
      </c>
      <c r="E1736" s="269" t="s">
        <v>19</v>
      </c>
      <c r="F1736" s="270" t="s">
        <v>212</v>
      </c>
      <c r="G1736" s="268"/>
      <c r="H1736" s="271">
        <v>2.5600000000000001</v>
      </c>
      <c r="I1736" s="272"/>
      <c r="J1736" s="268"/>
      <c r="K1736" s="268"/>
      <c r="L1736" s="273"/>
      <c r="M1736" s="274"/>
      <c r="N1736" s="275"/>
      <c r="O1736" s="275"/>
      <c r="P1736" s="275"/>
      <c r="Q1736" s="275"/>
      <c r="R1736" s="275"/>
      <c r="S1736" s="275"/>
      <c r="T1736" s="27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77" t="s">
        <v>202</v>
      </c>
      <c r="AU1736" s="277" t="s">
        <v>82</v>
      </c>
      <c r="AV1736" s="16" t="s">
        <v>198</v>
      </c>
      <c r="AW1736" s="16" t="s">
        <v>34</v>
      </c>
      <c r="AX1736" s="16" t="s">
        <v>80</v>
      </c>
      <c r="AY1736" s="277" t="s">
        <v>191</v>
      </c>
    </row>
    <row r="1737" s="2" customFormat="1" ht="24.15" customHeight="1">
      <c r="A1737" s="41"/>
      <c r="B1737" s="42"/>
      <c r="C1737" s="278" t="s">
        <v>1070</v>
      </c>
      <c r="D1737" s="278" t="s">
        <v>260</v>
      </c>
      <c r="E1737" s="279" t="s">
        <v>1935</v>
      </c>
      <c r="F1737" s="280" t="s">
        <v>1936</v>
      </c>
      <c r="G1737" s="281" t="s">
        <v>1932</v>
      </c>
      <c r="H1737" s="282">
        <v>2.5600000000000001</v>
      </c>
      <c r="I1737" s="283"/>
      <c r="J1737" s="284">
        <f>ROUND(I1737*H1737,2)</f>
        <v>0</v>
      </c>
      <c r="K1737" s="280" t="s">
        <v>197</v>
      </c>
      <c r="L1737" s="285"/>
      <c r="M1737" s="286" t="s">
        <v>19</v>
      </c>
      <c r="N1737" s="287" t="s">
        <v>43</v>
      </c>
      <c r="O1737" s="87"/>
      <c r="P1737" s="225">
        <f>O1737*H1737</f>
        <v>0</v>
      </c>
      <c r="Q1737" s="225">
        <v>0.00063000000000000003</v>
      </c>
      <c r="R1737" s="225">
        <f>Q1737*H1737</f>
        <v>0.0016128000000000002</v>
      </c>
      <c r="S1737" s="225">
        <v>0</v>
      </c>
      <c r="T1737" s="226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7" t="s">
        <v>259</v>
      </c>
      <c r="AT1737" s="227" t="s">
        <v>260</v>
      </c>
      <c r="AU1737" s="227" t="s">
        <v>82</v>
      </c>
      <c r="AY1737" s="20" t="s">
        <v>191</v>
      </c>
      <c r="BE1737" s="228">
        <f>IF(N1737="základní",J1737,0)</f>
        <v>0</v>
      </c>
      <c r="BF1737" s="228">
        <f>IF(N1737="snížená",J1737,0)</f>
        <v>0</v>
      </c>
      <c r="BG1737" s="228">
        <f>IF(N1737="zákl. přenesená",J1737,0)</f>
        <v>0</v>
      </c>
      <c r="BH1737" s="228">
        <f>IF(N1737="sníž. přenesená",J1737,0)</f>
        <v>0</v>
      </c>
      <c r="BI1737" s="228">
        <f>IF(N1737="nulová",J1737,0)</f>
        <v>0</v>
      </c>
      <c r="BJ1737" s="20" t="s">
        <v>80</v>
      </c>
      <c r="BK1737" s="228">
        <f>ROUND(I1737*H1737,2)</f>
        <v>0</v>
      </c>
      <c r="BL1737" s="20" t="s">
        <v>198</v>
      </c>
      <c r="BM1737" s="227" t="s">
        <v>1937</v>
      </c>
    </row>
    <row r="1738" s="13" customFormat="1">
      <c r="A1738" s="13"/>
      <c r="B1738" s="234"/>
      <c r="C1738" s="235"/>
      <c r="D1738" s="236" t="s">
        <v>202</v>
      </c>
      <c r="E1738" s="237" t="s">
        <v>19</v>
      </c>
      <c r="F1738" s="238" t="s">
        <v>1923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202</v>
      </c>
      <c r="AU1738" s="244" t="s">
        <v>82</v>
      </c>
      <c r="AV1738" s="13" t="s">
        <v>80</v>
      </c>
      <c r="AW1738" s="13" t="s">
        <v>34</v>
      </c>
      <c r="AX1738" s="13" t="s">
        <v>72</v>
      </c>
      <c r="AY1738" s="244" t="s">
        <v>191</v>
      </c>
    </row>
    <row r="1739" s="13" customFormat="1">
      <c r="A1739" s="13"/>
      <c r="B1739" s="234"/>
      <c r="C1739" s="235"/>
      <c r="D1739" s="236" t="s">
        <v>202</v>
      </c>
      <c r="E1739" s="237" t="s">
        <v>19</v>
      </c>
      <c r="F1739" s="238" t="s">
        <v>1924</v>
      </c>
      <c r="G1739" s="235"/>
      <c r="H1739" s="237" t="s">
        <v>19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202</v>
      </c>
      <c r="AU1739" s="244" t="s">
        <v>82</v>
      </c>
      <c r="AV1739" s="13" t="s">
        <v>80</v>
      </c>
      <c r="AW1739" s="13" t="s">
        <v>34</v>
      </c>
      <c r="AX1739" s="13" t="s">
        <v>72</v>
      </c>
      <c r="AY1739" s="244" t="s">
        <v>191</v>
      </c>
    </row>
    <row r="1740" s="14" customFormat="1">
      <c r="A1740" s="14"/>
      <c r="B1740" s="245"/>
      <c r="C1740" s="246"/>
      <c r="D1740" s="236" t="s">
        <v>202</v>
      </c>
      <c r="E1740" s="247" t="s">
        <v>19</v>
      </c>
      <c r="F1740" s="248" t="s">
        <v>1934</v>
      </c>
      <c r="G1740" s="246"/>
      <c r="H1740" s="249">
        <v>2.5600000000000001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202</v>
      </c>
      <c r="AU1740" s="255" t="s">
        <v>82</v>
      </c>
      <c r="AV1740" s="14" t="s">
        <v>82</v>
      </c>
      <c r="AW1740" s="14" t="s">
        <v>34</v>
      </c>
      <c r="AX1740" s="14" t="s">
        <v>72</v>
      </c>
      <c r="AY1740" s="255" t="s">
        <v>191</v>
      </c>
    </row>
    <row r="1741" s="16" customFormat="1">
      <c r="A1741" s="16"/>
      <c r="B1741" s="267"/>
      <c r="C1741" s="268"/>
      <c r="D1741" s="236" t="s">
        <v>202</v>
      </c>
      <c r="E1741" s="269" t="s">
        <v>19</v>
      </c>
      <c r="F1741" s="270" t="s">
        <v>212</v>
      </c>
      <c r="G1741" s="268"/>
      <c r="H1741" s="271">
        <v>2.5600000000000001</v>
      </c>
      <c r="I1741" s="272"/>
      <c r="J1741" s="268"/>
      <c r="K1741" s="268"/>
      <c r="L1741" s="273"/>
      <c r="M1741" s="274"/>
      <c r="N1741" s="275"/>
      <c r="O1741" s="275"/>
      <c r="P1741" s="275"/>
      <c r="Q1741" s="275"/>
      <c r="R1741" s="275"/>
      <c r="S1741" s="275"/>
      <c r="T1741" s="27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7" t="s">
        <v>202</v>
      </c>
      <c r="AU1741" s="277" t="s">
        <v>82</v>
      </c>
      <c r="AV1741" s="16" t="s">
        <v>198</v>
      </c>
      <c r="AW1741" s="16" t="s">
        <v>34</v>
      </c>
      <c r="AX1741" s="16" t="s">
        <v>80</v>
      </c>
      <c r="AY1741" s="277" t="s">
        <v>191</v>
      </c>
    </row>
    <row r="1742" s="2" customFormat="1" ht="24.15" customHeight="1">
      <c r="A1742" s="41"/>
      <c r="B1742" s="42"/>
      <c r="C1742" s="216" t="s">
        <v>1075</v>
      </c>
      <c r="D1742" s="216" t="s">
        <v>193</v>
      </c>
      <c r="E1742" s="217" t="s">
        <v>1938</v>
      </c>
      <c r="F1742" s="218" t="s">
        <v>1939</v>
      </c>
      <c r="G1742" s="219" t="s">
        <v>250</v>
      </c>
      <c r="H1742" s="220">
        <v>256</v>
      </c>
      <c r="I1742" s="221"/>
      <c r="J1742" s="222">
        <f>ROUND(I1742*H1742,2)</f>
        <v>0</v>
      </c>
      <c r="K1742" s="218" t="s">
        <v>197</v>
      </c>
      <c r="L1742" s="47"/>
      <c r="M1742" s="223" t="s">
        <v>19</v>
      </c>
      <c r="N1742" s="224" t="s">
        <v>43</v>
      </c>
      <c r="O1742" s="87"/>
      <c r="P1742" s="225">
        <f>O1742*H1742</f>
        <v>0</v>
      </c>
      <c r="Q1742" s="225">
        <v>0</v>
      </c>
      <c r="R1742" s="225">
        <f>Q1742*H1742</f>
        <v>0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198</v>
      </c>
      <c r="AT1742" s="227" t="s">
        <v>193</v>
      </c>
      <c r="AU1742" s="227" t="s">
        <v>82</v>
      </c>
      <c r="AY1742" s="20" t="s">
        <v>191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80</v>
      </c>
      <c r="BK1742" s="228">
        <f>ROUND(I1742*H1742,2)</f>
        <v>0</v>
      </c>
      <c r="BL1742" s="20" t="s">
        <v>198</v>
      </c>
      <c r="BM1742" s="227" t="s">
        <v>1940</v>
      </c>
    </row>
    <row r="1743" s="2" customFormat="1">
      <c r="A1743" s="41"/>
      <c r="B1743" s="42"/>
      <c r="C1743" s="43"/>
      <c r="D1743" s="229" t="s">
        <v>200</v>
      </c>
      <c r="E1743" s="43"/>
      <c r="F1743" s="230" t="s">
        <v>1941</v>
      </c>
      <c r="G1743" s="43"/>
      <c r="H1743" s="43"/>
      <c r="I1743" s="231"/>
      <c r="J1743" s="43"/>
      <c r="K1743" s="43"/>
      <c r="L1743" s="47"/>
      <c r="M1743" s="232"/>
      <c r="N1743" s="233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200</v>
      </c>
      <c r="AU1743" s="20" t="s">
        <v>82</v>
      </c>
    </row>
    <row r="1744" s="13" customFormat="1">
      <c r="A1744" s="13"/>
      <c r="B1744" s="234"/>
      <c r="C1744" s="235"/>
      <c r="D1744" s="236" t="s">
        <v>202</v>
      </c>
      <c r="E1744" s="237" t="s">
        <v>19</v>
      </c>
      <c r="F1744" s="238" t="s">
        <v>1923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202</v>
      </c>
      <c r="AU1744" s="244" t="s">
        <v>82</v>
      </c>
      <c r="AV1744" s="13" t="s">
        <v>80</v>
      </c>
      <c r="AW1744" s="13" t="s">
        <v>34</v>
      </c>
      <c r="AX1744" s="13" t="s">
        <v>72</v>
      </c>
      <c r="AY1744" s="244" t="s">
        <v>191</v>
      </c>
    </row>
    <row r="1745" s="13" customFormat="1">
      <c r="A1745" s="13"/>
      <c r="B1745" s="234"/>
      <c r="C1745" s="235"/>
      <c r="D1745" s="236" t="s">
        <v>202</v>
      </c>
      <c r="E1745" s="237" t="s">
        <v>19</v>
      </c>
      <c r="F1745" s="238" t="s">
        <v>1924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202</v>
      </c>
      <c r="AU1745" s="244" t="s">
        <v>82</v>
      </c>
      <c r="AV1745" s="13" t="s">
        <v>80</v>
      </c>
      <c r="AW1745" s="13" t="s">
        <v>34</v>
      </c>
      <c r="AX1745" s="13" t="s">
        <v>72</v>
      </c>
      <c r="AY1745" s="244" t="s">
        <v>191</v>
      </c>
    </row>
    <row r="1746" s="14" customFormat="1">
      <c r="A1746" s="14"/>
      <c r="B1746" s="245"/>
      <c r="C1746" s="246"/>
      <c r="D1746" s="236" t="s">
        <v>202</v>
      </c>
      <c r="E1746" s="247" t="s">
        <v>19</v>
      </c>
      <c r="F1746" s="248" t="s">
        <v>1925</v>
      </c>
      <c r="G1746" s="246"/>
      <c r="H1746" s="249">
        <v>256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202</v>
      </c>
      <c r="AU1746" s="255" t="s">
        <v>82</v>
      </c>
      <c r="AV1746" s="14" t="s">
        <v>82</v>
      </c>
      <c r="AW1746" s="14" t="s">
        <v>34</v>
      </c>
      <c r="AX1746" s="14" t="s">
        <v>72</v>
      </c>
      <c r="AY1746" s="255" t="s">
        <v>191</v>
      </c>
    </row>
    <row r="1747" s="16" customFormat="1">
      <c r="A1747" s="16"/>
      <c r="B1747" s="267"/>
      <c r="C1747" s="268"/>
      <c r="D1747" s="236" t="s">
        <v>202</v>
      </c>
      <c r="E1747" s="269" t="s">
        <v>19</v>
      </c>
      <c r="F1747" s="270" t="s">
        <v>212</v>
      </c>
      <c r="G1747" s="268"/>
      <c r="H1747" s="271">
        <v>256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202</v>
      </c>
      <c r="AU1747" s="277" t="s">
        <v>82</v>
      </c>
      <c r="AV1747" s="16" t="s">
        <v>198</v>
      </c>
      <c r="AW1747" s="16" t="s">
        <v>34</v>
      </c>
      <c r="AX1747" s="16" t="s">
        <v>80</v>
      </c>
      <c r="AY1747" s="277" t="s">
        <v>191</v>
      </c>
    </row>
    <row r="1748" s="12" customFormat="1" ht="22.8" customHeight="1">
      <c r="A1748" s="12"/>
      <c r="B1748" s="200"/>
      <c r="C1748" s="201"/>
      <c r="D1748" s="202" t="s">
        <v>71</v>
      </c>
      <c r="E1748" s="214" t="s">
        <v>329</v>
      </c>
      <c r="F1748" s="214" t="s">
        <v>330</v>
      </c>
      <c r="G1748" s="201"/>
      <c r="H1748" s="201"/>
      <c r="I1748" s="204"/>
      <c r="J1748" s="215">
        <f>BK1748</f>
        <v>0</v>
      </c>
      <c r="K1748" s="201"/>
      <c r="L1748" s="206"/>
      <c r="M1748" s="207"/>
      <c r="N1748" s="208"/>
      <c r="O1748" s="208"/>
      <c r="P1748" s="209">
        <f>SUM(P1749:P1750)</f>
        <v>0</v>
      </c>
      <c r="Q1748" s="208"/>
      <c r="R1748" s="209">
        <f>SUM(R1749:R1750)</f>
        <v>0</v>
      </c>
      <c r="S1748" s="208"/>
      <c r="T1748" s="210">
        <f>SUM(T1749:T1750)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11" t="s">
        <v>80</v>
      </c>
      <c r="AT1748" s="212" t="s">
        <v>71</v>
      </c>
      <c r="AU1748" s="212" t="s">
        <v>80</v>
      </c>
      <c r="AY1748" s="211" t="s">
        <v>191</v>
      </c>
      <c r="BK1748" s="213">
        <f>SUM(BK1749:BK1750)</f>
        <v>0</v>
      </c>
    </row>
    <row r="1749" s="2" customFormat="1" ht="37.8" customHeight="1">
      <c r="A1749" s="41"/>
      <c r="B1749" s="42"/>
      <c r="C1749" s="216" t="s">
        <v>1082</v>
      </c>
      <c r="D1749" s="216" t="s">
        <v>193</v>
      </c>
      <c r="E1749" s="217" t="s">
        <v>1942</v>
      </c>
      <c r="F1749" s="218" t="s">
        <v>1943</v>
      </c>
      <c r="G1749" s="219" t="s">
        <v>310</v>
      </c>
      <c r="H1749" s="220">
        <v>481.17099999999999</v>
      </c>
      <c r="I1749" s="221"/>
      <c r="J1749" s="222">
        <f>ROUND(I1749*H1749,2)</f>
        <v>0</v>
      </c>
      <c r="K1749" s="218" t="s">
        <v>197</v>
      </c>
      <c r="L1749" s="47"/>
      <c r="M1749" s="223" t="s">
        <v>19</v>
      </c>
      <c r="N1749" s="224" t="s">
        <v>43</v>
      </c>
      <c r="O1749" s="87"/>
      <c r="P1749" s="225">
        <f>O1749*H1749</f>
        <v>0</v>
      </c>
      <c r="Q1749" s="225">
        <v>0</v>
      </c>
      <c r="R1749" s="225">
        <f>Q1749*H1749</f>
        <v>0</v>
      </c>
      <c r="S1749" s="225">
        <v>0</v>
      </c>
      <c r="T1749" s="226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7" t="s">
        <v>198</v>
      </c>
      <c r="AT1749" s="227" t="s">
        <v>193</v>
      </c>
      <c r="AU1749" s="227" t="s">
        <v>82</v>
      </c>
      <c r="AY1749" s="20" t="s">
        <v>191</v>
      </c>
      <c r="BE1749" s="228">
        <f>IF(N1749="základní",J1749,0)</f>
        <v>0</v>
      </c>
      <c r="BF1749" s="228">
        <f>IF(N1749="snížená",J1749,0)</f>
        <v>0</v>
      </c>
      <c r="BG1749" s="228">
        <f>IF(N1749="zákl. přenesená",J1749,0)</f>
        <v>0</v>
      </c>
      <c r="BH1749" s="228">
        <f>IF(N1749="sníž. přenesená",J1749,0)</f>
        <v>0</v>
      </c>
      <c r="BI1749" s="228">
        <f>IF(N1749="nulová",J1749,0)</f>
        <v>0</v>
      </c>
      <c r="BJ1749" s="20" t="s">
        <v>80</v>
      </c>
      <c r="BK1749" s="228">
        <f>ROUND(I1749*H1749,2)</f>
        <v>0</v>
      </c>
      <c r="BL1749" s="20" t="s">
        <v>198</v>
      </c>
      <c r="BM1749" s="227" t="s">
        <v>1944</v>
      </c>
    </row>
    <row r="1750" s="2" customFormat="1">
      <c r="A1750" s="41"/>
      <c r="B1750" s="42"/>
      <c r="C1750" s="43"/>
      <c r="D1750" s="229" t="s">
        <v>200</v>
      </c>
      <c r="E1750" s="43"/>
      <c r="F1750" s="230" t="s">
        <v>1945</v>
      </c>
      <c r="G1750" s="43"/>
      <c r="H1750" s="43"/>
      <c r="I1750" s="231"/>
      <c r="J1750" s="43"/>
      <c r="K1750" s="43"/>
      <c r="L1750" s="47"/>
      <c r="M1750" s="232"/>
      <c r="N1750" s="233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200</v>
      </c>
      <c r="AU1750" s="20" t="s">
        <v>82</v>
      </c>
    </row>
    <row r="1751" s="12" customFormat="1" ht="25.92" customHeight="1">
      <c r="A1751" s="12"/>
      <c r="B1751" s="200"/>
      <c r="C1751" s="201"/>
      <c r="D1751" s="202" t="s">
        <v>71</v>
      </c>
      <c r="E1751" s="203" t="s">
        <v>1154</v>
      </c>
      <c r="F1751" s="203" t="s">
        <v>1155</v>
      </c>
      <c r="G1751" s="201"/>
      <c r="H1751" s="201"/>
      <c r="I1751" s="204"/>
      <c r="J1751" s="205">
        <f>BK1751</f>
        <v>0</v>
      </c>
      <c r="K1751" s="201"/>
      <c r="L1751" s="206"/>
      <c r="M1751" s="207"/>
      <c r="N1751" s="208"/>
      <c r="O1751" s="208"/>
      <c r="P1751" s="209">
        <f>P1752+P1813+P2043+P2328+P2341+P2413+P2487+P2539+P2826+P3454+P3861+P3961+P4924+P5021+P5509+P5560</f>
        <v>0</v>
      </c>
      <c r="Q1751" s="208"/>
      <c r="R1751" s="209">
        <f>R1752+R1813+R2043+R2328+R2341+R2413+R2487+R2539+R2826+R3454+R3861+R3961+R4924+R5021+R5509+R5560</f>
        <v>120.17196955999999</v>
      </c>
      <c r="S1751" s="208"/>
      <c r="T1751" s="210">
        <f>T1752+T1813+T2043+T2328+T2341+T2413+T2487+T2539+T2826+T3454+T3861+T3961+T4924+T5021+T5509+T5560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11" t="s">
        <v>82</v>
      </c>
      <c r="AT1751" s="212" t="s">
        <v>71</v>
      </c>
      <c r="AU1751" s="212" t="s">
        <v>72</v>
      </c>
      <c r="AY1751" s="211" t="s">
        <v>191</v>
      </c>
      <c r="BK1751" s="213">
        <f>BK1752+BK1813+BK2043+BK2328+BK2341+BK2413+BK2487+BK2539+BK2826+BK3454+BK3861+BK3961+BK4924+BK5021+BK5509+BK5560</f>
        <v>0</v>
      </c>
    </row>
    <row r="1752" s="12" customFormat="1" ht="22.8" customHeight="1">
      <c r="A1752" s="12"/>
      <c r="B1752" s="200"/>
      <c r="C1752" s="201"/>
      <c r="D1752" s="202" t="s">
        <v>71</v>
      </c>
      <c r="E1752" s="214" t="s">
        <v>1156</v>
      </c>
      <c r="F1752" s="214" t="s">
        <v>1157</v>
      </c>
      <c r="G1752" s="201"/>
      <c r="H1752" s="201"/>
      <c r="I1752" s="204"/>
      <c r="J1752" s="215">
        <f>BK1752</f>
        <v>0</v>
      </c>
      <c r="K1752" s="201"/>
      <c r="L1752" s="206"/>
      <c r="M1752" s="207"/>
      <c r="N1752" s="208"/>
      <c r="O1752" s="208"/>
      <c r="P1752" s="209">
        <f>SUM(P1753:P1812)</f>
        <v>0</v>
      </c>
      <c r="Q1752" s="208"/>
      <c r="R1752" s="209">
        <f>SUM(R1753:R1812)</f>
        <v>0.83471229000000002</v>
      </c>
      <c r="S1752" s="208"/>
      <c r="T1752" s="210">
        <f>SUM(T1753:T1812)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1" t="s">
        <v>82</v>
      </c>
      <c r="AT1752" s="212" t="s">
        <v>71</v>
      </c>
      <c r="AU1752" s="212" t="s">
        <v>80</v>
      </c>
      <c r="AY1752" s="211" t="s">
        <v>191</v>
      </c>
      <c r="BK1752" s="213">
        <f>SUM(BK1753:BK1812)</f>
        <v>0</v>
      </c>
    </row>
    <row r="1753" s="2" customFormat="1" ht="21.75" customHeight="1">
      <c r="A1753" s="41"/>
      <c r="B1753" s="42"/>
      <c r="C1753" s="216" t="s">
        <v>1090</v>
      </c>
      <c r="D1753" s="216" t="s">
        <v>193</v>
      </c>
      <c r="E1753" s="217" t="s">
        <v>1946</v>
      </c>
      <c r="F1753" s="218" t="s">
        <v>1947</v>
      </c>
      <c r="G1753" s="219" t="s">
        <v>196</v>
      </c>
      <c r="H1753" s="220">
        <v>90.216999999999999</v>
      </c>
      <c r="I1753" s="221"/>
      <c r="J1753" s="222">
        <f>ROUND(I1753*H1753,2)</f>
        <v>0</v>
      </c>
      <c r="K1753" s="218" t="s">
        <v>197</v>
      </c>
      <c r="L1753" s="47"/>
      <c r="M1753" s="223" t="s">
        <v>19</v>
      </c>
      <c r="N1753" s="224" t="s">
        <v>43</v>
      </c>
      <c r="O1753" s="87"/>
      <c r="P1753" s="225">
        <f>O1753*H1753</f>
        <v>0</v>
      </c>
      <c r="Q1753" s="225">
        <v>0</v>
      </c>
      <c r="R1753" s="225">
        <f>Q1753*H1753</f>
        <v>0</v>
      </c>
      <c r="S1753" s="225">
        <v>0</v>
      </c>
      <c r="T1753" s="226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7" t="s">
        <v>464</v>
      </c>
      <c r="AT1753" s="227" t="s">
        <v>193</v>
      </c>
      <c r="AU1753" s="227" t="s">
        <v>82</v>
      </c>
      <c r="AY1753" s="20" t="s">
        <v>191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20" t="s">
        <v>80</v>
      </c>
      <c r="BK1753" s="228">
        <f>ROUND(I1753*H1753,2)</f>
        <v>0</v>
      </c>
      <c r="BL1753" s="20" t="s">
        <v>464</v>
      </c>
      <c r="BM1753" s="227" t="s">
        <v>1948</v>
      </c>
    </row>
    <row r="1754" s="2" customFormat="1">
      <c r="A1754" s="41"/>
      <c r="B1754" s="42"/>
      <c r="C1754" s="43"/>
      <c r="D1754" s="229" t="s">
        <v>200</v>
      </c>
      <c r="E1754" s="43"/>
      <c r="F1754" s="230" t="s">
        <v>1949</v>
      </c>
      <c r="G1754" s="43"/>
      <c r="H1754" s="43"/>
      <c r="I1754" s="231"/>
      <c r="J1754" s="43"/>
      <c r="K1754" s="43"/>
      <c r="L1754" s="47"/>
      <c r="M1754" s="232"/>
      <c r="N1754" s="233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200</v>
      </c>
      <c r="AU1754" s="20" t="s">
        <v>82</v>
      </c>
    </row>
    <row r="1755" s="13" customFormat="1">
      <c r="A1755" s="13"/>
      <c r="B1755" s="234"/>
      <c r="C1755" s="235"/>
      <c r="D1755" s="236" t="s">
        <v>202</v>
      </c>
      <c r="E1755" s="237" t="s">
        <v>19</v>
      </c>
      <c r="F1755" s="238" t="s">
        <v>1950</v>
      </c>
      <c r="G1755" s="235"/>
      <c r="H1755" s="237" t="s">
        <v>19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202</v>
      </c>
      <c r="AU1755" s="244" t="s">
        <v>82</v>
      </c>
      <c r="AV1755" s="13" t="s">
        <v>80</v>
      </c>
      <c r="AW1755" s="13" t="s">
        <v>34</v>
      </c>
      <c r="AX1755" s="13" t="s">
        <v>72</v>
      </c>
      <c r="AY1755" s="244" t="s">
        <v>191</v>
      </c>
    </row>
    <row r="1756" s="14" customFormat="1">
      <c r="A1756" s="14"/>
      <c r="B1756" s="245"/>
      <c r="C1756" s="246"/>
      <c r="D1756" s="236" t="s">
        <v>202</v>
      </c>
      <c r="E1756" s="247" t="s">
        <v>19</v>
      </c>
      <c r="F1756" s="248" t="s">
        <v>1951</v>
      </c>
      <c r="G1756" s="246"/>
      <c r="H1756" s="249">
        <v>50.554000000000002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202</v>
      </c>
      <c r="AU1756" s="255" t="s">
        <v>82</v>
      </c>
      <c r="AV1756" s="14" t="s">
        <v>82</v>
      </c>
      <c r="AW1756" s="14" t="s">
        <v>34</v>
      </c>
      <c r="AX1756" s="14" t="s">
        <v>72</v>
      </c>
      <c r="AY1756" s="255" t="s">
        <v>191</v>
      </c>
    </row>
    <row r="1757" s="14" customFormat="1">
      <c r="A1757" s="14"/>
      <c r="B1757" s="245"/>
      <c r="C1757" s="246"/>
      <c r="D1757" s="236" t="s">
        <v>202</v>
      </c>
      <c r="E1757" s="247" t="s">
        <v>19</v>
      </c>
      <c r="F1757" s="248" t="s">
        <v>1952</v>
      </c>
      <c r="G1757" s="246"/>
      <c r="H1757" s="249">
        <v>39.662999999999997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202</v>
      </c>
      <c r="AU1757" s="255" t="s">
        <v>82</v>
      </c>
      <c r="AV1757" s="14" t="s">
        <v>82</v>
      </c>
      <c r="AW1757" s="14" t="s">
        <v>34</v>
      </c>
      <c r="AX1757" s="14" t="s">
        <v>72</v>
      </c>
      <c r="AY1757" s="255" t="s">
        <v>191</v>
      </c>
    </row>
    <row r="1758" s="16" customFormat="1">
      <c r="A1758" s="16"/>
      <c r="B1758" s="267"/>
      <c r="C1758" s="268"/>
      <c r="D1758" s="236" t="s">
        <v>202</v>
      </c>
      <c r="E1758" s="269" t="s">
        <v>19</v>
      </c>
      <c r="F1758" s="270" t="s">
        <v>212</v>
      </c>
      <c r="G1758" s="268"/>
      <c r="H1758" s="271">
        <v>90.216999999999999</v>
      </c>
      <c r="I1758" s="272"/>
      <c r="J1758" s="268"/>
      <c r="K1758" s="268"/>
      <c r="L1758" s="273"/>
      <c r="M1758" s="274"/>
      <c r="N1758" s="275"/>
      <c r="O1758" s="275"/>
      <c r="P1758" s="275"/>
      <c r="Q1758" s="275"/>
      <c r="R1758" s="275"/>
      <c r="S1758" s="275"/>
      <c r="T1758" s="27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T1758" s="277" t="s">
        <v>202</v>
      </c>
      <c r="AU1758" s="277" t="s">
        <v>82</v>
      </c>
      <c r="AV1758" s="16" t="s">
        <v>198</v>
      </c>
      <c r="AW1758" s="16" t="s">
        <v>34</v>
      </c>
      <c r="AX1758" s="16" t="s">
        <v>80</v>
      </c>
      <c r="AY1758" s="277" t="s">
        <v>191</v>
      </c>
    </row>
    <row r="1759" s="2" customFormat="1" ht="16.5" customHeight="1">
      <c r="A1759" s="41"/>
      <c r="B1759" s="42"/>
      <c r="C1759" s="278" t="s">
        <v>1098</v>
      </c>
      <c r="D1759" s="278" t="s">
        <v>260</v>
      </c>
      <c r="E1759" s="279" t="s">
        <v>1172</v>
      </c>
      <c r="F1759" s="280" t="s">
        <v>1173</v>
      </c>
      <c r="G1759" s="281" t="s">
        <v>310</v>
      </c>
      <c r="H1759" s="282">
        <v>0.031</v>
      </c>
      <c r="I1759" s="283"/>
      <c r="J1759" s="284">
        <f>ROUND(I1759*H1759,2)</f>
        <v>0</v>
      </c>
      <c r="K1759" s="280" t="s">
        <v>197</v>
      </c>
      <c r="L1759" s="285"/>
      <c r="M1759" s="286" t="s">
        <v>19</v>
      </c>
      <c r="N1759" s="287" t="s">
        <v>43</v>
      </c>
      <c r="O1759" s="87"/>
      <c r="P1759" s="225">
        <f>O1759*H1759</f>
        <v>0</v>
      </c>
      <c r="Q1759" s="225">
        <v>1</v>
      </c>
      <c r="R1759" s="225">
        <f>Q1759*H1759</f>
        <v>0.031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688</v>
      </c>
      <c r="AT1759" s="227" t="s">
        <v>260</v>
      </c>
      <c r="AU1759" s="227" t="s">
        <v>82</v>
      </c>
      <c r="AY1759" s="20" t="s">
        <v>191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80</v>
      </c>
      <c r="BK1759" s="228">
        <f>ROUND(I1759*H1759,2)</f>
        <v>0</v>
      </c>
      <c r="BL1759" s="20" t="s">
        <v>464</v>
      </c>
      <c r="BM1759" s="227" t="s">
        <v>1953</v>
      </c>
    </row>
    <row r="1760" s="13" customFormat="1">
      <c r="A1760" s="13"/>
      <c r="B1760" s="234"/>
      <c r="C1760" s="235"/>
      <c r="D1760" s="236" t="s">
        <v>202</v>
      </c>
      <c r="E1760" s="237" t="s">
        <v>19</v>
      </c>
      <c r="F1760" s="238" t="s">
        <v>1950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202</v>
      </c>
      <c r="AU1760" s="244" t="s">
        <v>82</v>
      </c>
      <c r="AV1760" s="13" t="s">
        <v>80</v>
      </c>
      <c r="AW1760" s="13" t="s">
        <v>34</v>
      </c>
      <c r="AX1760" s="13" t="s">
        <v>72</v>
      </c>
      <c r="AY1760" s="244" t="s">
        <v>191</v>
      </c>
    </row>
    <row r="1761" s="14" customFormat="1">
      <c r="A1761" s="14"/>
      <c r="B1761" s="245"/>
      <c r="C1761" s="246"/>
      <c r="D1761" s="236" t="s">
        <v>202</v>
      </c>
      <c r="E1761" s="247" t="s">
        <v>19</v>
      </c>
      <c r="F1761" s="248" t="s">
        <v>1951</v>
      </c>
      <c r="G1761" s="246"/>
      <c r="H1761" s="249">
        <v>50.554000000000002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202</v>
      </c>
      <c r="AU1761" s="255" t="s">
        <v>82</v>
      </c>
      <c r="AV1761" s="14" t="s">
        <v>82</v>
      </c>
      <c r="AW1761" s="14" t="s">
        <v>34</v>
      </c>
      <c r="AX1761" s="14" t="s">
        <v>72</v>
      </c>
      <c r="AY1761" s="255" t="s">
        <v>191</v>
      </c>
    </row>
    <row r="1762" s="14" customFormat="1">
      <c r="A1762" s="14"/>
      <c r="B1762" s="245"/>
      <c r="C1762" s="246"/>
      <c r="D1762" s="236" t="s">
        <v>202</v>
      </c>
      <c r="E1762" s="247" t="s">
        <v>19</v>
      </c>
      <c r="F1762" s="248" t="s">
        <v>1952</v>
      </c>
      <c r="G1762" s="246"/>
      <c r="H1762" s="249">
        <v>39.662999999999997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202</v>
      </c>
      <c r="AU1762" s="255" t="s">
        <v>82</v>
      </c>
      <c r="AV1762" s="14" t="s">
        <v>82</v>
      </c>
      <c r="AW1762" s="14" t="s">
        <v>34</v>
      </c>
      <c r="AX1762" s="14" t="s">
        <v>72</v>
      </c>
      <c r="AY1762" s="255" t="s">
        <v>191</v>
      </c>
    </row>
    <row r="1763" s="16" customFormat="1">
      <c r="A1763" s="16"/>
      <c r="B1763" s="267"/>
      <c r="C1763" s="268"/>
      <c r="D1763" s="236" t="s">
        <v>202</v>
      </c>
      <c r="E1763" s="269" t="s">
        <v>19</v>
      </c>
      <c r="F1763" s="270" t="s">
        <v>212</v>
      </c>
      <c r="G1763" s="268"/>
      <c r="H1763" s="271">
        <v>90.216999999999999</v>
      </c>
      <c r="I1763" s="272"/>
      <c r="J1763" s="268"/>
      <c r="K1763" s="268"/>
      <c r="L1763" s="273"/>
      <c r="M1763" s="274"/>
      <c r="N1763" s="275"/>
      <c r="O1763" s="275"/>
      <c r="P1763" s="275"/>
      <c r="Q1763" s="275"/>
      <c r="R1763" s="275"/>
      <c r="S1763" s="275"/>
      <c r="T1763" s="27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T1763" s="277" t="s">
        <v>202</v>
      </c>
      <c r="AU1763" s="277" t="s">
        <v>82</v>
      </c>
      <c r="AV1763" s="16" t="s">
        <v>198</v>
      </c>
      <c r="AW1763" s="16" t="s">
        <v>34</v>
      </c>
      <c r="AX1763" s="16" t="s">
        <v>80</v>
      </c>
      <c r="AY1763" s="277" t="s">
        <v>191</v>
      </c>
    </row>
    <row r="1764" s="14" customFormat="1">
      <c r="A1764" s="14"/>
      <c r="B1764" s="245"/>
      <c r="C1764" s="246"/>
      <c r="D1764" s="236" t="s">
        <v>202</v>
      </c>
      <c r="E1764" s="246"/>
      <c r="F1764" s="248" t="s">
        <v>1954</v>
      </c>
      <c r="G1764" s="246"/>
      <c r="H1764" s="249">
        <v>0.031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202</v>
      </c>
      <c r="AU1764" s="255" t="s">
        <v>82</v>
      </c>
      <c r="AV1764" s="14" t="s">
        <v>82</v>
      </c>
      <c r="AW1764" s="14" t="s">
        <v>4</v>
      </c>
      <c r="AX1764" s="14" t="s">
        <v>80</v>
      </c>
      <c r="AY1764" s="255" t="s">
        <v>191</v>
      </c>
    </row>
    <row r="1765" s="2" customFormat="1" ht="16.5" customHeight="1">
      <c r="A1765" s="41"/>
      <c r="B1765" s="42"/>
      <c r="C1765" s="216" t="s">
        <v>1104</v>
      </c>
      <c r="D1765" s="216" t="s">
        <v>193</v>
      </c>
      <c r="E1765" s="217" t="s">
        <v>1955</v>
      </c>
      <c r="F1765" s="218" t="s">
        <v>1956</v>
      </c>
      <c r="G1765" s="219" t="s">
        <v>196</v>
      </c>
      <c r="H1765" s="220">
        <v>90.216999999999999</v>
      </c>
      <c r="I1765" s="221"/>
      <c r="J1765" s="222">
        <f>ROUND(I1765*H1765,2)</f>
        <v>0</v>
      </c>
      <c r="K1765" s="218" t="s">
        <v>197</v>
      </c>
      <c r="L1765" s="47"/>
      <c r="M1765" s="223" t="s">
        <v>19</v>
      </c>
      <c r="N1765" s="224" t="s">
        <v>43</v>
      </c>
      <c r="O1765" s="87"/>
      <c r="P1765" s="225">
        <f>O1765*H1765</f>
        <v>0</v>
      </c>
      <c r="Q1765" s="225">
        <v>0.00040000000000000002</v>
      </c>
      <c r="R1765" s="225">
        <f>Q1765*H1765</f>
        <v>0.036086800000000002</v>
      </c>
      <c r="S1765" s="225">
        <v>0</v>
      </c>
      <c r="T1765" s="226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464</v>
      </c>
      <c r="AT1765" s="227" t="s">
        <v>193</v>
      </c>
      <c r="AU1765" s="227" t="s">
        <v>82</v>
      </c>
      <c r="AY1765" s="20" t="s">
        <v>191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80</v>
      </c>
      <c r="BK1765" s="228">
        <f>ROUND(I1765*H1765,2)</f>
        <v>0</v>
      </c>
      <c r="BL1765" s="20" t="s">
        <v>464</v>
      </c>
      <c r="BM1765" s="227" t="s">
        <v>1957</v>
      </c>
    </row>
    <row r="1766" s="2" customFormat="1">
      <c r="A1766" s="41"/>
      <c r="B1766" s="42"/>
      <c r="C1766" s="43"/>
      <c r="D1766" s="229" t="s">
        <v>200</v>
      </c>
      <c r="E1766" s="43"/>
      <c r="F1766" s="230" t="s">
        <v>1958</v>
      </c>
      <c r="G1766" s="43"/>
      <c r="H1766" s="43"/>
      <c r="I1766" s="231"/>
      <c r="J1766" s="43"/>
      <c r="K1766" s="43"/>
      <c r="L1766" s="47"/>
      <c r="M1766" s="232"/>
      <c r="N1766" s="233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200</v>
      </c>
      <c r="AU1766" s="20" t="s">
        <v>82</v>
      </c>
    </row>
    <row r="1767" s="13" customFormat="1">
      <c r="A1767" s="13"/>
      <c r="B1767" s="234"/>
      <c r="C1767" s="235"/>
      <c r="D1767" s="236" t="s">
        <v>202</v>
      </c>
      <c r="E1767" s="237" t="s">
        <v>19</v>
      </c>
      <c r="F1767" s="238" t="s">
        <v>1950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202</v>
      </c>
      <c r="AU1767" s="244" t="s">
        <v>82</v>
      </c>
      <c r="AV1767" s="13" t="s">
        <v>80</v>
      </c>
      <c r="AW1767" s="13" t="s">
        <v>34</v>
      </c>
      <c r="AX1767" s="13" t="s">
        <v>72</v>
      </c>
      <c r="AY1767" s="244" t="s">
        <v>191</v>
      </c>
    </row>
    <row r="1768" s="14" customFormat="1">
      <c r="A1768" s="14"/>
      <c r="B1768" s="245"/>
      <c r="C1768" s="246"/>
      <c r="D1768" s="236" t="s">
        <v>202</v>
      </c>
      <c r="E1768" s="247" t="s">
        <v>19</v>
      </c>
      <c r="F1768" s="248" t="s">
        <v>1951</v>
      </c>
      <c r="G1768" s="246"/>
      <c r="H1768" s="249">
        <v>50.554000000000002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202</v>
      </c>
      <c r="AU1768" s="255" t="s">
        <v>82</v>
      </c>
      <c r="AV1768" s="14" t="s">
        <v>82</v>
      </c>
      <c r="AW1768" s="14" t="s">
        <v>34</v>
      </c>
      <c r="AX1768" s="14" t="s">
        <v>72</v>
      </c>
      <c r="AY1768" s="255" t="s">
        <v>191</v>
      </c>
    </row>
    <row r="1769" s="14" customFormat="1">
      <c r="A1769" s="14"/>
      <c r="B1769" s="245"/>
      <c r="C1769" s="246"/>
      <c r="D1769" s="236" t="s">
        <v>202</v>
      </c>
      <c r="E1769" s="247" t="s">
        <v>19</v>
      </c>
      <c r="F1769" s="248" t="s">
        <v>1952</v>
      </c>
      <c r="G1769" s="246"/>
      <c r="H1769" s="249">
        <v>39.662999999999997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202</v>
      </c>
      <c r="AU1769" s="255" t="s">
        <v>82</v>
      </c>
      <c r="AV1769" s="14" t="s">
        <v>82</v>
      </c>
      <c r="AW1769" s="14" t="s">
        <v>34</v>
      </c>
      <c r="AX1769" s="14" t="s">
        <v>72</v>
      </c>
      <c r="AY1769" s="255" t="s">
        <v>191</v>
      </c>
    </row>
    <row r="1770" s="16" customFormat="1">
      <c r="A1770" s="16"/>
      <c r="B1770" s="267"/>
      <c r="C1770" s="268"/>
      <c r="D1770" s="236" t="s">
        <v>202</v>
      </c>
      <c r="E1770" s="269" t="s">
        <v>19</v>
      </c>
      <c r="F1770" s="270" t="s">
        <v>212</v>
      </c>
      <c r="G1770" s="268"/>
      <c r="H1770" s="271">
        <v>90.216999999999999</v>
      </c>
      <c r="I1770" s="272"/>
      <c r="J1770" s="268"/>
      <c r="K1770" s="268"/>
      <c r="L1770" s="273"/>
      <c r="M1770" s="274"/>
      <c r="N1770" s="275"/>
      <c r="O1770" s="275"/>
      <c r="P1770" s="275"/>
      <c r="Q1770" s="275"/>
      <c r="R1770" s="275"/>
      <c r="S1770" s="275"/>
      <c r="T1770" s="27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T1770" s="277" t="s">
        <v>202</v>
      </c>
      <c r="AU1770" s="277" t="s">
        <v>82</v>
      </c>
      <c r="AV1770" s="16" t="s">
        <v>198</v>
      </c>
      <c r="AW1770" s="16" t="s">
        <v>34</v>
      </c>
      <c r="AX1770" s="16" t="s">
        <v>80</v>
      </c>
      <c r="AY1770" s="277" t="s">
        <v>191</v>
      </c>
    </row>
    <row r="1771" s="2" customFormat="1" ht="24.15" customHeight="1">
      <c r="A1771" s="41"/>
      <c r="B1771" s="42"/>
      <c r="C1771" s="278" t="s">
        <v>1109</v>
      </c>
      <c r="D1771" s="278" t="s">
        <v>260</v>
      </c>
      <c r="E1771" s="279" t="s">
        <v>1959</v>
      </c>
      <c r="F1771" s="280" t="s">
        <v>1960</v>
      </c>
      <c r="G1771" s="281" t="s">
        <v>196</v>
      </c>
      <c r="H1771" s="282">
        <v>110.155</v>
      </c>
      <c r="I1771" s="283"/>
      <c r="J1771" s="284">
        <f>ROUND(I1771*H1771,2)</f>
        <v>0</v>
      </c>
      <c r="K1771" s="280" t="s">
        <v>197</v>
      </c>
      <c r="L1771" s="285"/>
      <c r="M1771" s="286" t="s">
        <v>19</v>
      </c>
      <c r="N1771" s="287" t="s">
        <v>43</v>
      </c>
      <c r="O1771" s="87"/>
      <c r="P1771" s="225">
        <f>O1771*H1771</f>
        <v>0</v>
      </c>
      <c r="Q1771" s="225">
        <v>0.0047000000000000002</v>
      </c>
      <c r="R1771" s="225">
        <f>Q1771*H1771</f>
        <v>0.51772850000000004</v>
      </c>
      <c r="S1771" s="225">
        <v>0</v>
      </c>
      <c r="T1771" s="226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7" t="s">
        <v>688</v>
      </c>
      <c r="AT1771" s="227" t="s">
        <v>260</v>
      </c>
      <c r="AU1771" s="227" t="s">
        <v>82</v>
      </c>
      <c r="AY1771" s="20" t="s">
        <v>191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20" t="s">
        <v>80</v>
      </c>
      <c r="BK1771" s="228">
        <f>ROUND(I1771*H1771,2)</f>
        <v>0</v>
      </c>
      <c r="BL1771" s="20" t="s">
        <v>464</v>
      </c>
      <c r="BM1771" s="227" t="s">
        <v>1961</v>
      </c>
    </row>
    <row r="1772" s="13" customFormat="1">
      <c r="A1772" s="13"/>
      <c r="B1772" s="234"/>
      <c r="C1772" s="235"/>
      <c r="D1772" s="236" t="s">
        <v>202</v>
      </c>
      <c r="E1772" s="237" t="s">
        <v>19</v>
      </c>
      <c r="F1772" s="238" t="s">
        <v>1950</v>
      </c>
      <c r="G1772" s="235"/>
      <c r="H1772" s="237" t="s">
        <v>19</v>
      </c>
      <c r="I1772" s="239"/>
      <c r="J1772" s="235"/>
      <c r="K1772" s="235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202</v>
      </c>
      <c r="AU1772" s="244" t="s">
        <v>82</v>
      </c>
      <c r="AV1772" s="13" t="s">
        <v>80</v>
      </c>
      <c r="AW1772" s="13" t="s">
        <v>34</v>
      </c>
      <c r="AX1772" s="13" t="s">
        <v>72</v>
      </c>
      <c r="AY1772" s="244" t="s">
        <v>191</v>
      </c>
    </row>
    <row r="1773" s="14" customFormat="1">
      <c r="A1773" s="14"/>
      <c r="B1773" s="245"/>
      <c r="C1773" s="246"/>
      <c r="D1773" s="236" t="s">
        <v>202</v>
      </c>
      <c r="E1773" s="247" t="s">
        <v>19</v>
      </c>
      <c r="F1773" s="248" t="s">
        <v>1951</v>
      </c>
      <c r="G1773" s="246"/>
      <c r="H1773" s="249">
        <v>50.554000000000002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202</v>
      </c>
      <c r="AU1773" s="255" t="s">
        <v>82</v>
      </c>
      <c r="AV1773" s="14" t="s">
        <v>82</v>
      </c>
      <c r="AW1773" s="14" t="s">
        <v>34</v>
      </c>
      <c r="AX1773" s="14" t="s">
        <v>72</v>
      </c>
      <c r="AY1773" s="255" t="s">
        <v>191</v>
      </c>
    </row>
    <row r="1774" s="14" customFormat="1">
      <c r="A1774" s="14"/>
      <c r="B1774" s="245"/>
      <c r="C1774" s="246"/>
      <c r="D1774" s="236" t="s">
        <v>202</v>
      </c>
      <c r="E1774" s="247" t="s">
        <v>19</v>
      </c>
      <c r="F1774" s="248" t="s">
        <v>1952</v>
      </c>
      <c r="G1774" s="246"/>
      <c r="H1774" s="249">
        <v>39.662999999999997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202</v>
      </c>
      <c r="AU1774" s="255" t="s">
        <v>82</v>
      </c>
      <c r="AV1774" s="14" t="s">
        <v>82</v>
      </c>
      <c r="AW1774" s="14" t="s">
        <v>34</v>
      </c>
      <c r="AX1774" s="14" t="s">
        <v>72</v>
      </c>
      <c r="AY1774" s="255" t="s">
        <v>191</v>
      </c>
    </row>
    <row r="1775" s="16" customFormat="1">
      <c r="A1775" s="16"/>
      <c r="B1775" s="267"/>
      <c r="C1775" s="268"/>
      <c r="D1775" s="236" t="s">
        <v>202</v>
      </c>
      <c r="E1775" s="269" t="s">
        <v>19</v>
      </c>
      <c r="F1775" s="270" t="s">
        <v>212</v>
      </c>
      <c r="G1775" s="268"/>
      <c r="H1775" s="271">
        <v>90.216999999999999</v>
      </c>
      <c r="I1775" s="272"/>
      <c r="J1775" s="268"/>
      <c r="K1775" s="268"/>
      <c r="L1775" s="273"/>
      <c r="M1775" s="274"/>
      <c r="N1775" s="275"/>
      <c r="O1775" s="275"/>
      <c r="P1775" s="275"/>
      <c r="Q1775" s="275"/>
      <c r="R1775" s="275"/>
      <c r="S1775" s="275"/>
      <c r="T1775" s="27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7" t="s">
        <v>202</v>
      </c>
      <c r="AU1775" s="277" t="s">
        <v>82</v>
      </c>
      <c r="AV1775" s="16" t="s">
        <v>198</v>
      </c>
      <c r="AW1775" s="16" t="s">
        <v>34</v>
      </c>
      <c r="AX1775" s="16" t="s">
        <v>80</v>
      </c>
      <c r="AY1775" s="277" t="s">
        <v>191</v>
      </c>
    </row>
    <row r="1776" s="14" customFormat="1">
      <c r="A1776" s="14"/>
      <c r="B1776" s="245"/>
      <c r="C1776" s="246"/>
      <c r="D1776" s="236" t="s">
        <v>202</v>
      </c>
      <c r="E1776" s="246"/>
      <c r="F1776" s="248" t="s">
        <v>1962</v>
      </c>
      <c r="G1776" s="246"/>
      <c r="H1776" s="249">
        <v>110.155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202</v>
      </c>
      <c r="AU1776" s="255" t="s">
        <v>82</v>
      </c>
      <c r="AV1776" s="14" t="s">
        <v>82</v>
      </c>
      <c r="AW1776" s="14" t="s">
        <v>4</v>
      </c>
      <c r="AX1776" s="14" t="s">
        <v>80</v>
      </c>
      <c r="AY1776" s="255" t="s">
        <v>191</v>
      </c>
    </row>
    <row r="1777" s="2" customFormat="1" ht="16.5" customHeight="1">
      <c r="A1777" s="41"/>
      <c r="B1777" s="42"/>
      <c r="C1777" s="216" t="s">
        <v>1114</v>
      </c>
      <c r="D1777" s="216" t="s">
        <v>193</v>
      </c>
      <c r="E1777" s="217" t="s">
        <v>1963</v>
      </c>
      <c r="F1777" s="218" t="s">
        <v>1964</v>
      </c>
      <c r="G1777" s="219" t="s">
        <v>196</v>
      </c>
      <c r="H1777" s="220">
        <v>679.31700000000001</v>
      </c>
      <c r="I1777" s="221"/>
      <c r="J1777" s="222">
        <f>ROUND(I1777*H1777,2)</f>
        <v>0</v>
      </c>
      <c r="K1777" s="218" t="s">
        <v>197</v>
      </c>
      <c r="L1777" s="47"/>
      <c r="M1777" s="223" t="s">
        <v>19</v>
      </c>
      <c r="N1777" s="224" t="s">
        <v>43</v>
      </c>
      <c r="O1777" s="87"/>
      <c r="P1777" s="225">
        <f>O1777*H1777</f>
        <v>0</v>
      </c>
      <c r="Q1777" s="225">
        <v>0.00023000000000000001</v>
      </c>
      <c r="R1777" s="225">
        <f>Q1777*H1777</f>
        <v>0.15624291000000001</v>
      </c>
      <c r="S1777" s="225">
        <v>0</v>
      </c>
      <c r="T1777" s="226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7" t="s">
        <v>464</v>
      </c>
      <c r="AT1777" s="227" t="s">
        <v>193</v>
      </c>
      <c r="AU1777" s="227" t="s">
        <v>82</v>
      </c>
      <c r="AY1777" s="20" t="s">
        <v>191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20" t="s">
        <v>80</v>
      </c>
      <c r="BK1777" s="228">
        <f>ROUND(I1777*H1777,2)</f>
        <v>0</v>
      </c>
      <c r="BL1777" s="20" t="s">
        <v>464</v>
      </c>
      <c r="BM1777" s="227" t="s">
        <v>1965</v>
      </c>
    </row>
    <row r="1778" s="2" customFormat="1">
      <c r="A1778" s="41"/>
      <c r="B1778" s="42"/>
      <c r="C1778" s="43"/>
      <c r="D1778" s="229" t="s">
        <v>200</v>
      </c>
      <c r="E1778" s="43"/>
      <c r="F1778" s="230" t="s">
        <v>1966</v>
      </c>
      <c r="G1778" s="43"/>
      <c r="H1778" s="43"/>
      <c r="I1778" s="231"/>
      <c r="J1778" s="43"/>
      <c r="K1778" s="43"/>
      <c r="L1778" s="47"/>
      <c r="M1778" s="232"/>
      <c r="N1778" s="233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200</v>
      </c>
      <c r="AU1778" s="20" t="s">
        <v>82</v>
      </c>
    </row>
    <row r="1779" s="13" customFormat="1">
      <c r="A1779" s="13"/>
      <c r="B1779" s="234"/>
      <c r="C1779" s="235"/>
      <c r="D1779" s="236" t="s">
        <v>202</v>
      </c>
      <c r="E1779" s="237" t="s">
        <v>19</v>
      </c>
      <c r="F1779" s="238" t="s">
        <v>1967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202</v>
      </c>
      <c r="AU1779" s="244" t="s">
        <v>82</v>
      </c>
      <c r="AV1779" s="13" t="s">
        <v>80</v>
      </c>
      <c r="AW1779" s="13" t="s">
        <v>34</v>
      </c>
      <c r="AX1779" s="13" t="s">
        <v>72</v>
      </c>
      <c r="AY1779" s="244" t="s">
        <v>191</v>
      </c>
    </row>
    <row r="1780" s="13" customFormat="1">
      <c r="A1780" s="13"/>
      <c r="B1780" s="234"/>
      <c r="C1780" s="235"/>
      <c r="D1780" s="236" t="s">
        <v>202</v>
      </c>
      <c r="E1780" s="237" t="s">
        <v>19</v>
      </c>
      <c r="F1780" s="238" t="s">
        <v>558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202</v>
      </c>
      <c r="AU1780" s="244" t="s">
        <v>82</v>
      </c>
      <c r="AV1780" s="13" t="s">
        <v>80</v>
      </c>
      <c r="AW1780" s="13" t="s">
        <v>34</v>
      </c>
      <c r="AX1780" s="13" t="s">
        <v>72</v>
      </c>
      <c r="AY1780" s="244" t="s">
        <v>191</v>
      </c>
    </row>
    <row r="1781" s="14" customFormat="1">
      <c r="A1781" s="14"/>
      <c r="B1781" s="245"/>
      <c r="C1781" s="246"/>
      <c r="D1781" s="236" t="s">
        <v>202</v>
      </c>
      <c r="E1781" s="247" t="s">
        <v>19</v>
      </c>
      <c r="F1781" s="248" t="s">
        <v>1968</v>
      </c>
      <c r="G1781" s="246"/>
      <c r="H1781" s="249">
        <v>422.40899999999999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5" t="s">
        <v>202</v>
      </c>
      <c r="AU1781" s="255" t="s">
        <v>82</v>
      </c>
      <c r="AV1781" s="14" t="s">
        <v>82</v>
      </c>
      <c r="AW1781" s="14" t="s">
        <v>34</v>
      </c>
      <c r="AX1781" s="14" t="s">
        <v>72</v>
      </c>
      <c r="AY1781" s="255" t="s">
        <v>191</v>
      </c>
    </row>
    <row r="1782" s="14" customFormat="1">
      <c r="A1782" s="14"/>
      <c r="B1782" s="245"/>
      <c r="C1782" s="246"/>
      <c r="D1782" s="236" t="s">
        <v>202</v>
      </c>
      <c r="E1782" s="247" t="s">
        <v>19</v>
      </c>
      <c r="F1782" s="248" t="s">
        <v>1969</v>
      </c>
      <c r="G1782" s="246"/>
      <c r="H1782" s="249">
        <v>-10.125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202</v>
      </c>
      <c r="AU1782" s="255" t="s">
        <v>82</v>
      </c>
      <c r="AV1782" s="14" t="s">
        <v>82</v>
      </c>
      <c r="AW1782" s="14" t="s">
        <v>34</v>
      </c>
      <c r="AX1782" s="14" t="s">
        <v>72</v>
      </c>
      <c r="AY1782" s="255" t="s">
        <v>191</v>
      </c>
    </row>
    <row r="1783" s="14" customFormat="1">
      <c r="A1783" s="14"/>
      <c r="B1783" s="245"/>
      <c r="C1783" s="246"/>
      <c r="D1783" s="236" t="s">
        <v>202</v>
      </c>
      <c r="E1783" s="247" t="s">
        <v>19</v>
      </c>
      <c r="F1783" s="248" t="s">
        <v>1970</v>
      </c>
      <c r="G1783" s="246"/>
      <c r="H1783" s="249">
        <v>-23.100000000000001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202</v>
      </c>
      <c r="AU1783" s="255" t="s">
        <v>82</v>
      </c>
      <c r="AV1783" s="14" t="s">
        <v>82</v>
      </c>
      <c r="AW1783" s="14" t="s">
        <v>34</v>
      </c>
      <c r="AX1783" s="14" t="s">
        <v>72</v>
      </c>
      <c r="AY1783" s="255" t="s">
        <v>191</v>
      </c>
    </row>
    <row r="1784" s="14" customFormat="1">
      <c r="A1784" s="14"/>
      <c r="B1784" s="245"/>
      <c r="C1784" s="246"/>
      <c r="D1784" s="236" t="s">
        <v>202</v>
      </c>
      <c r="E1784" s="247" t="s">
        <v>19</v>
      </c>
      <c r="F1784" s="248" t="s">
        <v>1971</v>
      </c>
      <c r="G1784" s="246"/>
      <c r="H1784" s="249">
        <v>-31.716000000000001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202</v>
      </c>
      <c r="AU1784" s="255" t="s">
        <v>82</v>
      </c>
      <c r="AV1784" s="14" t="s">
        <v>82</v>
      </c>
      <c r="AW1784" s="14" t="s">
        <v>34</v>
      </c>
      <c r="AX1784" s="14" t="s">
        <v>72</v>
      </c>
      <c r="AY1784" s="255" t="s">
        <v>191</v>
      </c>
    </row>
    <row r="1785" s="14" customFormat="1">
      <c r="A1785" s="14"/>
      <c r="B1785" s="245"/>
      <c r="C1785" s="246"/>
      <c r="D1785" s="236" t="s">
        <v>202</v>
      </c>
      <c r="E1785" s="247" t="s">
        <v>19</v>
      </c>
      <c r="F1785" s="248" t="s">
        <v>1972</v>
      </c>
      <c r="G1785" s="246"/>
      <c r="H1785" s="249">
        <v>-9.375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202</v>
      </c>
      <c r="AU1785" s="255" t="s">
        <v>82</v>
      </c>
      <c r="AV1785" s="14" t="s">
        <v>82</v>
      </c>
      <c r="AW1785" s="14" t="s">
        <v>34</v>
      </c>
      <c r="AX1785" s="14" t="s">
        <v>72</v>
      </c>
      <c r="AY1785" s="255" t="s">
        <v>191</v>
      </c>
    </row>
    <row r="1786" s="13" customFormat="1">
      <c r="A1786" s="13"/>
      <c r="B1786" s="234"/>
      <c r="C1786" s="235"/>
      <c r="D1786" s="236" t="s">
        <v>202</v>
      </c>
      <c r="E1786" s="237" t="s">
        <v>19</v>
      </c>
      <c r="F1786" s="238" t="s">
        <v>454</v>
      </c>
      <c r="G1786" s="235"/>
      <c r="H1786" s="237" t="s">
        <v>19</v>
      </c>
      <c r="I1786" s="239"/>
      <c r="J1786" s="235"/>
      <c r="K1786" s="235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202</v>
      </c>
      <c r="AU1786" s="244" t="s">
        <v>82</v>
      </c>
      <c r="AV1786" s="13" t="s">
        <v>80</v>
      </c>
      <c r="AW1786" s="13" t="s">
        <v>34</v>
      </c>
      <c r="AX1786" s="13" t="s">
        <v>72</v>
      </c>
      <c r="AY1786" s="244" t="s">
        <v>191</v>
      </c>
    </row>
    <row r="1787" s="14" customFormat="1">
      <c r="A1787" s="14"/>
      <c r="B1787" s="245"/>
      <c r="C1787" s="246"/>
      <c r="D1787" s="236" t="s">
        <v>202</v>
      </c>
      <c r="E1787" s="247" t="s">
        <v>19</v>
      </c>
      <c r="F1787" s="248" t="s">
        <v>1973</v>
      </c>
      <c r="G1787" s="246"/>
      <c r="H1787" s="249">
        <v>43.700000000000003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202</v>
      </c>
      <c r="AU1787" s="255" t="s">
        <v>82</v>
      </c>
      <c r="AV1787" s="14" t="s">
        <v>82</v>
      </c>
      <c r="AW1787" s="14" t="s">
        <v>34</v>
      </c>
      <c r="AX1787" s="14" t="s">
        <v>72</v>
      </c>
      <c r="AY1787" s="255" t="s">
        <v>191</v>
      </c>
    </row>
    <row r="1788" s="14" customFormat="1">
      <c r="A1788" s="14"/>
      <c r="B1788" s="245"/>
      <c r="C1788" s="246"/>
      <c r="D1788" s="236" t="s">
        <v>202</v>
      </c>
      <c r="E1788" s="247" t="s">
        <v>19</v>
      </c>
      <c r="F1788" s="248" t="s">
        <v>1974</v>
      </c>
      <c r="G1788" s="246"/>
      <c r="H1788" s="249">
        <v>367.70999999999998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202</v>
      </c>
      <c r="AU1788" s="255" t="s">
        <v>82</v>
      </c>
      <c r="AV1788" s="14" t="s">
        <v>82</v>
      </c>
      <c r="AW1788" s="14" t="s">
        <v>34</v>
      </c>
      <c r="AX1788" s="14" t="s">
        <v>72</v>
      </c>
      <c r="AY1788" s="255" t="s">
        <v>191</v>
      </c>
    </row>
    <row r="1789" s="14" customFormat="1">
      <c r="A1789" s="14"/>
      <c r="B1789" s="245"/>
      <c r="C1789" s="246"/>
      <c r="D1789" s="236" t="s">
        <v>202</v>
      </c>
      <c r="E1789" s="247" t="s">
        <v>19</v>
      </c>
      <c r="F1789" s="248" t="s">
        <v>1975</v>
      </c>
      <c r="G1789" s="246"/>
      <c r="H1789" s="249">
        <v>38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202</v>
      </c>
      <c r="AU1789" s="255" t="s">
        <v>82</v>
      </c>
      <c r="AV1789" s="14" t="s">
        <v>82</v>
      </c>
      <c r="AW1789" s="14" t="s">
        <v>34</v>
      </c>
      <c r="AX1789" s="14" t="s">
        <v>72</v>
      </c>
      <c r="AY1789" s="255" t="s">
        <v>191</v>
      </c>
    </row>
    <row r="1790" s="14" customFormat="1">
      <c r="A1790" s="14"/>
      <c r="B1790" s="245"/>
      <c r="C1790" s="246"/>
      <c r="D1790" s="236" t="s">
        <v>202</v>
      </c>
      <c r="E1790" s="247" t="s">
        <v>19</v>
      </c>
      <c r="F1790" s="248" t="s">
        <v>1976</v>
      </c>
      <c r="G1790" s="246"/>
      <c r="H1790" s="249">
        <v>0.34999999999999998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202</v>
      </c>
      <c r="AU1790" s="255" t="s">
        <v>82</v>
      </c>
      <c r="AV1790" s="14" t="s">
        <v>82</v>
      </c>
      <c r="AW1790" s="14" t="s">
        <v>34</v>
      </c>
      <c r="AX1790" s="14" t="s">
        <v>72</v>
      </c>
      <c r="AY1790" s="255" t="s">
        <v>191</v>
      </c>
    </row>
    <row r="1791" s="14" customFormat="1">
      <c r="A1791" s="14"/>
      <c r="B1791" s="245"/>
      <c r="C1791" s="246"/>
      <c r="D1791" s="236" t="s">
        <v>202</v>
      </c>
      <c r="E1791" s="247" t="s">
        <v>19</v>
      </c>
      <c r="F1791" s="248" t="s">
        <v>1976</v>
      </c>
      <c r="G1791" s="246"/>
      <c r="H1791" s="249">
        <v>0.34999999999999998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202</v>
      </c>
      <c r="AU1791" s="255" t="s">
        <v>82</v>
      </c>
      <c r="AV1791" s="14" t="s">
        <v>82</v>
      </c>
      <c r="AW1791" s="14" t="s">
        <v>34</v>
      </c>
      <c r="AX1791" s="14" t="s">
        <v>72</v>
      </c>
      <c r="AY1791" s="255" t="s">
        <v>191</v>
      </c>
    </row>
    <row r="1792" s="14" customFormat="1">
      <c r="A1792" s="14"/>
      <c r="B1792" s="245"/>
      <c r="C1792" s="246"/>
      <c r="D1792" s="236" t="s">
        <v>202</v>
      </c>
      <c r="E1792" s="247" t="s">
        <v>19</v>
      </c>
      <c r="F1792" s="248" t="s">
        <v>1977</v>
      </c>
      <c r="G1792" s="246"/>
      <c r="H1792" s="249">
        <v>-118.886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202</v>
      </c>
      <c r="AU1792" s="255" t="s">
        <v>82</v>
      </c>
      <c r="AV1792" s="14" t="s">
        <v>82</v>
      </c>
      <c r="AW1792" s="14" t="s">
        <v>34</v>
      </c>
      <c r="AX1792" s="14" t="s">
        <v>72</v>
      </c>
      <c r="AY1792" s="255" t="s">
        <v>191</v>
      </c>
    </row>
    <row r="1793" s="16" customFormat="1">
      <c r="A1793" s="16"/>
      <c r="B1793" s="267"/>
      <c r="C1793" s="268"/>
      <c r="D1793" s="236" t="s">
        <v>202</v>
      </c>
      <c r="E1793" s="269" t="s">
        <v>19</v>
      </c>
      <c r="F1793" s="270" t="s">
        <v>212</v>
      </c>
      <c r="G1793" s="268"/>
      <c r="H1793" s="271">
        <v>679.31700000000001</v>
      </c>
      <c r="I1793" s="272"/>
      <c r="J1793" s="268"/>
      <c r="K1793" s="268"/>
      <c r="L1793" s="273"/>
      <c r="M1793" s="274"/>
      <c r="N1793" s="275"/>
      <c r="O1793" s="275"/>
      <c r="P1793" s="275"/>
      <c r="Q1793" s="275"/>
      <c r="R1793" s="275"/>
      <c r="S1793" s="275"/>
      <c r="T1793" s="27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77" t="s">
        <v>202</v>
      </c>
      <c r="AU1793" s="277" t="s">
        <v>82</v>
      </c>
      <c r="AV1793" s="16" t="s">
        <v>198</v>
      </c>
      <c r="AW1793" s="16" t="s">
        <v>34</v>
      </c>
      <c r="AX1793" s="16" t="s">
        <v>80</v>
      </c>
      <c r="AY1793" s="277" t="s">
        <v>191</v>
      </c>
    </row>
    <row r="1794" s="2" customFormat="1" ht="16.5" customHeight="1">
      <c r="A1794" s="41"/>
      <c r="B1794" s="42"/>
      <c r="C1794" s="278" t="s">
        <v>1119</v>
      </c>
      <c r="D1794" s="278" t="s">
        <v>260</v>
      </c>
      <c r="E1794" s="279" t="s">
        <v>1978</v>
      </c>
      <c r="F1794" s="280" t="s">
        <v>1979</v>
      </c>
      <c r="G1794" s="281" t="s">
        <v>196</v>
      </c>
      <c r="H1794" s="282">
        <v>720.41600000000005</v>
      </c>
      <c r="I1794" s="283"/>
      <c r="J1794" s="284">
        <f>ROUND(I1794*H1794,2)</f>
        <v>0</v>
      </c>
      <c r="K1794" s="280" t="s">
        <v>197</v>
      </c>
      <c r="L1794" s="285"/>
      <c r="M1794" s="286" t="s">
        <v>19</v>
      </c>
      <c r="N1794" s="287" t="s">
        <v>43</v>
      </c>
      <c r="O1794" s="87"/>
      <c r="P1794" s="225">
        <f>O1794*H1794</f>
        <v>0</v>
      </c>
      <c r="Q1794" s="225">
        <v>0.00012999999999999999</v>
      </c>
      <c r="R1794" s="225">
        <f>Q1794*H1794</f>
        <v>0.093654080000000001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688</v>
      </c>
      <c r="AT1794" s="227" t="s">
        <v>260</v>
      </c>
      <c r="AU1794" s="227" t="s">
        <v>82</v>
      </c>
      <c r="AY1794" s="20" t="s">
        <v>191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80</v>
      </c>
      <c r="BK1794" s="228">
        <f>ROUND(I1794*H1794,2)</f>
        <v>0</v>
      </c>
      <c r="BL1794" s="20" t="s">
        <v>464</v>
      </c>
      <c r="BM1794" s="227" t="s">
        <v>1980</v>
      </c>
    </row>
    <row r="1795" s="13" customFormat="1">
      <c r="A1795" s="13"/>
      <c r="B1795" s="234"/>
      <c r="C1795" s="235"/>
      <c r="D1795" s="236" t="s">
        <v>202</v>
      </c>
      <c r="E1795" s="237" t="s">
        <v>19</v>
      </c>
      <c r="F1795" s="238" t="s">
        <v>1967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202</v>
      </c>
      <c r="AU1795" s="244" t="s">
        <v>82</v>
      </c>
      <c r="AV1795" s="13" t="s">
        <v>80</v>
      </c>
      <c r="AW1795" s="13" t="s">
        <v>34</v>
      </c>
      <c r="AX1795" s="13" t="s">
        <v>72</v>
      </c>
      <c r="AY1795" s="244" t="s">
        <v>191</v>
      </c>
    </row>
    <row r="1796" s="13" customFormat="1">
      <c r="A1796" s="13"/>
      <c r="B1796" s="234"/>
      <c r="C1796" s="235"/>
      <c r="D1796" s="236" t="s">
        <v>202</v>
      </c>
      <c r="E1796" s="237" t="s">
        <v>19</v>
      </c>
      <c r="F1796" s="238" t="s">
        <v>558</v>
      </c>
      <c r="G1796" s="235"/>
      <c r="H1796" s="237" t="s">
        <v>19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202</v>
      </c>
      <c r="AU1796" s="244" t="s">
        <v>82</v>
      </c>
      <c r="AV1796" s="13" t="s">
        <v>80</v>
      </c>
      <c r="AW1796" s="13" t="s">
        <v>34</v>
      </c>
      <c r="AX1796" s="13" t="s">
        <v>72</v>
      </c>
      <c r="AY1796" s="244" t="s">
        <v>191</v>
      </c>
    </row>
    <row r="1797" s="14" customFormat="1">
      <c r="A1797" s="14"/>
      <c r="B1797" s="245"/>
      <c r="C1797" s="246"/>
      <c r="D1797" s="236" t="s">
        <v>202</v>
      </c>
      <c r="E1797" s="247" t="s">
        <v>19</v>
      </c>
      <c r="F1797" s="248" t="s">
        <v>1968</v>
      </c>
      <c r="G1797" s="246"/>
      <c r="H1797" s="249">
        <v>422.40899999999999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202</v>
      </c>
      <c r="AU1797" s="255" t="s">
        <v>82</v>
      </c>
      <c r="AV1797" s="14" t="s">
        <v>82</v>
      </c>
      <c r="AW1797" s="14" t="s">
        <v>34</v>
      </c>
      <c r="AX1797" s="14" t="s">
        <v>72</v>
      </c>
      <c r="AY1797" s="255" t="s">
        <v>191</v>
      </c>
    </row>
    <row r="1798" s="14" customFormat="1">
      <c r="A1798" s="14"/>
      <c r="B1798" s="245"/>
      <c r="C1798" s="246"/>
      <c r="D1798" s="236" t="s">
        <v>202</v>
      </c>
      <c r="E1798" s="247" t="s">
        <v>19</v>
      </c>
      <c r="F1798" s="248" t="s">
        <v>1969</v>
      </c>
      <c r="G1798" s="246"/>
      <c r="H1798" s="249">
        <v>-10.125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202</v>
      </c>
      <c r="AU1798" s="255" t="s">
        <v>82</v>
      </c>
      <c r="AV1798" s="14" t="s">
        <v>82</v>
      </c>
      <c r="AW1798" s="14" t="s">
        <v>34</v>
      </c>
      <c r="AX1798" s="14" t="s">
        <v>72</v>
      </c>
      <c r="AY1798" s="255" t="s">
        <v>191</v>
      </c>
    </row>
    <row r="1799" s="14" customFormat="1">
      <c r="A1799" s="14"/>
      <c r="B1799" s="245"/>
      <c r="C1799" s="246"/>
      <c r="D1799" s="236" t="s">
        <v>202</v>
      </c>
      <c r="E1799" s="247" t="s">
        <v>19</v>
      </c>
      <c r="F1799" s="248" t="s">
        <v>1970</v>
      </c>
      <c r="G1799" s="246"/>
      <c r="H1799" s="249">
        <v>-23.100000000000001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202</v>
      </c>
      <c r="AU1799" s="255" t="s">
        <v>82</v>
      </c>
      <c r="AV1799" s="14" t="s">
        <v>82</v>
      </c>
      <c r="AW1799" s="14" t="s">
        <v>34</v>
      </c>
      <c r="AX1799" s="14" t="s">
        <v>72</v>
      </c>
      <c r="AY1799" s="255" t="s">
        <v>191</v>
      </c>
    </row>
    <row r="1800" s="14" customFormat="1">
      <c r="A1800" s="14"/>
      <c r="B1800" s="245"/>
      <c r="C1800" s="246"/>
      <c r="D1800" s="236" t="s">
        <v>202</v>
      </c>
      <c r="E1800" s="247" t="s">
        <v>19</v>
      </c>
      <c r="F1800" s="248" t="s">
        <v>1971</v>
      </c>
      <c r="G1800" s="246"/>
      <c r="H1800" s="249">
        <v>-31.716000000000001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202</v>
      </c>
      <c r="AU1800" s="255" t="s">
        <v>82</v>
      </c>
      <c r="AV1800" s="14" t="s">
        <v>82</v>
      </c>
      <c r="AW1800" s="14" t="s">
        <v>34</v>
      </c>
      <c r="AX1800" s="14" t="s">
        <v>72</v>
      </c>
      <c r="AY1800" s="255" t="s">
        <v>191</v>
      </c>
    </row>
    <row r="1801" s="14" customFormat="1">
      <c r="A1801" s="14"/>
      <c r="B1801" s="245"/>
      <c r="C1801" s="246"/>
      <c r="D1801" s="236" t="s">
        <v>202</v>
      </c>
      <c r="E1801" s="247" t="s">
        <v>19</v>
      </c>
      <c r="F1801" s="248" t="s">
        <v>1972</v>
      </c>
      <c r="G1801" s="246"/>
      <c r="H1801" s="249">
        <v>-9.375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202</v>
      </c>
      <c r="AU1801" s="255" t="s">
        <v>82</v>
      </c>
      <c r="AV1801" s="14" t="s">
        <v>82</v>
      </c>
      <c r="AW1801" s="14" t="s">
        <v>34</v>
      </c>
      <c r="AX1801" s="14" t="s">
        <v>72</v>
      </c>
      <c r="AY1801" s="255" t="s">
        <v>191</v>
      </c>
    </row>
    <row r="1802" s="13" customFormat="1">
      <c r="A1802" s="13"/>
      <c r="B1802" s="234"/>
      <c r="C1802" s="235"/>
      <c r="D1802" s="236" t="s">
        <v>202</v>
      </c>
      <c r="E1802" s="237" t="s">
        <v>19</v>
      </c>
      <c r="F1802" s="238" t="s">
        <v>454</v>
      </c>
      <c r="G1802" s="235"/>
      <c r="H1802" s="237" t="s">
        <v>19</v>
      </c>
      <c r="I1802" s="239"/>
      <c r="J1802" s="235"/>
      <c r="K1802" s="235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202</v>
      </c>
      <c r="AU1802" s="244" t="s">
        <v>82</v>
      </c>
      <c r="AV1802" s="13" t="s">
        <v>80</v>
      </c>
      <c r="AW1802" s="13" t="s">
        <v>34</v>
      </c>
      <c r="AX1802" s="13" t="s">
        <v>72</v>
      </c>
      <c r="AY1802" s="244" t="s">
        <v>191</v>
      </c>
    </row>
    <row r="1803" s="14" customFormat="1">
      <c r="A1803" s="14"/>
      <c r="B1803" s="245"/>
      <c r="C1803" s="246"/>
      <c r="D1803" s="236" t="s">
        <v>202</v>
      </c>
      <c r="E1803" s="247" t="s">
        <v>19</v>
      </c>
      <c r="F1803" s="248" t="s">
        <v>1973</v>
      </c>
      <c r="G1803" s="246"/>
      <c r="H1803" s="249">
        <v>43.700000000000003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202</v>
      </c>
      <c r="AU1803" s="255" t="s">
        <v>82</v>
      </c>
      <c r="AV1803" s="14" t="s">
        <v>82</v>
      </c>
      <c r="AW1803" s="14" t="s">
        <v>34</v>
      </c>
      <c r="AX1803" s="14" t="s">
        <v>72</v>
      </c>
      <c r="AY1803" s="255" t="s">
        <v>191</v>
      </c>
    </row>
    <row r="1804" s="14" customFormat="1">
      <c r="A1804" s="14"/>
      <c r="B1804" s="245"/>
      <c r="C1804" s="246"/>
      <c r="D1804" s="236" t="s">
        <v>202</v>
      </c>
      <c r="E1804" s="247" t="s">
        <v>19</v>
      </c>
      <c r="F1804" s="248" t="s">
        <v>1974</v>
      </c>
      <c r="G1804" s="246"/>
      <c r="H1804" s="249">
        <v>367.70999999999998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202</v>
      </c>
      <c r="AU1804" s="255" t="s">
        <v>82</v>
      </c>
      <c r="AV1804" s="14" t="s">
        <v>82</v>
      </c>
      <c r="AW1804" s="14" t="s">
        <v>34</v>
      </c>
      <c r="AX1804" s="14" t="s">
        <v>72</v>
      </c>
      <c r="AY1804" s="255" t="s">
        <v>191</v>
      </c>
    </row>
    <row r="1805" s="14" customFormat="1">
      <c r="A1805" s="14"/>
      <c r="B1805" s="245"/>
      <c r="C1805" s="246"/>
      <c r="D1805" s="236" t="s">
        <v>202</v>
      </c>
      <c r="E1805" s="247" t="s">
        <v>19</v>
      </c>
      <c r="F1805" s="248" t="s">
        <v>1975</v>
      </c>
      <c r="G1805" s="246"/>
      <c r="H1805" s="249">
        <v>38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202</v>
      </c>
      <c r="AU1805" s="255" t="s">
        <v>82</v>
      </c>
      <c r="AV1805" s="14" t="s">
        <v>82</v>
      </c>
      <c r="AW1805" s="14" t="s">
        <v>34</v>
      </c>
      <c r="AX1805" s="14" t="s">
        <v>72</v>
      </c>
      <c r="AY1805" s="255" t="s">
        <v>191</v>
      </c>
    </row>
    <row r="1806" s="14" customFormat="1">
      <c r="A1806" s="14"/>
      <c r="B1806" s="245"/>
      <c r="C1806" s="246"/>
      <c r="D1806" s="236" t="s">
        <v>202</v>
      </c>
      <c r="E1806" s="247" t="s">
        <v>19</v>
      </c>
      <c r="F1806" s="248" t="s">
        <v>1976</v>
      </c>
      <c r="G1806" s="246"/>
      <c r="H1806" s="249">
        <v>0.34999999999999998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202</v>
      </c>
      <c r="AU1806" s="255" t="s">
        <v>82</v>
      </c>
      <c r="AV1806" s="14" t="s">
        <v>82</v>
      </c>
      <c r="AW1806" s="14" t="s">
        <v>34</v>
      </c>
      <c r="AX1806" s="14" t="s">
        <v>72</v>
      </c>
      <c r="AY1806" s="255" t="s">
        <v>191</v>
      </c>
    </row>
    <row r="1807" s="14" customFormat="1">
      <c r="A1807" s="14"/>
      <c r="B1807" s="245"/>
      <c r="C1807" s="246"/>
      <c r="D1807" s="236" t="s">
        <v>202</v>
      </c>
      <c r="E1807" s="247" t="s">
        <v>19</v>
      </c>
      <c r="F1807" s="248" t="s">
        <v>1976</v>
      </c>
      <c r="G1807" s="246"/>
      <c r="H1807" s="249">
        <v>0.34999999999999998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202</v>
      </c>
      <c r="AU1807" s="255" t="s">
        <v>82</v>
      </c>
      <c r="AV1807" s="14" t="s">
        <v>82</v>
      </c>
      <c r="AW1807" s="14" t="s">
        <v>34</v>
      </c>
      <c r="AX1807" s="14" t="s">
        <v>72</v>
      </c>
      <c r="AY1807" s="255" t="s">
        <v>191</v>
      </c>
    </row>
    <row r="1808" s="14" customFormat="1">
      <c r="A1808" s="14"/>
      <c r="B1808" s="245"/>
      <c r="C1808" s="246"/>
      <c r="D1808" s="236" t="s">
        <v>202</v>
      </c>
      <c r="E1808" s="247" t="s">
        <v>19</v>
      </c>
      <c r="F1808" s="248" t="s">
        <v>1977</v>
      </c>
      <c r="G1808" s="246"/>
      <c r="H1808" s="249">
        <v>-118.886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202</v>
      </c>
      <c r="AU1808" s="255" t="s">
        <v>82</v>
      </c>
      <c r="AV1808" s="14" t="s">
        <v>82</v>
      </c>
      <c r="AW1808" s="14" t="s">
        <v>34</v>
      </c>
      <c r="AX1808" s="14" t="s">
        <v>72</v>
      </c>
      <c r="AY1808" s="255" t="s">
        <v>191</v>
      </c>
    </row>
    <row r="1809" s="16" customFormat="1">
      <c r="A1809" s="16"/>
      <c r="B1809" s="267"/>
      <c r="C1809" s="268"/>
      <c r="D1809" s="236" t="s">
        <v>202</v>
      </c>
      <c r="E1809" s="269" t="s">
        <v>19</v>
      </c>
      <c r="F1809" s="270" t="s">
        <v>212</v>
      </c>
      <c r="G1809" s="268"/>
      <c r="H1809" s="271">
        <v>679.31700000000001</v>
      </c>
      <c r="I1809" s="272"/>
      <c r="J1809" s="268"/>
      <c r="K1809" s="268"/>
      <c r="L1809" s="273"/>
      <c r="M1809" s="274"/>
      <c r="N1809" s="275"/>
      <c r="O1809" s="275"/>
      <c r="P1809" s="275"/>
      <c r="Q1809" s="275"/>
      <c r="R1809" s="275"/>
      <c r="S1809" s="275"/>
      <c r="T1809" s="27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77" t="s">
        <v>202</v>
      </c>
      <c r="AU1809" s="277" t="s">
        <v>82</v>
      </c>
      <c r="AV1809" s="16" t="s">
        <v>198</v>
      </c>
      <c r="AW1809" s="16" t="s">
        <v>34</v>
      </c>
      <c r="AX1809" s="16" t="s">
        <v>80</v>
      </c>
      <c r="AY1809" s="277" t="s">
        <v>191</v>
      </c>
    </row>
    <row r="1810" s="14" customFormat="1">
      <c r="A1810" s="14"/>
      <c r="B1810" s="245"/>
      <c r="C1810" s="246"/>
      <c r="D1810" s="236" t="s">
        <v>202</v>
      </c>
      <c r="E1810" s="246"/>
      <c r="F1810" s="248" t="s">
        <v>1981</v>
      </c>
      <c r="G1810" s="246"/>
      <c r="H1810" s="249">
        <v>720.41600000000005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202</v>
      </c>
      <c r="AU1810" s="255" t="s">
        <v>82</v>
      </c>
      <c r="AV1810" s="14" t="s">
        <v>82</v>
      </c>
      <c r="AW1810" s="14" t="s">
        <v>4</v>
      </c>
      <c r="AX1810" s="14" t="s">
        <v>80</v>
      </c>
      <c r="AY1810" s="255" t="s">
        <v>191</v>
      </c>
    </row>
    <row r="1811" s="2" customFormat="1" ht="24.15" customHeight="1">
      <c r="A1811" s="41"/>
      <c r="B1811" s="42"/>
      <c r="C1811" s="216" t="s">
        <v>1124</v>
      </c>
      <c r="D1811" s="216" t="s">
        <v>193</v>
      </c>
      <c r="E1811" s="217" t="s">
        <v>1201</v>
      </c>
      <c r="F1811" s="218" t="s">
        <v>1202</v>
      </c>
      <c r="G1811" s="219" t="s">
        <v>310</v>
      </c>
      <c r="H1811" s="220">
        <v>0.83499999999999996</v>
      </c>
      <c r="I1811" s="221"/>
      <c r="J1811" s="222">
        <f>ROUND(I1811*H1811,2)</f>
        <v>0</v>
      </c>
      <c r="K1811" s="218" t="s">
        <v>197</v>
      </c>
      <c r="L1811" s="47"/>
      <c r="M1811" s="223" t="s">
        <v>19</v>
      </c>
      <c r="N1811" s="224" t="s">
        <v>43</v>
      </c>
      <c r="O1811" s="87"/>
      <c r="P1811" s="225">
        <f>O1811*H1811</f>
        <v>0</v>
      </c>
      <c r="Q1811" s="225">
        <v>0</v>
      </c>
      <c r="R1811" s="225">
        <f>Q1811*H1811</f>
        <v>0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464</v>
      </c>
      <c r="AT1811" s="227" t="s">
        <v>193</v>
      </c>
      <c r="AU1811" s="227" t="s">
        <v>82</v>
      </c>
      <c r="AY1811" s="20" t="s">
        <v>191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80</v>
      </c>
      <c r="BK1811" s="228">
        <f>ROUND(I1811*H1811,2)</f>
        <v>0</v>
      </c>
      <c r="BL1811" s="20" t="s">
        <v>464</v>
      </c>
      <c r="BM1811" s="227" t="s">
        <v>1982</v>
      </c>
    </row>
    <row r="1812" s="2" customFormat="1">
      <c r="A1812" s="41"/>
      <c r="B1812" s="42"/>
      <c r="C1812" s="43"/>
      <c r="D1812" s="229" t="s">
        <v>200</v>
      </c>
      <c r="E1812" s="43"/>
      <c r="F1812" s="230" t="s">
        <v>1204</v>
      </c>
      <c r="G1812" s="43"/>
      <c r="H1812" s="43"/>
      <c r="I1812" s="231"/>
      <c r="J1812" s="43"/>
      <c r="K1812" s="43"/>
      <c r="L1812" s="47"/>
      <c r="M1812" s="232"/>
      <c r="N1812" s="233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200</v>
      </c>
      <c r="AU1812" s="20" t="s">
        <v>82</v>
      </c>
    </row>
    <row r="1813" s="12" customFormat="1" ht="22.8" customHeight="1">
      <c r="A1813" s="12"/>
      <c r="B1813" s="200"/>
      <c r="C1813" s="201"/>
      <c r="D1813" s="202" t="s">
        <v>71</v>
      </c>
      <c r="E1813" s="214" t="s">
        <v>1205</v>
      </c>
      <c r="F1813" s="214" t="s">
        <v>1206</v>
      </c>
      <c r="G1813" s="201"/>
      <c r="H1813" s="201"/>
      <c r="I1813" s="204"/>
      <c r="J1813" s="215">
        <f>BK1813</f>
        <v>0</v>
      </c>
      <c r="K1813" s="201"/>
      <c r="L1813" s="206"/>
      <c r="M1813" s="207"/>
      <c r="N1813" s="208"/>
      <c r="O1813" s="208"/>
      <c r="P1813" s="209">
        <f>SUM(P1814:P2042)</f>
        <v>0</v>
      </c>
      <c r="Q1813" s="208"/>
      <c r="R1813" s="209">
        <f>SUM(R1814:R2042)</f>
        <v>3.9087172100000003</v>
      </c>
      <c r="S1813" s="208"/>
      <c r="T1813" s="210">
        <f>SUM(T1814:T2042)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11" t="s">
        <v>82</v>
      </c>
      <c r="AT1813" s="212" t="s">
        <v>71</v>
      </c>
      <c r="AU1813" s="212" t="s">
        <v>80</v>
      </c>
      <c r="AY1813" s="211" t="s">
        <v>191</v>
      </c>
      <c r="BK1813" s="213">
        <f>SUM(BK1814:BK2042)</f>
        <v>0</v>
      </c>
    </row>
    <row r="1814" s="2" customFormat="1" ht="16.5" customHeight="1">
      <c r="A1814" s="41"/>
      <c r="B1814" s="42"/>
      <c r="C1814" s="216" t="s">
        <v>1129</v>
      </c>
      <c r="D1814" s="216" t="s">
        <v>193</v>
      </c>
      <c r="E1814" s="217" t="s">
        <v>1983</v>
      </c>
      <c r="F1814" s="218" t="s">
        <v>1984</v>
      </c>
      <c r="G1814" s="219" t="s">
        <v>196</v>
      </c>
      <c r="H1814" s="220">
        <v>932.495</v>
      </c>
      <c r="I1814" s="221"/>
      <c r="J1814" s="222">
        <f>ROUND(I1814*H1814,2)</f>
        <v>0</v>
      </c>
      <c r="K1814" s="218" t="s">
        <v>197</v>
      </c>
      <c r="L1814" s="47"/>
      <c r="M1814" s="223" t="s">
        <v>19</v>
      </c>
      <c r="N1814" s="224" t="s">
        <v>43</v>
      </c>
      <c r="O1814" s="87"/>
      <c r="P1814" s="225">
        <f>O1814*H1814</f>
        <v>0</v>
      </c>
      <c r="Q1814" s="225">
        <v>0.00019000000000000001</v>
      </c>
      <c r="R1814" s="225">
        <f>Q1814*H1814</f>
        <v>0.17717405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464</v>
      </c>
      <c r="AT1814" s="227" t="s">
        <v>193</v>
      </c>
      <c r="AU1814" s="227" t="s">
        <v>82</v>
      </c>
      <c r="AY1814" s="20" t="s">
        <v>191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80</v>
      </c>
      <c r="BK1814" s="228">
        <f>ROUND(I1814*H1814,2)</f>
        <v>0</v>
      </c>
      <c r="BL1814" s="20" t="s">
        <v>464</v>
      </c>
      <c r="BM1814" s="227" t="s">
        <v>1985</v>
      </c>
    </row>
    <row r="1815" s="2" customFormat="1">
      <c r="A1815" s="41"/>
      <c r="B1815" s="42"/>
      <c r="C1815" s="43"/>
      <c r="D1815" s="229" t="s">
        <v>200</v>
      </c>
      <c r="E1815" s="43"/>
      <c r="F1815" s="230" t="s">
        <v>1986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200</v>
      </c>
      <c r="AU1815" s="20" t="s">
        <v>82</v>
      </c>
    </row>
    <row r="1816" s="13" customFormat="1">
      <c r="A1816" s="13"/>
      <c r="B1816" s="234"/>
      <c r="C1816" s="235"/>
      <c r="D1816" s="236" t="s">
        <v>202</v>
      </c>
      <c r="E1816" s="237" t="s">
        <v>19</v>
      </c>
      <c r="F1816" s="238" t="s">
        <v>1987</v>
      </c>
      <c r="G1816" s="235"/>
      <c r="H1816" s="237" t="s">
        <v>19</v>
      </c>
      <c r="I1816" s="239"/>
      <c r="J1816" s="235"/>
      <c r="K1816" s="235"/>
      <c r="L1816" s="240"/>
      <c r="M1816" s="241"/>
      <c r="N1816" s="242"/>
      <c r="O1816" s="242"/>
      <c r="P1816" s="242"/>
      <c r="Q1816" s="242"/>
      <c r="R1816" s="242"/>
      <c r="S1816" s="242"/>
      <c r="T1816" s="24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4" t="s">
        <v>202</v>
      </c>
      <c r="AU1816" s="244" t="s">
        <v>82</v>
      </c>
      <c r="AV1816" s="13" t="s">
        <v>80</v>
      </c>
      <c r="AW1816" s="13" t="s">
        <v>34</v>
      </c>
      <c r="AX1816" s="13" t="s">
        <v>72</v>
      </c>
      <c r="AY1816" s="244" t="s">
        <v>191</v>
      </c>
    </row>
    <row r="1817" s="14" customFormat="1">
      <c r="A1817" s="14"/>
      <c r="B1817" s="245"/>
      <c r="C1817" s="246"/>
      <c r="D1817" s="236" t="s">
        <v>202</v>
      </c>
      <c r="E1817" s="247" t="s">
        <v>19</v>
      </c>
      <c r="F1817" s="248" t="s">
        <v>963</v>
      </c>
      <c r="G1817" s="246"/>
      <c r="H1817" s="249">
        <v>32.185000000000002</v>
      </c>
      <c r="I1817" s="250"/>
      <c r="J1817" s="246"/>
      <c r="K1817" s="246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202</v>
      </c>
      <c r="AU1817" s="255" t="s">
        <v>82</v>
      </c>
      <c r="AV1817" s="14" t="s">
        <v>82</v>
      </c>
      <c r="AW1817" s="14" t="s">
        <v>34</v>
      </c>
      <c r="AX1817" s="14" t="s">
        <v>72</v>
      </c>
      <c r="AY1817" s="255" t="s">
        <v>191</v>
      </c>
    </row>
    <row r="1818" s="14" customFormat="1">
      <c r="A1818" s="14"/>
      <c r="B1818" s="245"/>
      <c r="C1818" s="246"/>
      <c r="D1818" s="236" t="s">
        <v>202</v>
      </c>
      <c r="E1818" s="247" t="s">
        <v>19</v>
      </c>
      <c r="F1818" s="248" t="s">
        <v>1212</v>
      </c>
      <c r="G1818" s="246"/>
      <c r="H1818" s="249">
        <v>15.231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202</v>
      </c>
      <c r="AU1818" s="255" t="s">
        <v>82</v>
      </c>
      <c r="AV1818" s="14" t="s">
        <v>82</v>
      </c>
      <c r="AW1818" s="14" t="s">
        <v>34</v>
      </c>
      <c r="AX1818" s="14" t="s">
        <v>72</v>
      </c>
      <c r="AY1818" s="255" t="s">
        <v>191</v>
      </c>
    </row>
    <row r="1819" s="14" customFormat="1">
      <c r="A1819" s="14"/>
      <c r="B1819" s="245"/>
      <c r="C1819" s="246"/>
      <c r="D1819" s="236" t="s">
        <v>202</v>
      </c>
      <c r="E1819" s="247" t="s">
        <v>19</v>
      </c>
      <c r="F1819" s="248" t="s">
        <v>1213</v>
      </c>
      <c r="G1819" s="246"/>
      <c r="H1819" s="249">
        <v>40.316000000000002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202</v>
      </c>
      <c r="AU1819" s="255" t="s">
        <v>82</v>
      </c>
      <c r="AV1819" s="14" t="s">
        <v>82</v>
      </c>
      <c r="AW1819" s="14" t="s">
        <v>34</v>
      </c>
      <c r="AX1819" s="14" t="s">
        <v>72</v>
      </c>
      <c r="AY1819" s="255" t="s">
        <v>191</v>
      </c>
    </row>
    <row r="1820" s="14" customFormat="1">
      <c r="A1820" s="14"/>
      <c r="B1820" s="245"/>
      <c r="C1820" s="246"/>
      <c r="D1820" s="236" t="s">
        <v>202</v>
      </c>
      <c r="E1820" s="247" t="s">
        <v>19</v>
      </c>
      <c r="F1820" s="248" t="s">
        <v>1214</v>
      </c>
      <c r="G1820" s="246"/>
      <c r="H1820" s="249">
        <v>18.539999999999999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202</v>
      </c>
      <c r="AU1820" s="255" t="s">
        <v>82</v>
      </c>
      <c r="AV1820" s="14" t="s">
        <v>82</v>
      </c>
      <c r="AW1820" s="14" t="s">
        <v>34</v>
      </c>
      <c r="AX1820" s="14" t="s">
        <v>72</v>
      </c>
      <c r="AY1820" s="255" t="s">
        <v>191</v>
      </c>
    </row>
    <row r="1821" s="14" customFormat="1">
      <c r="A1821" s="14"/>
      <c r="B1821" s="245"/>
      <c r="C1821" s="246"/>
      <c r="D1821" s="236" t="s">
        <v>202</v>
      </c>
      <c r="E1821" s="247" t="s">
        <v>19</v>
      </c>
      <c r="F1821" s="248" t="s">
        <v>1215</v>
      </c>
      <c r="G1821" s="246"/>
      <c r="H1821" s="249">
        <v>49.558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202</v>
      </c>
      <c r="AU1821" s="255" t="s">
        <v>82</v>
      </c>
      <c r="AV1821" s="14" t="s">
        <v>82</v>
      </c>
      <c r="AW1821" s="14" t="s">
        <v>34</v>
      </c>
      <c r="AX1821" s="14" t="s">
        <v>72</v>
      </c>
      <c r="AY1821" s="255" t="s">
        <v>191</v>
      </c>
    </row>
    <row r="1822" s="14" customFormat="1">
      <c r="A1822" s="14"/>
      <c r="B1822" s="245"/>
      <c r="C1822" s="246"/>
      <c r="D1822" s="236" t="s">
        <v>202</v>
      </c>
      <c r="E1822" s="247" t="s">
        <v>19</v>
      </c>
      <c r="F1822" s="248" t="s">
        <v>1216</v>
      </c>
      <c r="G1822" s="246"/>
      <c r="H1822" s="249">
        <v>34.259999999999998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202</v>
      </c>
      <c r="AU1822" s="255" t="s">
        <v>82</v>
      </c>
      <c r="AV1822" s="14" t="s">
        <v>82</v>
      </c>
      <c r="AW1822" s="14" t="s">
        <v>34</v>
      </c>
      <c r="AX1822" s="14" t="s">
        <v>72</v>
      </c>
      <c r="AY1822" s="255" t="s">
        <v>191</v>
      </c>
    </row>
    <row r="1823" s="14" customFormat="1">
      <c r="A1823" s="14"/>
      <c r="B1823" s="245"/>
      <c r="C1823" s="246"/>
      <c r="D1823" s="236" t="s">
        <v>202</v>
      </c>
      <c r="E1823" s="247" t="s">
        <v>19</v>
      </c>
      <c r="F1823" s="248" t="s">
        <v>1216</v>
      </c>
      <c r="G1823" s="246"/>
      <c r="H1823" s="249">
        <v>34.259999999999998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202</v>
      </c>
      <c r="AU1823" s="255" t="s">
        <v>82</v>
      </c>
      <c r="AV1823" s="14" t="s">
        <v>82</v>
      </c>
      <c r="AW1823" s="14" t="s">
        <v>34</v>
      </c>
      <c r="AX1823" s="14" t="s">
        <v>72</v>
      </c>
      <c r="AY1823" s="255" t="s">
        <v>191</v>
      </c>
    </row>
    <row r="1824" s="14" customFormat="1">
      <c r="A1824" s="14"/>
      <c r="B1824" s="245"/>
      <c r="C1824" s="246"/>
      <c r="D1824" s="236" t="s">
        <v>202</v>
      </c>
      <c r="E1824" s="247" t="s">
        <v>19</v>
      </c>
      <c r="F1824" s="248" t="s">
        <v>1217</v>
      </c>
      <c r="G1824" s="246"/>
      <c r="H1824" s="249">
        <v>91.897000000000006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202</v>
      </c>
      <c r="AU1824" s="255" t="s">
        <v>82</v>
      </c>
      <c r="AV1824" s="14" t="s">
        <v>82</v>
      </c>
      <c r="AW1824" s="14" t="s">
        <v>34</v>
      </c>
      <c r="AX1824" s="14" t="s">
        <v>72</v>
      </c>
      <c r="AY1824" s="255" t="s">
        <v>191</v>
      </c>
    </row>
    <row r="1825" s="14" customFormat="1">
      <c r="A1825" s="14"/>
      <c r="B1825" s="245"/>
      <c r="C1825" s="246"/>
      <c r="D1825" s="236" t="s">
        <v>202</v>
      </c>
      <c r="E1825" s="247" t="s">
        <v>19</v>
      </c>
      <c r="F1825" s="248" t="s">
        <v>1218</v>
      </c>
      <c r="G1825" s="246"/>
      <c r="H1825" s="249">
        <v>39.957999999999998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202</v>
      </c>
      <c r="AU1825" s="255" t="s">
        <v>82</v>
      </c>
      <c r="AV1825" s="14" t="s">
        <v>82</v>
      </c>
      <c r="AW1825" s="14" t="s">
        <v>34</v>
      </c>
      <c r="AX1825" s="14" t="s">
        <v>72</v>
      </c>
      <c r="AY1825" s="255" t="s">
        <v>191</v>
      </c>
    </row>
    <row r="1826" s="14" customFormat="1">
      <c r="A1826" s="14"/>
      <c r="B1826" s="245"/>
      <c r="C1826" s="246"/>
      <c r="D1826" s="236" t="s">
        <v>202</v>
      </c>
      <c r="E1826" s="247" t="s">
        <v>19</v>
      </c>
      <c r="F1826" s="248" t="s">
        <v>1218</v>
      </c>
      <c r="G1826" s="246"/>
      <c r="H1826" s="249">
        <v>39.957999999999998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202</v>
      </c>
      <c r="AU1826" s="255" t="s">
        <v>82</v>
      </c>
      <c r="AV1826" s="14" t="s">
        <v>82</v>
      </c>
      <c r="AW1826" s="14" t="s">
        <v>34</v>
      </c>
      <c r="AX1826" s="14" t="s">
        <v>72</v>
      </c>
      <c r="AY1826" s="255" t="s">
        <v>191</v>
      </c>
    </row>
    <row r="1827" s="14" customFormat="1">
      <c r="A1827" s="14"/>
      <c r="B1827" s="245"/>
      <c r="C1827" s="246"/>
      <c r="D1827" s="236" t="s">
        <v>202</v>
      </c>
      <c r="E1827" s="247" t="s">
        <v>19</v>
      </c>
      <c r="F1827" s="248" t="s">
        <v>1219</v>
      </c>
      <c r="G1827" s="246"/>
      <c r="H1827" s="249">
        <v>48.893000000000001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202</v>
      </c>
      <c r="AU1827" s="255" t="s">
        <v>82</v>
      </c>
      <c r="AV1827" s="14" t="s">
        <v>82</v>
      </c>
      <c r="AW1827" s="14" t="s">
        <v>34</v>
      </c>
      <c r="AX1827" s="14" t="s">
        <v>72</v>
      </c>
      <c r="AY1827" s="255" t="s">
        <v>191</v>
      </c>
    </row>
    <row r="1828" s="14" customFormat="1">
      <c r="A1828" s="14"/>
      <c r="B1828" s="245"/>
      <c r="C1828" s="246"/>
      <c r="D1828" s="236" t="s">
        <v>202</v>
      </c>
      <c r="E1828" s="247" t="s">
        <v>19</v>
      </c>
      <c r="F1828" s="248" t="s">
        <v>1220</v>
      </c>
      <c r="G1828" s="246"/>
      <c r="H1828" s="249">
        <v>36.174999999999997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202</v>
      </c>
      <c r="AU1828" s="255" t="s">
        <v>82</v>
      </c>
      <c r="AV1828" s="14" t="s">
        <v>82</v>
      </c>
      <c r="AW1828" s="14" t="s">
        <v>34</v>
      </c>
      <c r="AX1828" s="14" t="s">
        <v>72</v>
      </c>
      <c r="AY1828" s="255" t="s">
        <v>191</v>
      </c>
    </row>
    <row r="1829" s="14" customFormat="1">
      <c r="A1829" s="14"/>
      <c r="B1829" s="245"/>
      <c r="C1829" s="246"/>
      <c r="D1829" s="236" t="s">
        <v>202</v>
      </c>
      <c r="E1829" s="247" t="s">
        <v>19</v>
      </c>
      <c r="F1829" s="248" t="s">
        <v>1221</v>
      </c>
      <c r="G1829" s="246"/>
      <c r="H1829" s="249">
        <v>50.944000000000003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202</v>
      </c>
      <c r="AU1829" s="255" t="s">
        <v>82</v>
      </c>
      <c r="AV1829" s="14" t="s">
        <v>82</v>
      </c>
      <c r="AW1829" s="14" t="s">
        <v>34</v>
      </c>
      <c r="AX1829" s="14" t="s">
        <v>72</v>
      </c>
      <c r="AY1829" s="255" t="s">
        <v>191</v>
      </c>
    </row>
    <row r="1830" s="14" customFormat="1">
      <c r="A1830" s="14"/>
      <c r="B1830" s="245"/>
      <c r="C1830" s="246"/>
      <c r="D1830" s="236" t="s">
        <v>202</v>
      </c>
      <c r="E1830" s="247" t="s">
        <v>19</v>
      </c>
      <c r="F1830" s="248" t="s">
        <v>1988</v>
      </c>
      <c r="G1830" s="246"/>
      <c r="H1830" s="249">
        <v>36.140000000000001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202</v>
      </c>
      <c r="AU1830" s="255" t="s">
        <v>82</v>
      </c>
      <c r="AV1830" s="14" t="s">
        <v>82</v>
      </c>
      <c r="AW1830" s="14" t="s">
        <v>34</v>
      </c>
      <c r="AX1830" s="14" t="s">
        <v>72</v>
      </c>
      <c r="AY1830" s="255" t="s">
        <v>191</v>
      </c>
    </row>
    <row r="1831" s="15" customFormat="1">
      <c r="A1831" s="15"/>
      <c r="B1831" s="256"/>
      <c r="C1831" s="257"/>
      <c r="D1831" s="236" t="s">
        <v>202</v>
      </c>
      <c r="E1831" s="258" t="s">
        <v>19</v>
      </c>
      <c r="F1831" s="259" t="s">
        <v>208</v>
      </c>
      <c r="G1831" s="257"/>
      <c r="H1831" s="260">
        <v>568.31499999999994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6" t="s">
        <v>202</v>
      </c>
      <c r="AU1831" s="266" t="s">
        <v>82</v>
      </c>
      <c r="AV1831" s="15" t="s">
        <v>93</v>
      </c>
      <c r="AW1831" s="15" t="s">
        <v>34</v>
      </c>
      <c r="AX1831" s="15" t="s">
        <v>72</v>
      </c>
      <c r="AY1831" s="266" t="s">
        <v>191</v>
      </c>
    </row>
    <row r="1832" s="13" customFormat="1">
      <c r="A1832" s="13"/>
      <c r="B1832" s="234"/>
      <c r="C1832" s="235"/>
      <c r="D1832" s="236" t="s">
        <v>202</v>
      </c>
      <c r="E1832" s="237" t="s">
        <v>19</v>
      </c>
      <c r="F1832" s="238" t="s">
        <v>1989</v>
      </c>
      <c r="G1832" s="235"/>
      <c r="H1832" s="237" t="s">
        <v>19</v>
      </c>
      <c r="I1832" s="239"/>
      <c r="J1832" s="235"/>
      <c r="K1832" s="235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202</v>
      </c>
      <c r="AU1832" s="244" t="s">
        <v>82</v>
      </c>
      <c r="AV1832" s="13" t="s">
        <v>80</v>
      </c>
      <c r="AW1832" s="13" t="s">
        <v>34</v>
      </c>
      <c r="AX1832" s="13" t="s">
        <v>72</v>
      </c>
      <c r="AY1832" s="244" t="s">
        <v>191</v>
      </c>
    </row>
    <row r="1833" s="14" customFormat="1">
      <c r="A1833" s="14"/>
      <c r="B1833" s="245"/>
      <c r="C1833" s="246"/>
      <c r="D1833" s="236" t="s">
        <v>202</v>
      </c>
      <c r="E1833" s="247" t="s">
        <v>19</v>
      </c>
      <c r="F1833" s="248" t="s">
        <v>1990</v>
      </c>
      <c r="G1833" s="246"/>
      <c r="H1833" s="249">
        <v>98.489999999999995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202</v>
      </c>
      <c r="AU1833" s="255" t="s">
        <v>82</v>
      </c>
      <c r="AV1833" s="14" t="s">
        <v>82</v>
      </c>
      <c r="AW1833" s="14" t="s">
        <v>34</v>
      </c>
      <c r="AX1833" s="14" t="s">
        <v>72</v>
      </c>
      <c r="AY1833" s="255" t="s">
        <v>191</v>
      </c>
    </row>
    <row r="1834" s="14" customFormat="1">
      <c r="A1834" s="14"/>
      <c r="B1834" s="245"/>
      <c r="C1834" s="246"/>
      <c r="D1834" s="236" t="s">
        <v>202</v>
      </c>
      <c r="E1834" s="247" t="s">
        <v>19</v>
      </c>
      <c r="F1834" s="248" t="s">
        <v>1991</v>
      </c>
      <c r="G1834" s="246"/>
      <c r="H1834" s="249">
        <v>59.052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202</v>
      </c>
      <c r="AU1834" s="255" t="s">
        <v>82</v>
      </c>
      <c r="AV1834" s="14" t="s">
        <v>82</v>
      </c>
      <c r="AW1834" s="14" t="s">
        <v>34</v>
      </c>
      <c r="AX1834" s="14" t="s">
        <v>72</v>
      </c>
      <c r="AY1834" s="255" t="s">
        <v>191</v>
      </c>
    </row>
    <row r="1835" s="15" customFormat="1">
      <c r="A1835" s="15"/>
      <c r="B1835" s="256"/>
      <c r="C1835" s="257"/>
      <c r="D1835" s="236" t="s">
        <v>202</v>
      </c>
      <c r="E1835" s="258" t="s">
        <v>19</v>
      </c>
      <c r="F1835" s="259" t="s">
        <v>208</v>
      </c>
      <c r="G1835" s="257"/>
      <c r="H1835" s="260">
        <v>157.542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6" t="s">
        <v>202</v>
      </c>
      <c r="AU1835" s="266" t="s">
        <v>82</v>
      </c>
      <c r="AV1835" s="15" t="s">
        <v>93</v>
      </c>
      <c r="AW1835" s="15" t="s">
        <v>34</v>
      </c>
      <c r="AX1835" s="15" t="s">
        <v>72</v>
      </c>
      <c r="AY1835" s="266" t="s">
        <v>191</v>
      </c>
    </row>
    <row r="1836" s="13" customFormat="1">
      <c r="A1836" s="13"/>
      <c r="B1836" s="234"/>
      <c r="C1836" s="235"/>
      <c r="D1836" s="236" t="s">
        <v>202</v>
      </c>
      <c r="E1836" s="237" t="s">
        <v>19</v>
      </c>
      <c r="F1836" s="238" t="s">
        <v>1989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202</v>
      </c>
      <c r="AU1836" s="244" t="s">
        <v>82</v>
      </c>
      <c r="AV1836" s="13" t="s">
        <v>80</v>
      </c>
      <c r="AW1836" s="13" t="s">
        <v>34</v>
      </c>
      <c r="AX1836" s="13" t="s">
        <v>72</v>
      </c>
      <c r="AY1836" s="244" t="s">
        <v>191</v>
      </c>
    </row>
    <row r="1837" s="14" customFormat="1">
      <c r="A1837" s="14"/>
      <c r="B1837" s="245"/>
      <c r="C1837" s="246"/>
      <c r="D1837" s="236" t="s">
        <v>202</v>
      </c>
      <c r="E1837" s="247" t="s">
        <v>19</v>
      </c>
      <c r="F1837" s="248" t="s">
        <v>1992</v>
      </c>
      <c r="G1837" s="246"/>
      <c r="H1837" s="249">
        <v>206.63800000000001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202</v>
      </c>
      <c r="AU1837" s="255" t="s">
        <v>82</v>
      </c>
      <c r="AV1837" s="14" t="s">
        <v>82</v>
      </c>
      <c r="AW1837" s="14" t="s">
        <v>34</v>
      </c>
      <c r="AX1837" s="14" t="s">
        <v>72</v>
      </c>
      <c r="AY1837" s="255" t="s">
        <v>191</v>
      </c>
    </row>
    <row r="1838" s="15" customFormat="1">
      <c r="A1838" s="15"/>
      <c r="B1838" s="256"/>
      <c r="C1838" s="257"/>
      <c r="D1838" s="236" t="s">
        <v>202</v>
      </c>
      <c r="E1838" s="258" t="s">
        <v>19</v>
      </c>
      <c r="F1838" s="259" t="s">
        <v>208</v>
      </c>
      <c r="G1838" s="257"/>
      <c r="H1838" s="260">
        <v>206.63800000000001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6" t="s">
        <v>202</v>
      </c>
      <c r="AU1838" s="266" t="s">
        <v>82</v>
      </c>
      <c r="AV1838" s="15" t="s">
        <v>93</v>
      </c>
      <c r="AW1838" s="15" t="s">
        <v>34</v>
      </c>
      <c r="AX1838" s="15" t="s">
        <v>72</v>
      </c>
      <c r="AY1838" s="266" t="s">
        <v>191</v>
      </c>
    </row>
    <row r="1839" s="16" customFormat="1">
      <c r="A1839" s="16"/>
      <c r="B1839" s="267"/>
      <c r="C1839" s="268"/>
      <c r="D1839" s="236" t="s">
        <v>202</v>
      </c>
      <c r="E1839" s="269" t="s">
        <v>19</v>
      </c>
      <c r="F1839" s="270" t="s">
        <v>212</v>
      </c>
      <c r="G1839" s="268"/>
      <c r="H1839" s="271">
        <v>932.495</v>
      </c>
      <c r="I1839" s="272"/>
      <c r="J1839" s="268"/>
      <c r="K1839" s="268"/>
      <c r="L1839" s="273"/>
      <c r="M1839" s="274"/>
      <c r="N1839" s="275"/>
      <c r="O1839" s="275"/>
      <c r="P1839" s="275"/>
      <c r="Q1839" s="275"/>
      <c r="R1839" s="275"/>
      <c r="S1839" s="275"/>
      <c r="T1839" s="27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77" t="s">
        <v>202</v>
      </c>
      <c r="AU1839" s="277" t="s">
        <v>82</v>
      </c>
      <c r="AV1839" s="16" t="s">
        <v>198</v>
      </c>
      <c r="AW1839" s="16" t="s">
        <v>34</v>
      </c>
      <c r="AX1839" s="16" t="s">
        <v>80</v>
      </c>
      <c r="AY1839" s="277" t="s">
        <v>191</v>
      </c>
    </row>
    <row r="1840" s="2" customFormat="1" ht="16.5" customHeight="1">
      <c r="A1840" s="41"/>
      <c r="B1840" s="42"/>
      <c r="C1840" s="278" t="s">
        <v>1139</v>
      </c>
      <c r="D1840" s="278" t="s">
        <v>260</v>
      </c>
      <c r="E1840" s="279" t="s">
        <v>1993</v>
      </c>
      <c r="F1840" s="280" t="s">
        <v>1994</v>
      </c>
      <c r="G1840" s="281" t="s">
        <v>196</v>
      </c>
      <c r="H1840" s="282">
        <v>845.98599999999999</v>
      </c>
      <c r="I1840" s="283"/>
      <c r="J1840" s="284">
        <f>ROUND(I1840*H1840,2)</f>
        <v>0</v>
      </c>
      <c r="K1840" s="280" t="s">
        <v>197</v>
      </c>
      <c r="L1840" s="285"/>
      <c r="M1840" s="286" t="s">
        <v>19</v>
      </c>
      <c r="N1840" s="287" t="s">
        <v>43</v>
      </c>
      <c r="O1840" s="87"/>
      <c r="P1840" s="225">
        <f>O1840*H1840</f>
        <v>0</v>
      </c>
      <c r="Q1840" s="225">
        <v>0.0020999999999999999</v>
      </c>
      <c r="R1840" s="225">
        <f>Q1840*H1840</f>
        <v>1.7765705999999999</v>
      </c>
      <c r="S1840" s="225">
        <v>0</v>
      </c>
      <c r="T1840" s="226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688</v>
      </c>
      <c r="AT1840" s="227" t="s">
        <v>260</v>
      </c>
      <c r="AU1840" s="227" t="s">
        <v>82</v>
      </c>
      <c r="AY1840" s="20" t="s">
        <v>191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80</v>
      </c>
      <c r="BK1840" s="228">
        <f>ROUND(I1840*H1840,2)</f>
        <v>0</v>
      </c>
      <c r="BL1840" s="20" t="s">
        <v>464</v>
      </c>
      <c r="BM1840" s="227" t="s">
        <v>1995</v>
      </c>
    </row>
    <row r="1841" s="13" customFormat="1">
      <c r="A1841" s="13"/>
      <c r="B1841" s="234"/>
      <c r="C1841" s="235"/>
      <c r="D1841" s="236" t="s">
        <v>202</v>
      </c>
      <c r="E1841" s="237" t="s">
        <v>19</v>
      </c>
      <c r="F1841" s="238" t="s">
        <v>1987</v>
      </c>
      <c r="G1841" s="235"/>
      <c r="H1841" s="237" t="s">
        <v>19</v>
      </c>
      <c r="I1841" s="239"/>
      <c r="J1841" s="235"/>
      <c r="K1841" s="235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202</v>
      </c>
      <c r="AU1841" s="244" t="s">
        <v>82</v>
      </c>
      <c r="AV1841" s="13" t="s">
        <v>80</v>
      </c>
      <c r="AW1841" s="13" t="s">
        <v>34</v>
      </c>
      <c r="AX1841" s="13" t="s">
        <v>72</v>
      </c>
      <c r="AY1841" s="244" t="s">
        <v>191</v>
      </c>
    </row>
    <row r="1842" s="14" customFormat="1">
      <c r="A1842" s="14"/>
      <c r="B1842" s="245"/>
      <c r="C1842" s="246"/>
      <c r="D1842" s="236" t="s">
        <v>202</v>
      </c>
      <c r="E1842" s="247" t="s">
        <v>19</v>
      </c>
      <c r="F1842" s="248" t="s">
        <v>963</v>
      </c>
      <c r="G1842" s="246"/>
      <c r="H1842" s="249">
        <v>32.185000000000002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202</v>
      </c>
      <c r="AU1842" s="255" t="s">
        <v>82</v>
      </c>
      <c r="AV1842" s="14" t="s">
        <v>82</v>
      </c>
      <c r="AW1842" s="14" t="s">
        <v>34</v>
      </c>
      <c r="AX1842" s="14" t="s">
        <v>72</v>
      </c>
      <c r="AY1842" s="255" t="s">
        <v>191</v>
      </c>
    </row>
    <row r="1843" s="14" customFormat="1">
      <c r="A1843" s="14"/>
      <c r="B1843" s="245"/>
      <c r="C1843" s="246"/>
      <c r="D1843" s="236" t="s">
        <v>202</v>
      </c>
      <c r="E1843" s="247" t="s">
        <v>19</v>
      </c>
      <c r="F1843" s="248" t="s">
        <v>1212</v>
      </c>
      <c r="G1843" s="246"/>
      <c r="H1843" s="249">
        <v>15.231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202</v>
      </c>
      <c r="AU1843" s="255" t="s">
        <v>82</v>
      </c>
      <c r="AV1843" s="14" t="s">
        <v>82</v>
      </c>
      <c r="AW1843" s="14" t="s">
        <v>34</v>
      </c>
      <c r="AX1843" s="14" t="s">
        <v>72</v>
      </c>
      <c r="AY1843" s="255" t="s">
        <v>191</v>
      </c>
    </row>
    <row r="1844" s="14" customFormat="1">
      <c r="A1844" s="14"/>
      <c r="B1844" s="245"/>
      <c r="C1844" s="246"/>
      <c r="D1844" s="236" t="s">
        <v>202</v>
      </c>
      <c r="E1844" s="247" t="s">
        <v>19</v>
      </c>
      <c r="F1844" s="248" t="s">
        <v>1213</v>
      </c>
      <c r="G1844" s="246"/>
      <c r="H1844" s="249">
        <v>40.316000000000002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202</v>
      </c>
      <c r="AU1844" s="255" t="s">
        <v>82</v>
      </c>
      <c r="AV1844" s="14" t="s">
        <v>82</v>
      </c>
      <c r="AW1844" s="14" t="s">
        <v>34</v>
      </c>
      <c r="AX1844" s="14" t="s">
        <v>72</v>
      </c>
      <c r="AY1844" s="255" t="s">
        <v>191</v>
      </c>
    </row>
    <row r="1845" s="14" customFormat="1">
      <c r="A1845" s="14"/>
      <c r="B1845" s="245"/>
      <c r="C1845" s="246"/>
      <c r="D1845" s="236" t="s">
        <v>202</v>
      </c>
      <c r="E1845" s="247" t="s">
        <v>19</v>
      </c>
      <c r="F1845" s="248" t="s">
        <v>1214</v>
      </c>
      <c r="G1845" s="246"/>
      <c r="H1845" s="249">
        <v>18.539999999999999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202</v>
      </c>
      <c r="AU1845" s="255" t="s">
        <v>82</v>
      </c>
      <c r="AV1845" s="14" t="s">
        <v>82</v>
      </c>
      <c r="AW1845" s="14" t="s">
        <v>34</v>
      </c>
      <c r="AX1845" s="14" t="s">
        <v>72</v>
      </c>
      <c r="AY1845" s="255" t="s">
        <v>191</v>
      </c>
    </row>
    <row r="1846" s="14" customFormat="1">
      <c r="A1846" s="14"/>
      <c r="B1846" s="245"/>
      <c r="C1846" s="246"/>
      <c r="D1846" s="236" t="s">
        <v>202</v>
      </c>
      <c r="E1846" s="247" t="s">
        <v>19</v>
      </c>
      <c r="F1846" s="248" t="s">
        <v>1215</v>
      </c>
      <c r="G1846" s="246"/>
      <c r="H1846" s="249">
        <v>49.558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202</v>
      </c>
      <c r="AU1846" s="255" t="s">
        <v>82</v>
      </c>
      <c r="AV1846" s="14" t="s">
        <v>82</v>
      </c>
      <c r="AW1846" s="14" t="s">
        <v>34</v>
      </c>
      <c r="AX1846" s="14" t="s">
        <v>72</v>
      </c>
      <c r="AY1846" s="255" t="s">
        <v>191</v>
      </c>
    </row>
    <row r="1847" s="14" customFormat="1">
      <c r="A1847" s="14"/>
      <c r="B1847" s="245"/>
      <c r="C1847" s="246"/>
      <c r="D1847" s="236" t="s">
        <v>202</v>
      </c>
      <c r="E1847" s="247" t="s">
        <v>19</v>
      </c>
      <c r="F1847" s="248" t="s">
        <v>1216</v>
      </c>
      <c r="G1847" s="246"/>
      <c r="H1847" s="249">
        <v>34.259999999999998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202</v>
      </c>
      <c r="AU1847" s="255" t="s">
        <v>82</v>
      </c>
      <c r="AV1847" s="14" t="s">
        <v>82</v>
      </c>
      <c r="AW1847" s="14" t="s">
        <v>34</v>
      </c>
      <c r="AX1847" s="14" t="s">
        <v>72</v>
      </c>
      <c r="AY1847" s="255" t="s">
        <v>191</v>
      </c>
    </row>
    <row r="1848" s="14" customFormat="1">
      <c r="A1848" s="14"/>
      <c r="B1848" s="245"/>
      <c r="C1848" s="246"/>
      <c r="D1848" s="236" t="s">
        <v>202</v>
      </c>
      <c r="E1848" s="247" t="s">
        <v>19</v>
      </c>
      <c r="F1848" s="248" t="s">
        <v>1216</v>
      </c>
      <c r="G1848" s="246"/>
      <c r="H1848" s="249">
        <v>34.259999999999998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202</v>
      </c>
      <c r="AU1848" s="255" t="s">
        <v>82</v>
      </c>
      <c r="AV1848" s="14" t="s">
        <v>82</v>
      </c>
      <c r="AW1848" s="14" t="s">
        <v>34</v>
      </c>
      <c r="AX1848" s="14" t="s">
        <v>72</v>
      </c>
      <c r="AY1848" s="255" t="s">
        <v>191</v>
      </c>
    </row>
    <row r="1849" s="14" customFormat="1">
      <c r="A1849" s="14"/>
      <c r="B1849" s="245"/>
      <c r="C1849" s="246"/>
      <c r="D1849" s="236" t="s">
        <v>202</v>
      </c>
      <c r="E1849" s="247" t="s">
        <v>19</v>
      </c>
      <c r="F1849" s="248" t="s">
        <v>1217</v>
      </c>
      <c r="G1849" s="246"/>
      <c r="H1849" s="249">
        <v>91.897000000000006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202</v>
      </c>
      <c r="AU1849" s="255" t="s">
        <v>82</v>
      </c>
      <c r="AV1849" s="14" t="s">
        <v>82</v>
      </c>
      <c r="AW1849" s="14" t="s">
        <v>34</v>
      </c>
      <c r="AX1849" s="14" t="s">
        <v>72</v>
      </c>
      <c r="AY1849" s="255" t="s">
        <v>191</v>
      </c>
    </row>
    <row r="1850" s="14" customFormat="1">
      <c r="A1850" s="14"/>
      <c r="B1850" s="245"/>
      <c r="C1850" s="246"/>
      <c r="D1850" s="236" t="s">
        <v>202</v>
      </c>
      <c r="E1850" s="247" t="s">
        <v>19</v>
      </c>
      <c r="F1850" s="248" t="s">
        <v>1218</v>
      </c>
      <c r="G1850" s="246"/>
      <c r="H1850" s="249">
        <v>39.957999999999998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202</v>
      </c>
      <c r="AU1850" s="255" t="s">
        <v>82</v>
      </c>
      <c r="AV1850" s="14" t="s">
        <v>82</v>
      </c>
      <c r="AW1850" s="14" t="s">
        <v>34</v>
      </c>
      <c r="AX1850" s="14" t="s">
        <v>72</v>
      </c>
      <c r="AY1850" s="255" t="s">
        <v>191</v>
      </c>
    </row>
    <row r="1851" s="14" customFormat="1">
      <c r="A1851" s="14"/>
      <c r="B1851" s="245"/>
      <c r="C1851" s="246"/>
      <c r="D1851" s="236" t="s">
        <v>202</v>
      </c>
      <c r="E1851" s="247" t="s">
        <v>19</v>
      </c>
      <c r="F1851" s="248" t="s">
        <v>1218</v>
      </c>
      <c r="G1851" s="246"/>
      <c r="H1851" s="249">
        <v>39.957999999999998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202</v>
      </c>
      <c r="AU1851" s="255" t="s">
        <v>82</v>
      </c>
      <c r="AV1851" s="14" t="s">
        <v>82</v>
      </c>
      <c r="AW1851" s="14" t="s">
        <v>34</v>
      </c>
      <c r="AX1851" s="14" t="s">
        <v>72</v>
      </c>
      <c r="AY1851" s="255" t="s">
        <v>191</v>
      </c>
    </row>
    <row r="1852" s="14" customFormat="1">
      <c r="A1852" s="14"/>
      <c r="B1852" s="245"/>
      <c r="C1852" s="246"/>
      <c r="D1852" s="236" t="s">
        <v>202</v>
      </c>
      <c r="E1852" s="247" t="s">
        <v>19</v>
      </c>
      <c r="F1852" s="248" t="s">
        <v>1219</v>
      </c>
      <c r="G1852" s="246"/>
      <c r="H1852" s="249">
        <v>48.893000000000001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202</v>
      </c>
      <c r="AU1852" s="255" t="s">
        <v>82</v>
      </c>
      <c r="AV1852" s="14" t="s">
        <v>82</v>
      </c>
      <c r="AW1852" s="14" t="s">
        <v>34</v>
      </c>
      <c r="AX1852" s="14" t="s">
        <v>72</v>
      </c>
      <c r="AY1852" s="255" t="s">
        <v>191</v>
      </c>
    </row>
    <row r="1853" s="14" customFormat="1">
      <c r="A1853" s="14"/>
      <c r="B1853" s="245"/>
      <c r="C1853" s="246"/>
      <c r="D1853" s="236" t="s">
        <v>202</v>
      </c>
      <c r="E1853" s="247" t="s">
        <v>19</v>
      </c>
      <c r="F1853" s="248" t="s">
        <v>1220</v>
      </c>
      <c r="G1853" s="246"/>
      <c r="H1853" s="249">
        <v>36.174999999999997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202</v>
      </c>
      <c r="AU1853" s="255" t="s">
        <v>82</v>
      </c>
      <c r="AV1853" s="14" t="s">
        <v>82</v>
      </c>
      <c r="AW1853" s="14" t="s">
        <v>34</v>
      </c>
      <c r="AX1853" s="14" t="s">
        <v>72</v>
      </c>
      <c r="AY1853" s="255" t="s">
        <v>191</v>
      </c>
    </row>
    <row r="1854" s="14" customFormat="1">
      <c r="A1854" s="14"/>
      <c r="B1854" s="245"/>
      <c r="C1854" s="246"/>
      <c r="D1854" s="236" t="s">
        <v>202</v>
      </c>
      <c r="E1854" s="247" t="s">
        <v>19</v>
      </c>
      <c r="F1854" s="248" t="s">
        <v>1221</v>
      </c>
      <c r="G1854" s="246"/>
      <c r="H1854" s="249">
        <v>50.944000000000003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202</v>
      </c>
      <c r="AU1854" s="255" t="s">
        <v>82</v>
      </c>
      <c r="AV1854" s="14" t="s">
        <v>82</v>
      </c>
      <c r="AW1854" s="14" t="s">
        <v>34</v>
      </c>
      <c r="AX1854" s="14" t="s">
        <v>72</v>
      </c>
      <c r="AY1854" s="255" t="s">
        <v>191</v>
      </c>
    </row>
    <row r="1855" s="14" customFormat="1">
      <c r="A1855" s="14"/>
      <c r="B1855" s="245"/>
      <c r="C1855" s="246"/>
      <c r="D1855" s="236" t="s">
        <v>202</v>
      </c>
      <c r="E1855" s="247" t="s">
        <v>19</v>
      </c>
      <c r="F1855" s="248" t="s">
        <v>1988</v>
      </c>
      <c r="G1855" s="246"/>
      <c r="H1855" s="249">
        <v>36.140000000000001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202</v>
      </c>
      <c r="AU1855" s="255" t="s">
        <v>82</v>
      </c>
      <c r="AV1855" s="14" t="s">
        <v>82</v>
      </c>
      <c r="AW1855" s="14" t="s">
        <v>34</v>
      </c>
      <c r="AX1855" s="14" t="s">
        <v>72</v>
      </c>
      <c r="AY1855" s="255" t="s">
        <v>191</v>
      </c>
    </row>
    <row r="1856" s="15" customFormat="1">
      <c r="A1856" s="15"/>
      <c r="B1856" s="256"/>
      <c r="C1856" s="257"/>
      <c r="D1856" s="236" t="s">
        <v>202</v>
      </c>
      <c r="E1856" s="258" t="s">
        <v>19</v>
      </c>
      <c r="F1856" s="259" t="s">
        <v>208</v>
      </c>
      <c r="G1856" s="257"/>
      <c r="H1856" s="260">
        <v>568.31499999999994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6" t="s">
        <v>202</v>
      </c>
      <c r="AU1856" s="266" t="s">
        <v>82</v>
      </c>
      <c r="AV1856" s="15" t="s">
        <v>93</v>
      </c>
      <c r="AW1856" s="15" t="s">
        <v>34</v>
      </c>
      <c r="AX1856" s="15" t="s">
        <v>72</v>
      </c>
      <c r="AY1856" s="266" t="s">
        <v>191</v>
      </c>
    </row>
    <row r="1857" s="13" customFormat="1">
      <c r="A1857" s="13"/>
      <c r="B1857" s="234"/>
      <c r="C1857" s="235"/>
      <c r="D1857" s="236" t="s">
        <v>202</v>
      </c>
      <c r="E1857" s="237" t="s">
        <v>19</v>
      </c>
      <c r="F1857" s="238" t="s">
        <v>1989</v>
      </c>
      <c r="G1857" s="235"/>
      <c r="H1857" s="237" t="s">
        <v>19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202</v>
      </c>
      <c r="AU1857" s="244" t="s">
        <v>82</v>
      </c>
      <c r="AV1857" s="13" t="s">
        <v>80</v>
      </c>
      <c r="AW1857" s="13" t="s">
        <v>34</v>
      </c>
      <c r="AX1857" s="13" t="s">
        <v>72</v>
      </c>
      <c r="AY1857" s="244" t="s">
        <v>191</v>
      </c>
    </row>
    <row r="1858" s="14" customFormat="1">
      <c r="A1858" s="14"/>
      <c r="B1858" s="245"/>
      <c r="C1858" s="246"/>
      <c r="D1858" s="236" t="s">
        <v>202</v>
      </c>
      <c r="E1858" s="247" t="s">
        <v>19</v>
      </c>
      <c r="F1858" s="248" t="s">
        <v>1990</v>
      </c>
      <c r="G1858" s="246"/>
      <c r="H1858" s="249">
        <v>98.489999999999995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202</v>
      </c>
      <c r="AU1858" s="255" t="s">
        <v>82</v>
      </c>
      <c r="AV1858" s="14" t="s">
        <v>82</v>
      </c>
      <c r="AW1858" s="14" t="s">
        <v>34</v>
      </c>
      <c r="AX1858" s="14" t="s">
        <v>72</v>
      </c>
      <c r="AY1858" s="255" t="s">
        <v>191</v>
      </c>
    </row>
    <row r="1859" s="14" customFormat="1">
      <c r="A1859" s="14"/>
      <c r="B1859" s="245"/>
      <c r="C1859" s="246"/>
      <c r="D1859" s="236" t="s">
        <v>202</v>
      </c>
      <c r="E1859" s="247" t="s">
        <v>19</v>
      </c>
      <c r="F1859" s="248" t="s">
        <v>1991</v>
      </c>
      <c r="G1859" s="246"/>
      <c r="H1859" s="249">
        <v>59.052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202</v>
      </c>
      <c r="AU1859" s="255" t="s">
        <v>82</v>
      </c>
      <c r="AV1859" s="14" t="s">
        <v>82</v>
      </c>
      <c r="AW1859" s="14" t="s">
        <v>34</v>
      </c>
      <c r="AX1859" s="14" t="s">
        <v>72</v>
      </c>
      <c r="AY1859" s="255" t="s">
        <v>191</v>
      </c>
    </row>
    <row r="1860" s="15" customFormat="1">
      <c r="A1860" s="15"/>
      <c r="B1860" s="256"/>
      <c r="C1860" s="257"/>
      <c r="D1860" s="236" t="s">
        <v>202</v>
      </c>
      <c r="E1860" s="258" t="s">
        <v>19</v>
      </c>
      <c r="F1860" s="259" t="s">
        <v>208</v>
      </c>
      <c r="G1860" s="257"/>
      <c r="H1860" s="260">
        <v>157.542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202</v>
      </c>
      <c r="AU1860" s="266" t="s">
        <v>82</v>
      </c>
      <c r="AV1860" s="15" t="s">
        <v>93</v>
      </c>
      <c r="AW1860" s="15" t="s">
        <v>34</v>
      </c>
      <c r="AX1860" s="15" t="s">
        <v>72</v>
      </c>
      <c r="AY1860" s="266" t="s">
        <v>191</v>
      </c>
    </row>
    <row r="1861" s="16" customFormat="1">
      <c r="A1861" s="16"/>
      <c r="B1861" s="267"/>
      <c r="C1861" s="268"/>
      <c r="D1861" s="236" t="s">
        <v>202</v>
      </c>
      <c r="E1861" s="269" t="s">
        <v>19</v>
      </c>
      <c r="F1861" s="270" t="s">
        <v>212</v>
      </c>
      <c r="G1861" s="268"/>
      <c r="H1861" s="271">
        <v>725.85699999999997</v>
      </c>
      <c r="I1861" s="272"/>
      <c r="J1861" s="268"/>
      <c r="K1861" s="268"/>
      <c r="L1861" s="273"/>
      <c r="M1861" s="274"/>
      <c r="N1861" s="275"/>
      <c r="O1861" s="275"/>
      <c r="P1861" s="275"/>
      <c r="Q1861" s="275"/>
      <c r="R1861" s="275"/>
      <c r="S1861" s="275"/>
      <c r="T1861" s="27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T1861" s="277" t="s">
        <v>202</v>
      </c>
      <c r="AU1861" s="277" t="s">
        <v>82</v>
      </c>
      <c r="AV1861" s="16" t="s">
        <v>198</v>
      </c>
      <c r="AW1861" s="16" t="s">
        <v>34</v>
      </c>
      <c r="AX1861" s="16" t="s">
        <v>80</v>
      </c>
      <c r="AY1861" s="277" t="s">
        <v>191</v>
      </c>
    </row>
    <row r="1862" s="14" customFormat="1">
      <c r="A1862" s="14"/>
      <c r="B1862" s="245"/>
      <c r="C1862" s="246"/>
      <c r="D1862" s="236" t="s">
        <v>202</v>
      </c>
      <c r="E1862" s="246"/>
      <c r="F1862" s="248" t="s">
        <v>1996</v>
      </c>
      <c r="G1862" s="246"/>
      <c r="H1862" s="249">
        <v>845.98599999999999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202</v>
      </c>
      <c r="AU1862" s="255" t="s">
        <v>82</v>
      </c>
      <c r="AV1862" s="14" t="s">
        <v>82</v>
      </c>
      <c r="AW1862" s="14" t="s">
        <v>4</v>
      </c>
      <c r="AX1862" s="14" t="s">
        <v>80</v>
      </c>
      <c r="AY1862" s="255" t="s">
        <v>191</v>
      </c>
    </row>
    <row r="1863" s="2" customFormat="1" ht="21.75" customHeight="1">
      <c r="A1863" s="41"/>
      <c r="B1863" s="42"/>
      <c r="C1863" s="278" t="s">
        <v>1144</v>
      </c>
      <c r="D1863" s="278" t="s">
        <v>260</v>
      </c>
      <c r="E1863" s="279" t="s">
        <v>1997</v>
      </c>
      <c r="F1863" s="280" t="s">
        <v>1998</v>
      </c>
      <c r="G1863" s="281" t="s">
        <v>196</v>
      </c>
      <c r="H1863" s="282">
        <v>240.83699999999999</v>
      </c>
      <c r="I1863" s="283"/>
      <c r="J1863" s="284">
        <f>ROUND(I1863*H1863,2)</f>
        <v>0</v>
      </c>
      <c r="K1863" s="280" t="s">
        <v>197</v>
      </c>
      <c r="L1863" s="285"/>
      <c r="M1863" s="286" t="s">
        <v>19</v>
      </c>
      <c r="N1863" s="287" t="s">
        <v>43</v>
      </c>
      <c r="O1863" s="87"/>
      <c r="P1863" s="225">
        <f>O1863*H1863</f>
        <v>0</v>
      </c>
      <c r="Q1863" s="225">
        <v>0.0019</v>
      </c>
      <c r="R1863" s="225">
        <f>Q1863*H1863</f>
        <v>0.45759030000000001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688</v>
      </c>
      <c r="AT1863" s="227" t="s">
        <v>260</v>
      </c>
      <c r="AU1863" s="227" t="s">
        <v>82</v>
      </c>
      <c r="AY1863" s="20" t="s">
        <v>191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80</v>
      </c>
      <c r="BK1863" s="228">
        <f>ROUND(I1863*H1863,2)</f>
        <v>0</v>
      </c>
      <c r="BL1863" s="20" t="s">
        <v>464</v>
      </c>
      <c r="BM1863" s="227" t="s">
        <v>1999</v>
      </c>
    </row>
    <row r="1864" s="13" customFormat="1">
      <c r="A1864" s="13"/>
      <c r="B1864" s="234"/>
      <c r="C1864" s="235"/>
      <c r="D1864" s="236" t="s">
        <v>202</v>
      </c>
      <c r="E1864" s="237" t="s">
        <v>19</v>
      </c>
      <c r="F1864" s="238" t="s">
        <v>1989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202</v>
      </c>
      <c r="AU1864" s="244" t="s">
        <v>82</v>
      </c>
      <c r="AV1864" s="13" t="s">
        <v>80</v>
      </c>
      <c r="AW1864" s="13" t="s">
        <v>34</v>
      </c>
      <c r="AX1864" s="13" t="s">
        <v>72</v>
      </c>
      <c r="AY1864" s="244" t="s">
        <v>191</v>
      </c>
    </row>
    <row r="1865" s="14" customFormat="1">
      <c r="A1865" s="14"/>
      <c r="B1865" s="245"/>
      <c r="C1865" s="246"/>
      <c r="D1865" s="236" t="s">
        <v>202</v>
      </c>
      <c r="E1865" s="247" t="s">
        <v>19</v>
      </c>
      <c r="F1865" s="248" t="s">
        <v>1992</v>
      </c>
      <c r="G1865" s="246"/>
      <c r="H1865" s="249">
        <v>206.63800000000001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202</v>
      </c>
      <c r="AU1865" s="255" t="s">
        <v>82</v>
      </c>
      <c r="AV1865" s="14" t="s">
        <v>82</v>
      </c>
      <c r="AW1865" s="14" t="s">
        <v>34</v>
      </c>
      <c r="AX1865" s="14" t="s">
        <v>72</v>
      </c>
      <c r="AY1865" s="255" t="s">
        <v>191</v>
      </c>
    </row>
    <row r="1866" s="16" customFormat="1">
      <c r="A1866" s="16"/>
      <c r="B1866" s="267"/>
      <c r="C1866" s="268"/>
      <c r="D1866" s="236" t="s">
        <v>202</v>
      </c>
      <c r="E1866" s="269" t="s">
        <v>19</v>
      </c>
      <c r="F1866" s="270" t="s">
        <v>212</v>
      </c>
      <c r="G1866" s="268"/>
      <c r="H1866" s="271">
        <v>206.63800000000001</v>
      </c>
      <c r="I1866" s="272"/>
      <c r="J1866" s="268"/>
      <c r="K1866" s="268"/>
      <c r="L1866" s="273"/>
      <c r="M1866" s="274"/>
      <c r="N1866" s="275"/>
      <c r="O1866" s="275"/>
      <c r="P1866" s="275"/>
      <c r="Q1866" s="275"/>
      <c r="R1866" s="275"/>
      <c r="S1866" s="275"/>
      <c r="T1866" s="27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T1866" s="277" t="s">
        <v>202</v>
      </c>
      <c r="AU1866" s="277" t="s">
        <v>82</v>
      </c>
      <c r="AV1866" s="16" t="s">
        <v>198</v>
      </c>
      <c r="AW1866" s="16" t="s">
        <v>34</v>
      </c>
      <c r="AX1866" s="16" t="s">
        <v>80</v>
      </c>
      <c r="AY1866" s="277" t="s">
        <v>191</v>
      </c>
    </row>
    <row r="1867" s="14" customFormat="1">
      <c r="A1867" s="14"/>
      <c r="B1867" s="245"/>
      <c r="C1867" s="246"/>
      <c r="D1867" s="236" t="s">
        <v>202</v>
      </c>
      <c r="E1867" s="246"/>
      <c r="F1867" s="248" t="s">
        <v>2000</v>
      </c>
      <c r="G1867" s="246"/>
      <c r="H1867" s="249">
        <v>240.83699999999999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202</v>
      </c>
      <c r="AU1867" s="255" t="s">
        <v>82</v>
      </c>
      <c r="AV1867" s="14" t="s">
        <v>82</v>
      </c>
      <c r="AW1867" s="14" t="s">
        <v>4</v>
      </c>
      <c r="AX1867" s="14" t="s">
        <v>80</v>
      </c>
      <c r="AY1867" s="255" t="s">
        <v>191</v>
      </c>
    </row>
    <row r="1868" s="2" customFormat="1" ht="33" customHeight="1">
      <c r="A1868" s="41"/>
      <c r="B1868" s="42"/>
      <c r="C1868" s="216" t="s">
        <v>1149</v>
      </c>
      <c r="D1868" s="216" t="s">
        <v>193</v>
      </c>
      <c r="E1868" s="217" t="s">
        <v>2001</v>
      </c>
      <c r="F1868" s="218" t="s">
        <v>2002</v>
      </c>
      <c r="G1868" s="219" t="s">
        <v>250</v>
      </c>
      <c r="H1868" s="220">
        <v>5806.8649999999998</v>
      </c>
      <c r="I1868" s="221"/>
      <c r="J1868" s="222">
        <f>ROUND(I1868*H1868,2)</f>
        <v>0</v>
      </c>
      <c r="K1868" s="218" t="s">
        <v>197</v>
      </c>
      <c r="L1868" s="47"/>
      <c r="M1868" s="223" t="s">
        <v>19</v>
      </c>
      <c r="N1868" s="224" t="s">
        <v>43</v>
      </c>
      <c r="O1868" s="87"/>
      <c r="P1868" s="225">
        <f>O1868*H1868</f>
        <v>0</v>
      </c>
      <c r="Q1868" s="225">
        <v>0</v>
      </c>
      <c r="R1868" s="225">
        <f>Q1868*H1868</f>
        <v>0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464</v>
      </c>
      <c r="AT1868" s="227" t="s">
        <v>193</v>
      </c>
      <c r="AU1868" s="227" t="s">
        <v>82</v>
      </c>
      <c r="AY1868" s="20" t="s">
        <v>191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80</v>
      </c>
      <c r="BK1868" s="228">
        <f>ROUND(I1868*H1868,2)</f>
        <v>0</v>
      </c>
      <c r="BL1868" s="20" t="s">
        <v>464</v>
      </c>
      <c r="BM1868" s="227" t="s">
        <v>2003</v>
      </c>
    </row>
    <row r="1869" s="2" customFormat="1">
      <c r="A1869" s="41"/>
      <c r="B1869" s="42"/>
      <c r="C1869" s="43"/>
      <c r="D1869" s="229" t="s">
        <v>200</v>
      </c>
      <c r="E1869" s="43"/>
      <c r="F1869" s="230" t="s">
        <v>2004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200</v>
      </c>
      <c r="AU1869" s="20" t="s">
        <v>82</v>
      </c>
    </row>
    <row r="1870" s="13" customFormat="1">
      <c r="A1870" s="13"/>
      <c r="B1870" s="234"/>
      <c r="C1870" s="235"/>
      <c r="D1870" s="236" t="s">
        <v>202</v>
      </c>
      <c r="E1870" s="237" t="s">
        <v>19</v>
      </c>
      <c r="F1870" s="238" t="s">
        <v>1987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202</v>
      </c>
      <c r="AU1870" s="244" t="s">
        <v>82</v>
      </c>
      <c r="AV1870" s="13" t="s">
        <v>80</v>
      </c>
      <c r="AW1870" s="13" t="s">
        <v>34</v>
      </c>
      <c r="AX1870" s="13" t="s">
        <v>72</v>
      </c>
      <c r="AY1870" s="244" t="s">
        <v>191</v>
      </c>
    </row>
    <row r="1871" s="14" customFormat="1">
      <c r="A1871" s="14"/>
      <c r="B1871" s="245"/>
      <c r="C1871" s="246"/>
      <c r="D1871" s="236" t="s">
        <v>202</v>
      </c>
      <c r="E1871" s="247" t="s">
        <v>19</v>
      </c>
      <c r="F1871" s="248" t="s">
        <v>2005</v>
      </c>
      <c r="G1871" s="246"/>
      <c r="H1871" s="249">
        <v>257.48000000000002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202</v>
      </c>
      <c r="AU1871" s="255" t="s">
        <v>82</v>
      </c>
      <c r="AV1871" s="14" t="s">
        <v>82</v>
      </c>
      <c r="AW1871" s="14" t="s">
        <v>34</v>
      </c>
      <c r="AX1871" s="14" t="s">
        <v>72</v>
      </c>
      <c r="AY1871" s="255" t="s">
        <v>191</v>
      </c>
    </row>
    <row r="1872" s="14" customFormat="1">
      <c r="A1872" s="14"/>
      <c r="B1872" s="245"/>
      <c r="C1872" s="246"/>
      <c r="D1872" s="236" t="s">
        <v>202</v>
      </c>
      <c r="E1872" s="247" t="s">
        <v>19</v>
      </c>
      <c r="F1872" s="248" t="s">
        <v>2006</v>
      </c>
      <c r="G1872" s="246"/>
      <c r="H1872" s="249">
        <v>121.846</v>
      </c>
      <c r="I1872" s="250"/>
      <c r="J1872" s="246"/>
      <c r="K1872" s="246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202</v>
      </c>
      <c r="AU1872" s="255" t="s">
        <v>82</v>
      </c>
      <c r="AV1872" s="14" t="s">
        <v>82</v>
      </c>
      <c r="AW1872" s="14" t="s">
        <v>34</v>
      </c>
      <c r="AX1872" s="14" t="s">
        <v>72</v>
      </c>
      <c r="AY1872" s="255" t="s">
        <v>191</v>
      </c>
    </row>
    <row r="1873" s="14" customFormat="1">
      <c r="A1873" s="14"/>
      <c r="B1873" s="245"/>
      <c r="C1873" s="246"/>
      <c r="D1873" s="236" t="s">
        <v>202</v>
      </c>
      <c r="E1873" s="247" t="s">
        <v>19</v>
      </c>
      <c r="F1873" s="248" t="s">
        <v>2007</v>
      </c>
      <c r="G1873" s="246"/>
      <c r="H1873" s="249">
        <v>322.52999999999997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202</v>
      </c>
      <c r="AU1873" s="255" t="s">
        <v>82</v>
      </c>
      <c r="AV1873" s="14" t="s">
        <v>82</v>
      </c>
      <c r="AW1873" s="14" t="s">
        <v>34</v>
      </c>
      <c r="AX1873" s="14" t="s">
        <v>72</v>
      </c>
      <c r="AY1873" s="255" t="s">
        <v>191</v>
      </c>
    </row>
    <row r="1874" s="14" customFormat="1">
      <c r="A1874" s="14"/>
      <c r="B1874" s="245"/>
      <c r="C1874" s="246"/>
      <c r="D1874" s="236" t="s">
        <v>202</v>
      </c>
      <c r="E1874" s="247" t="s">
        <v>19</v>
      </c>
      <c r="F1874" s="248" t="s">
        <v>2008</v>
      </c>
      <c r="G1874" s="246"/>
      <c r="H1874" s="249">
        <v>148.31800000000001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202</v>
      </c>
      <c r="AU1874" s="255" t="s">
        <v>82</v>
      </c>
      <c r="AV1874" s="14" t="s">
        <v>82</v>
      </c>
      <c r="AW1874" s="14" t="s">
        <v>34</v>
      </c>
      <c r="AX1874" s="14" t="s">
        <v>72</v>
      </c>
      <c r="AY1874" s="255" t="s">
        <v>191</v>
      </c>
    </row>
    <row r="1875" s="14" customFormat="1">
      <c r="A1875" s="14"/>
      <c r="B1875" s="245"/>
      <c r="C1875" s="246"/>
      <c r="D1875" s="236" t="s">
        <v>202</v>
      </c>
      <c r="E1875" s="247" t="s">
        <v>19</v>
      </c>
      <c r="F1875" s="248" t="s">
        <v>2009</v>
      </c>
      <c r="G1875" s="246"/>
      <c r="H1875" s="249">
        <v>396.46600000000001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202</v>
      </c>
      <c r="AU1875" s="255" t="s">
        <v>82</v>
      </c>
      <c r="AV1875" s="14" t="s">
        <v>82</v>
      </c>
      <c r="AW1875" s="14" t="s">
        <v>34</v>
      </c>
      <c r="AX1875" s="14" t="s">
        <v>72</v>
      </c>
      <c r="AY1875" s="255" t="s">
        <v>191</v>
      </c>
    </row>
    <row r="1876" s="14" customFormat="1">
      <c r="A1876" s="14"/>
      <c r="B1876" s="245"/>
      <c r="C1876" s="246"/>
      <c r="D1876" s="236" t="s">
        <v>202</v>
      </c>
      <c r="E1876" s="247" t="s">
        <v>19</v>
      </c>
      <c r="F1876" s="248" t="s">
        <v>2010</v>
      </c>
      <c r="G1876" s="246"/>
      <c r="H1876" s="249">
        <v>274.084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202</v>
      </c>
      <c r="AU1876" s="255" t="s">
        <v>82</v>
      </c>
      <c r="AV1876" s="14" t="s">
        <v>82</v>
      </c>
      <c r="AW1876" s="14" t="s">
        <v>34</v>
      </c>
      <c r="AX1876" s="14" t="s">
        <v>72</v>
      </c>
      <c r="AY1876" s="255" t="s">
        <v>191</v>
      </c>
    </row>
    <row r="1877" s="14" customFormat="1">
      <c r="A1877" s="14"/>
      <c r="B1877" s="245"/>
      <c r="C1877" s="246"/>
      <c r="D1877" s="236" t="s">
        <v>202</v>
      </c>
      <c r="E1877" s="247" t="s">
        <v>19</v>
      </c>
      <c r="F1877" s="248" t="s">
        <v>2010</v>
      </c>
      <c r="G1877" s="246"/>
      <c r="H1877" s="249">
        <v>274.084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202</v>
      </c>
      <c r="AU1877" s="255" t="s">
        <v>82</v>
      </c>
      <c r="AV1877" s="14" t="s">
        <v>82</v>
      </c>
      <c r="AW1877" s="14" t="s">
        <v>34</v>
      </c>
      <c r="AX1877" s="14" t="s">
        <v>72</v>
      </c>
      <c r="AY1877" s="255" t="s">
        <v>191</v>
      </c>
    </row>
    <row r="1878" s="14" customFormat="1">
      <c r="A1878" s="14"/>
      <c r="B1878" s="245"/>
      <c r="C1878" s="246"/>
      <c r="D1878" s="236" t="s">
        <v>202</v>
      </c>
      <c r="E1878" s="247" t="s">
        <v>19</v>
      </c>
      <c r="F1878" s="248" t="s">
        <v>2011</v>
      </c>
      <c r="G1878" s="246"/>
      <c r="H1878" s="249">
        <v>735.17499999999995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202</v>
      </c>
      <c r="AU1878" s="255" t="s">
        <v>82</v>
      </c>
      <c r="AV1878" s="14" t="s">
        <v>82</v>
      </c>
      <c r="AW1878" s="14" t="s">
        <v>34</v>
      </c>
      <c r="AX1878" s="14" t="s">
        <v>72</v>
      </c>
      <c r="AY1878" s="255" t="s">
        <v>191</v>
      </c>
    </row>
    <row r="1879" s="14" customFormat="1">
      <c r="A1879" s="14"/>
      <c r="B1879" s="245"/>
      <c r="C1879" s="246"/>
      <c r="D1879" s="236" t="s">
        <v>202</v>
      </c>
      <c r="E1879" s="247" t="s">
        <v>19</v>
      </c>
      <c r="F1879" s="248" t="s">
        <v>2012</v>
      </c>
      <c r="G1879" s="246"/>
      <c r="H1879" s="249">
        <v>319.66699999999997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202</v>
      </c>
      <c r="AU1879" s="255" t="s">
        <v>82</v>
      </c>
      <c r="AV1879" s="14" t="s">
        <v>82</v>
      </c>
      <c r="AW1879" s="14" t="s">
        <v>34</v>
      </c>
      <c r="AX1879" s="14" t="s">
        <v>72</v>
      </c>
      <c r="AY1879" s="255" t="s">
        <v>191</v>
      </c>
    </row>
    <row r="1880" s="14" customFormat="1">
      <c r="A1880" s="14"/>
      <c r="B1880" s="245"/>
      <c r="C1880" s="246"/>
      <c r="D1880" s="236" t="s">
        <v>202</v>
      </c>
      <c r="E1880" s="247" t="s">
        <v>19</v>
      </c>
      <c r="F1880" s="248" t="s">
        <v>2012</v>
      </c>
      <c r="G1880" s="246"/>
      <c r="H1880" s="249">
        <v>319.66699999999997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202</v>
      </c>
      <c r="AU1880" s="255" t="s">
        <v>82</v>
      </c>
      <c r="AV1880" s="14" t="s">
        <v>82</v>
      </c>
      <c r="AW1880" s="14" t="s">
        <v>34</v>
      </c>
      <c r="AX1880" s="14" t="s">
        <v>72</v>
      </c>
      <c r="AY1880" s="255" t="s">
        <v>191</v>
      </c>
    </row>
    <row r="1881" s="14" customFormat="1">
      <c r="A1881" s="14"/>
      <c r="B1881" s="245"/>
      <c r="C1881" s="246"/>
      <c r="D1881" s="236" t="s">
        <v>202</v>
      </c>
      <c r="E1881" s="247" t="s">
        <v>19</v>
      </c>
      <c r="F1881" s="248" t="s">
        <v>2013</v>
      </c>
      <c r="G1881" s="246"/>
      <c r="H1881" s="249">
        <v>391.14600000000002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5" t="s">
        <v>202</v>
      </c>
      <c r="AU1881" s="255" t="s">
        <v>82</v>
      </c>
      <c r="AV1881" s="14" t="s">
        <v>82</v>
      </c>
      <c r="AW1881" s="14" t="s">
        <v>34</v>
      </c>
      <c r="AX1881" s="14" t="s">
        <v>72</v>
      </c>
      <c r="AY1881" s="255" t="s">
        <v>191</v>
      </c>
    </row>
    <row r="1882" s="14" customFormat="1">
      <c r="A1882" s="14"/>
      <c r="B1882" s="245"/>
      <c r="C1882" s="246"/>
      <c r="D1882" s="236" t="s">
        <v>202</v>
      </c>
      <c r="E1882" s="247" t="s">
        <v>19</v>
      </c>
      <c r="F1882" s="248" t="s">
        <v>2014</v>
      </c>
      <c r="G1882" s="246"/>
      <c r="H1882" s="249">
        <v>289.39800000000002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202</v>
      </c>
      <c r="AU1882" s="255" t="s">
        <v>82</v>
      </c>
      <c r="AV1882" s="14" t="s">
        <v>82</v>
      </c>
      <c r="AW1882" s="14" t="s">
        <v>34</v>
      </c>
      <c r="AX1882" s="14" t="s">
        <v>72</v>
      </c>
      <c r="AY1882" s="255" t="s">
        <v>191</v>
      </c>
    </row>
    <row r="1883" s="14" customFormat="1">
      <c r="A1883" s="14"/>
      <c r="B1883" s="245"/>
      <c r="C1883" s="246"/>
      <c r="D1883" s="236" t="s">
        <v>202</v>
      </c>
      <c r="E1883" s="247" t="s">
        <v>19</v>
      </c>
      <c r="F1883" s="248" t="s">
        <v>2015</v>
      </c>
      <c r="G1883" s="246"/>
      <c r="H1883" s="249">
        <v>407.548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202</v>
      </c>
      <c r="AU1883" s="255" t="s">
        <v>82</v>
      </c>
      <c r="AV1883" s="14" t="s">
        <v>82</v>
      </c>
      <c r="AW1883" s="14" t="s">
        <v>34</v>
      </c>
      <c r="AX1883" s="14" t="s">
        <v>72</v>
      </c>
      <c r="AY1883" s="255" t="s">
        <v>191</v>
      </c>
    </row>
    <row r="1884" s="14" customFormat="1">
      <c r="A1884" s="14"/>
      <c r="B1884" s="245"/>
      <c r="C1884" s="246"/>
      <c r="D1884" s="236" t="s">
        <v>202</v>
      </c>
      <c r="E1884" s="247" t="s">
        <v>19</v>
      </c>
      <c r="F1884" s="248" t="s">
        <v>2016</v>
      </c>
      <c r="G1884" s="246"/>
      <c r="H1884" s="249">
        <v>289.12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202</v>
      </c>
      <c r="AU1884" s="255" t="s">
        <v>82</v>
      </c>
      <c r="AV1884" s="14" t="s">
        <v>82</v>
      </c>
      <c r="AW1884" s="14" t="s">
        <v>34</v>
      </c>
      <c r="AX1884" s="14" t="s">
        <v>72</v>
      </c>
      <c r="AY1884" s="255" t="s">
        <v>191</v>
      </c>
    </row>
    <row r="1885" s="15" customFormat="1">
      <c r="A1885" s="15"/>
      <c r="B1885" s="256"/>
      <c r="C1885" s="257"/>
      <c r="D1885" s="236" t="s">
        <v>202</v>
      </c>
      <c r="E1885" s="258" t="s">
        <v>19</v>
      </c>
      <c r="F1885" s="259" t="s">
        <v>208</v>
      </c>
      <c r="G1885" s="257"/>
      <c r="H1885" s="260">
        <v>4546.5290000000005</v>
      </c>
      <c r="I1885" s="261"/>
      <c r="J1885" s="257"/>
      <c r="K1885" s="257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202</v>
      </c>
      <c r="AU1885" s="266" t="s">
        <v>82</v>
      </c>
      <c r="AV1885" s="15" t="s">
        <v>93</v>
      </c>
      <c r="AW1885" s="15" t="s">
        <v>34</v>
      </c>
      <c r="AX1885" s="15" t="s">
        <v>72</v>
      </c>
      <c r="AY1885" s="266" t="s">
        <v>191</v>
      </c>
    </row>
    <row r="1886" s="13" customFormat="1">
      <c r="A1886" s="13"/>
      <c r="B1886" s="234"/>
      <c r="C1886" s="235"/>
      <c r="D1886" s="236" t="s">
        <v>202</v>
      </c>
      <c r="E1886" s="237" t="s">
        <v>19</v>
      </c>
      <c r="F1886" s="238" t="s">
        <v>1989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202</v>
      </c>
      <c r="AU1886" s="244" t="s">
        <v>82</v>
      </c>
      <c r="AV1886" s="13" t="s">
        <v>80</v>
      </c>
      <c r="AW1886" s="13" t="s">
        <v>34</v>
      </c>
      <c r="AX1886" s="13" t="s">
        <v>72</v>
      </c>
      <c r="AY1886" s="244" t="s">
        <v>191</v>
      </c>
    </row>
    <row r="1887" s="14" customFormat="1">
      <c r="A1887" s="14"/>
      <c r="B1887" s="245"/>
      <c r="C1887" s="246"/>
      <c r="D1887" s="236" t="s">
        <v>202</v>
      </c>
      <c r="E1887" s="247" t="s">
        <v>19</v>
      </c>
      <c r="F1887" s="248" t="s">
        <v>2017</v>
      </c>
      <c r="G1887" s="246"/>
      <c r="H1887" s="249">
        <v>787.91999999999996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202</v>
      </c>
      <c r="AU1887" s="255" t="s">
        <v>82</v>
      </c>
      <c r="AV1887" s="14" t="s">
        <v>82</v>
      </c>
      <c r="AW1887" s="14" t="s">
        <v>34</v>
      </c>
      <c r="AX1887" s="14" t="s">
        <v>72</v>
      </c>
      <c r="AY1887" s="255" t="s">
        <v>191</v>
      </c>
    </row>
    <row r="1888" s="14" customFormat="1">
      <c r="A1888" s="14"/>
      <c r="B1888" s="245"/>
      <c r="C1888" s="246"/>
      <c r="D1888" s="236" t="s">
        <v>202</v>
      </c>
      <c r="E1888" s="247" t="s">
        <v>19</v>
      </c>
      <c r="F1888" s="248" t="s">
        <v>2018</v>
      </c>
      <c r="G1888" s="246"/>
      <c r="H1888" s="249">
        <v>472.416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202</v>
      </c>
      <c r="AU1888" s="255" t="s">
        <v>82</v>
      </c>
      <c r="AV1888" s="14" t="s">
        <v>82</v>
      </c>
      <c r="AW1888" s="14" t="s">
        <v>34</v>
      </c>
      <c r="AX1888" s="14" t="s">
        <v>72</v>
      </c>
      <c r="AY1888" s="255" t="s">
        <v>191</v>
      </c>
    </row>
    <row r="1889" s="15" customFormat="1">
      <c r="A1889" s="15"/>
      <c r="B1889" s="256"/>
      <c r="C1889" s="257"/>
      <c r="D1889" s="236" t="s">
        <v>202</v>
      </c>
      <c r="E1889" s="258" t="s">
        <v>19</v>
      </c>
      <c r="F1889" s="259" t="s">
        <v>208</v>
      </c>
      <c r="G1889" s="257"/>
      <c r="H1889" s="260">
        <v>1260.336</v>
      </c>
      <c r="I1889" s="261"/>
      <c r="J1889" s="257"/>
      <c r="K1889" s="257"/>
      <c r="L1889" s="262"/>
      <c r="M1889" s="263"/>
      <c r="N1889" s="264"/>
      <c r="O1889" s="264"/>
      <c r="P1889" s="264"/>
      <c r="Q1889" s="264"/>
      <c r="R1889" s="264"/>
      <c r="S1889" s="264"/>
      <c r="T1889" s="26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6" t="s">
        <v>202</v>
      </c>
      <c r="AU1889" s="266" t="s">
        <v>82</v>
      </c>
      <c r="AV1889" s="15" t="s">
        <v>93</v>
      </c>
      <c r="AW1889" s="15" t="s">
        <v>34</v>
      </c>
      <c r="AX1889" s="15" t="s">
        <v>72</v>
      </c>
      <c r="AY1889" s="266" t="s">
        <v>191</v>
      </c>
    </row>
    <row r="1890" s="16" customFormat="1">
      <c r="A1890" s="16"/>
      <c r="B1890" s="267"/>
      <c r="C1890" s="268"/>
      <c r="D1890" s="236" t="s">
        <v>202</v>
      </c>
      <c r="E1890" s="269" t="s">
        <v>19</v>
      </c>
      <c r="F1890" s="270" t="s">
        <v>212</v>
      </c>
      <c r="G1890" s="268"/>
      <c r="H1890" s="271">
        <v>5806.8650000000007</v>
      </c>
      <c r="I1890" s="272"/>
      <c r="J1890" s="268"/>
      <c r="K1890" s="268"/>
      <c r="L1890" s="273"/>
      <c r="M1890" s="274"/>
      <c r="N1890" s="275"/>
      <c r="O1890" s="275"/>
      <c r="P1890" s="275"/>
      <c r="Q1890" s="275"/>
      <c r="R1890" s="275"/>
      <c r="S1890" s="275"/>
      <c r="T1890" s="27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7" t="s">
        <v>202</v>
      </c>
      <c r="AU1890" s="277" t="s">
        <v>82</v>
      </c>
      <c r="AV1890" s="16" t="s">
        <v>198</v>
      </c>
      <c r="AW1890" s="16" t="s">
        <v>34</v>
      </c>
      <c r="AX1890" s="16" t="s">
        <v>80</v>
      </c>
      <c r="AY1890" s="277" t="s">
        <v>191</v>
      </c>
    </row>
    <row r="1891" s="2" customFormat="1" ht="16.5" customHeight="1">
      <c r="A1891" s="41"/>
      <c r="B1891" s="42"/>
      <c r="C1891" s="278" t="s">
        <v>1158</v>
      </c>
      <c r="D1891" s="278" t="s">
        <v>260</v>
      </c>
      <c r="E1891" s="279" t="s">
        <v>2019</v>
      </c>
      <c r="F1891" s="280" t="s">
        <v>2020</v>
      </c>
      <c r="G1891" s="281" t="s">
        <v>250</v>
      </c>
      <c r="H1891" s="282">
        <v>6097.2079999999996</v>
      </c>
      <c r="I1891" s="283"/>
      <c r="J1891" s="284">
        <f>ROUND(I1891*H1891,2)</f>
        <v>0</v>
      </c>
      <c r="K1891" s="280" t="s">
        <v>197</v>
      </c>
      <c r="L1891" s="285"/>
      <c r="M1891" s="286" t="s">
        <v>19</v>
      </c>
      <c r="N1891" s="287" t="s">
        <v>43</v>
      </c>
      <c r="O1891" s="87"/>
      <c r="P1891" s="225">
        <f>O1891*H1891</f>
        <v>0</v>
      </c>
      <c r="Q1891" s="225">
        <v>3.0000000000000001E-05</v>
      </c>
      <c r="R1891" s="225">
        <f>Q1891*H1891</f>
        <v>0.18291623999999998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688</v>
      </c>
      <c r="AT1891" s="227" t="s">
        <v>260</v>
      </c>
      <c r="AU1891" s="227" t="s">
        <v>82</v>
      </c>
      <c r="AY1891" s="20" t="s">
        <v>191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80</v>
      </c>
      <c r="BK1891" s="228">
        <f>ROUND(I1891*H1891,2)</f>
        <v>0</v>
      </c>
      <c r="BL1891" s="20" t="s">
        <v>464</v>
      </c>
      <c r="BM1891" s="227" t="s">
        <v>2021</v>
      </c>
    </row>
    <row r="1892" s="13" customFormat="1">
      <c r="A1892" s="13"/>
      <c r="B1892" s="234"/>
      <c r="C1892" s="235"/>
      <c r="D1892" s="236" t="s">
        <v>202</v>
      </c>
      <c r="E1892" s="237" t="s">
        <v>19</v>
      </c>
      <c r="F1892" s="238" t="s">
        <v>1987</v>
      </c>
      <c r="G1892" s="235"/>
      <c r="H1892" s="237" t="s">
        <v>19</v>
      </c>
      <c r="I1892" s="239"/>
      <c r="J1892" s="235"/>
      <c r="K1892" s="235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202</v>
      </c>
      <c r="AU1892" s="244" t="s">
        <v>82</v>
      </c>
      <c r="AV1892" s="13" t="s">
        <v>80</v>
      </c>
      <c r="AW1892" s="13" t="s">
        <v>34</v>
      </c>
      <c r="AX1892" s="13" t="s">
        <v>72</v>
      </c>
      <c r="AY1892" s="244" t="s">
        <v>191</v>
      </c>
    </row>
    <row r="1893" s="14" customFormat="1">
      <c r="A1893" s="14"/>
      <c r="B1893" s="245"/>
      <c r="C1893" s="246"/>
      <c r="D1893" s="236" t="s">
        <v>202</v>
      </c>
      <c r="E1893" s="247" t="s">
        <v>19</v>
      </c>
      <c r="F1893" s="248" t="s">
        <v>2005</v>
      </c>
      <c r="G1893" s="246"/>
      <c r="H1893" s="249">
        <v>257.48000000000002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202</v>
      </c>
      <c r="AU1893" s="255" t="s">
        <v>82</v>
      </c>
      <c r="AV1893" s="14" t="s">
        <v>82</v>
      </c>
      <c r="AW1893" s="14" t="s">
        <v>34</v>
      </c>
      <c r="AX1893" s="14" t="s">
        <v>72</v>
      </c>
      <c r="AY1893" s="255" t="s">
        <v>191</v>
      </c>
    </row>
    <row r="1894" s="14" customFormat="1">
      <c r="A1894" s="14"/>
      <c r="B1894" s="245"/>
      <c r="C1894" s="246"/>
      <c r="D1894" s="236" t="s">
        <v>202</v>
      </c>
      <c r="E1894" s="247" t="s">
        <v>19</v>
      </c>
      <c r="F1894" s="248" t="s">
        <v>2006</v>
      </c>
      <c r="G1894" s="246"/>
      <c r="H1894" s="249">
        <v>121.846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202</v>
      </c>
      <c r="AU1894" s="255" t="s">
        <v>82</v>
      </c>
      <c r="AV1894" s="14" t="s">
        <v>82</v>
      </c>
      <c r="AW1894" s="14" t="s">
        <v>34</v>
      </c>
      <c r="AX1894" s="14" t="s">
        <v>72</v>
      </c>
      <c r="AY1894" s="255" t="s">
        <v>191</v>
      </c>
    </row>
    <row r="1895" s="14" customFormat="1">
      <c r="A1895" s="14"/>
      <c r="B1895" s="245"/>
      <c r="C1895" s="246"/>
      <c r="D1895" s="236" t="s">
        <v>202</v>
      </c>
      <c r="E1895" s="247" t="s">
        <v>19</v>
      </c>
      <c r="F1895" s="248" t="s">
        <v>2007</v>
      </c>
      <c r="G1895" s="246"/>
      <c r="H1895" s="249">
        <v>322.52999999999997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202</v>
      </c>
      <c r="AU1895" s="255" t="s">
        <v>82</v>
      </c>
      <c r="AV1895" s="14" t="s">
        <v>82</v>
      </c>
      <c r="AW1895" s="14" t="s">
        <v>34</v>
      </c>
      <c r="AX1895" s="14" t="s">
        <v>72</v>
      </c>
      <c r="AY1895" s="255" t="s">
        <v>191</v>
      </c>
    </row>
    <row r="1896" s="14" customFormat="1">
      <c r="A1896" s="14"/>
      <c r="B1896" s="245"/>
      <c r="C1896" s="246"/>
      <c r="D1896" s="236" t="s">
        <v>202</v>
      </c>
      <c r="E1896" s="247" t="s">
        <v>19</v>
      </c>
      <c r="F1896" s="248" t="s">
        <v>2008</v>
      </c>
      <c r="G1896" s="246"/>
      <c r="H1896" s="249">
        <v>148.31800000000001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202</v>
      </c>
      <c r="AU1896" s="255" t="s">
        <v>82</v>
      </c>
      <c r="AV1896" s="14" t="s">
        <v>82</v>
      </c>
      <c r="AW1896" s="14" t="s">
        <v>34</v>
      </c>
      <c r="AX1896" s="14" t="s">
        <v>72</v>
      </c>
      <c r="AY1896" s="255" t="s">
        <v>191</v>
      </c>
    </row>
    <row r="1897" s="14" customFormat="1">
      <c r="A1897" s="14"/>
      <c r="B1897" s="245"/>
      <c r="C1897" s="246"/>
      <c r="D1897" s="236" t="s">
        <v>202</v>
      </c>
      <c r="E1897" s="247" t="s">
        <v>19</v>
      </c>
      <c r="F1897" s="248" t="s">
        <v>2009</v>
      </c>
      <c r="G1897" s="246"/>
      <c r="H1897" s="249">
        <v>396.46600000000001</v>
      </c>
      <c r="I1897" s="250"/>
      <c r="J1897" s="246"/>
      <c r="K1897" s="246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202</v>
      </c>
      <c r="AU1897" s="255" t="s">
        <v>82</v>
      </c>
      <c r="AV1897" s="14" t="s">
        <v>82</v>
      </c>
      <c r="AW1897" s="14" t="s">
        <v>34</v>
      </c>
      <c r="AX1897" s="14" t="s">
        <v>72</v>
      </c>
      <c r="AY1897" s="255" t="s">
        <v>191</v>
      </c>
    </row>
    <row r="1898" s="14" customFormat="1">
      <c r="A1898" s="14"/>
      <c r="B1898" s="245"/>
      <c r="C1898" s="246"/>
      <c r="D1898" s="236" t="s">
        <v>202</v>
      </c>
      <c r="E1898" s="247" t="s">
        <v>19</v>
      </c>
      <c r="F1898" s="248" t="s">
        <v>2010</v>
      </c>
      <c r="G1898" s="246"/>
      <c r="H1898" s="249">
        <v>274.084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202</v>
      </c>
      <c r="AU1898" s="255" t="s">
        <v>82</v>
      </c>
      <c r="AV1898" s="14" t="s">
        <v>82</v>
      </c>
      <c r="AW1898" s="14" t="s">
        <v>34</v>
      </c>
      <c r="AX1898" s="14" t="s">
        <v>72</v>
      </c>
      <c r="AY1898" s="255" t="s">
        <v>191</v>
      </c>
    </row>
    <row r="1899" s="14" customFormat="1">
      <c r="A1899" s="14"/>
      <c r="B1899" s="245"/>
      <c r="C1899" s="246"/>
      <c r="D1899" s="236" t="s">
        <v>202</v>
      </c>
      <c r="E1899" s="247" t="s">
        <v>19</v>
      </c>
      <c r="F1899" s="248" t="s">
        <v>2010</v>
      </c>
      <c r="G1899" s="246"/>
      <c r="H1899" s="249">
        <v>274.084</v>
      </c>
      <c r="I1899" s="250"/>
      <c r="J1899" s="246"/>
      <c r="K1899" s="246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202</v>
      </c>
      <c r="AU1899" s="255" t="s">
        <v>82</v>
      </c>
      <c r="AV1899" s="14" t="s">
        <v>82</v>
      </c>
      <c r="AW1899" s="14" t="s">
        <v>34</v>
      </c>
      <c r="AX1899" s="14" t="s">
        <v>72</v>
      </c>
      <c r="AY1899" s="255" t="s">
        <v>191</v>
      </c>
    </row>
    <row r="1900" s="14" customFormat="1">
      <c r="A1900" s="14"/>
      <c r="B1900" s="245"/>
      <c r="C1900" s="246"/>
      <c r="D1900" s="236" t="s">
        <v>202</v>
      </c>
      <c r="E1900" s="247" t="s">
        <v>19</v>
      </c>
      <c r="F1900" s="248" t="s">
        <v>2011</v>
      </c>
      <c r="G1900" s="246"/>
      <c r="H1900" s="249">
        <v>735.17499999999995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202</v>
      </c>
      <c r="AU1900" s="255" t="s">
        <v>82</v>
      </c>
      <c r="AV1900" s="14" t="s">
        <v>82</v>
      </c>
      <c r="AW1900" s="14" t="s">
        <v>34</v>
      </c>
      <c r="AX1900" s="14" t="s">
        <v>72</v>
      </c>
      <c r="AY1900" s="255" t="s">
        <v>191</v>
      </c>
    </row>
    <row r="1901" s="14" customFormat="1">
      <c r="A1901" s="14"/>
      <c r="B1901" s="245"/>
      <c r="C1901" s="246"/>
      <c r="D1901" s="236" t="s">
        <v>202</v>
      </c>
      <c r="E1901" s="247" t="s">
        <v>19</v>
      </c>
      <c r="F1901" s="248" t="s">
        <v>2012</v>
      </c>
      <c r="G1901" s="246"/>
      <c r="H1901" s="249">
        <v>319.66699999999997</v>
      </c>
      <c r="I1901" s="250"/>
      <c r="J1901" s="246"/>
      <c r="K1901" s="246"/>
      <c r="L1901" s="251"/>
      <c r="M1901" s="252"/>
      <c r="N1901" s="253"/>
      <c r="O1901" s="253"/>
      <c r="P1901" s="253"/>
      <c r="Q1901" s="253"/>
      <c r="R1901" s="253"/>
      <c r="S1901" s="253"/>
      <c r="T1901" s="25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5" t="s">
        <v>202</v>
      </c>
      <c r="AU1901" s="255" t="s">
        <v>82</v>
      </c>
      <c r="AV1901" s="14" t="s">
        <v>82</v>
      </c>
      <c r="AW1901" s="14" t="s">
        <v>34</v>
      </c>
      <c r="AX1901" s="14" t="s">
        <v>72</v>
      </c>
      <c r="AY1901" s="255" t="s">
        <v>191</v>
      </c>
    </row>
    <row r="1902" s="14" customFormat="1">
      <c r="A1902" s="14"/>
      <c r="B1902" s="245"/>
      <c r="C1902" s="246"/>
      <c r="D1902" s="236" t="s">
        <v>202</v>
      </c>
      <c r="E1902" s="247" t="s">
        <v>19</v>
      </c>
      <c r="F1902" s="248" t="s">
        <v>2012</v>
      </c>
      <c r="G1902" s="246"/>
      <c r="H1902" s="249">
        <v>319.66699999999997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202</v>
      </c>
      <c r="AU1902" s="255" t="s">
        <v>82</v>
      </c>
      <c r="AV1902" s="14" t="s">
        <v>82</v>
      </c>
      <c r="AW1902" s="14" t="s">
        <v>34</v>
      </c>
      <c r="AX1902" s="14" t="s">
        <v>72</v>
      </c>
      <c r="AY1902" s="255" t="s">
        <v>191</v>
      </c>
    </row>
    <row r="1903" s="14" customFormat="1">
      <c r="A1903" s="14"/>
      <c r="B1903" s="245"/>
      <c r="C1903" s="246"/>
      <c r="D1903" s="236" t="s">
        <v>202</v>
      </c>
      <c r="E1903" s="247" t="s">
        <v>19</v>
      </c>
      <c r="F1903" s="248" t="s">
        <v>2013</v>
      </c>
      <c r="G1903" s="246"/>
      <c r="H1903" s="249">
        <v>391.14600000000002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202</v>
      </c>
      <c r="AU1903" s="255" t="s">
        <v>82</v>
      </c>
      <c r="AV1903" s="14" t="s">
        <v>82</v>
      </c>
      <c r="AW1903" s="14" t="s">
        <v>34</v>
      </c>
      <c r="AX1903" s="14" t="s">
        <v>72</v>
      </c>
      <c r="AY1903" s="255" t="s">
        <v>191</v>
      </c>
    </row>
    <row r="1904" s="14" customFormat="1">
      <c r="A1904" s="14"/>
      <c r="B1904" s="245"/>
      <c r="C1904" s="246"/>
      <c r="D1904" s="236" t="s">
        <v>202</v>
      </c>
      <c r="E1904" s="247" t="s">
        <v>19</v>
      </c>
      <c r="F1904" s="248" t="s">
        <v>2014</v>
      </c>
      <c r="G1904" s="246"/>
      <c r="H1904" s="249">
        <v>289.39800000000002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202</v>
      </c>
      <c r="AU1904" s="255" t="s">
        <v>82</v>
      </c>
      <c r="AV1904" s="14" t="s">
        <v>82</v>
      </c>
      <c r="AW1904" s="14" t="s">
        <v>34</v>
      </c>
      <c r="AX1904" s="14" t="s">
        <v>72</v>
      </c>
      <c r="AY1904" s="255" t="s">
        <v>191</v>
      </c>
    </row>
    <row r="1905" s="14" customFormat="1">
      <c r="A1905" s="14"/>
      <c r="B1905" s="245"/>
      <c r="C1905" s="246"/>
      <c r="D1905" s="236" t="s">
        <v>202</v>
      </c>
      <c r="E1905" s="247" t="s">
        <v>19</v>
      </c>
      <c r="F1905" s="248" t="s">
        <v>2015</v>
      </c>
      <c r="G1905" s="246"/>
      <c r="H1905" s="249">
        <v>407.548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202</v>
      </c>
      <c r="AU1905" s="255" t="s">
        <v>82</v>
      </c>
      <c r="AV1905" s="14" t="s">
        <v>82</v>
      </c>
      <c r="AW1905" s="14" t="s">
        <v>34</v>
      </c>
      <c r="AX1905" s="14" t="s">
        <v>72</v>
      </c>
      <c r="AY1905" s="255" t="s">
        <v>191</v>
      </c>
    </row>
    <row r="1906" s="14" customFormat="1">
      <c r="A1906" s="14"/>
      <c r="B1906" s="245"/>
      <c r="C1906" s="246"/>
      <c r="D1906" s="236" t="s">
        <v>202</v>
      </c>
      <c r="E1906" s="247" t="s">
        <v>19</v>
      </c>
      <c r="F1906" s="248" t="s">
        <v>2016</v>
      </c>
      <c r="G1906" s="246"/>
      <c r="H1906" s="249">
        <v>289.12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202</v>
      </c>
      <c r="AU1906" s="255" t="s">
        <v>82</v>
      </c>
      <c r="AV1906" s="14" t="s">
        <v>82</v>
      </c>
      <c r="AW1906" s="14" t="s">
        <v>34</v>
      </c>
      <c r="AX1906" s="14" t="s">
        <v>72</v>
      </c>
      <c r="AY1906" s="255" t="s">
        <v>191</v>
      </c>
    </row>
    <row r="1907" s="15" customFormat="1">
      <c r="A1907" s="15"/>
      <c r="B1907" s="256"/>
      <c r="C1907" s="257"/>
      <c r="D1907" s="236" t="s">
        <v>202</v>
      </c>
      <c r="E1907" s="258" t="s">
        <v>19</v>
      </c>
      <c r="F1907" s="259" t="s">
        <v>208</v>
      </c>
      <c r="G1907" s="257"/>
      <c r="H1907" s="260">
        <v>4546.5290000000005</v>
      </c>
      <c r="I1907" s="261"/>
      <c r="J1907" s="257"/>
      <c r="K1907" s="257"/>
      <c r="L1907" s="262"/>
      <c r="M1907" s="263"/>
      <c r="N1907" s="264"/>
      <c r="O1907" s="264"/>
      <c r="P1907" s="264"/>
      <c r="Q1907" s="264"/>
      <c r="R1907" s="264"/>
      <c r="S1907" s="264"/>
      <c r="T1907" s="26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6" t="s">
        <v>202</v>
      </c>
      <c r="AU1907" s="266" t="s">
        <v>82</v>
      </c>
      <c r="AV1907" s="15" t="s">
        <v>93</v>
      </c>
      <c r="AW1907" s="15" t="s">
        <v>34</v>
      </c>
      <c r="AX1907" s="15" t="s">
        <v>72</v>
      </c>
      <c r="AY1907" s="266" t="s">
        <v>191</v>
      </c>
    </row>
    <row r="1908" s="13" customFormat="1">
      <c r="A1908" s="13"/>
      <c r="B1908" s="234"/>
      <c r="C1908" s="235"/>
      <c r="D1908" s="236" t="s">
        <v>202</v>
      </c>
      <c r="E1908" s="237" t="s">
        <v>19</v>
      </c>
      <c r="F1908" s="238" t="s">
        <v>1989</v>
      </c>
      <c r="G1908" s="235"/>
      <c r="H1908" s="237" t="s">
        <v>19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202</v>
      </c>
      <c r="AU1908" s="244" t="s">
        <v>82</v>
      </c>
      <c r="AV1908" s="13" t="s">
        <v>80</v>
      </c>
      <c r="AW1908" s="13" t="s">
        <v>34</v>
      </c>
      <c r="AX1908" s="13" t="s">
        <v>72</v>
      </c>
      <c r="AY1908" s="244" t="s">
        <v>191</v>
      </c>
    </row>
    <row r="1909" s="14" customFormat="1">
      <c r="A1909" s="14"/>
      <c r="B1909" s="245"/>
      <c r="C1909" s="246"/>
      <c r="D1909" s="236" t="s">
        <v>202</v>
      </c>
      <c r="E1909" s="247" t="s">
        <v>19</v>
      </c>
      <c r="F1909" s="248" t="s">
        <v>2017</v>
      </c>
      <c r="G1909" s="246"/>
      <c r="H1909" s="249">
        <v>787.91999999999996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5" t="s">
        <v>202</v>
      </c>
      <c r="AU1909" s="255" t="s">
        <v>82</v>
      </c>
      <c r="AV1909" s="14" t="s">
        <v>82</v>
      </c>
      <c r="AW1909" s="14" t="s">
        <v>34</v>
      </c>
      <c r="AX1909" s="14" t="s">
        <v>72</v>
      </c>
      <c r="AY1909" s="255" t="s">
        <v>191</v>
      </c>
    </row>
    <row r="1910" s="14" customFormat="1">
      <c r="A1910" s="14"/>
      <c r="B1910" s="245"/>
      <c r="C1910" s="246"/>
      <c r="D1910" s="236" t="s">
        <v>202</v>
      </c>
      <c r="E1910" s="247" t="s">
        <v>19</v>
      </c>
      <c r="F1910" s="248" t="s">
        <v>2018</v>
      </c>
      <c r="G1910" s="246"/>
      <c r="H1910" s="249">
        <v>472.416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202</v>
      </c>
      <c r="AU1910" s="255" t="s">
        <v>82</v>
      </c>
      <c r="AV1910" s="14" t="s">
        <v>82</v>
      </c>
      <c r="AW1910" s="14" t="s">
        <v>34</v>
      </c>
      <c r="AX1910" s="14" t="s">
        <v>72</v>
      </c>
      <c r="AY1910" s="255" t="s">
        <v>191</v>
      </c>
    </row>
    <row r="1911" s="15" customFormat="1">
      <c r="A1911" s="15"/>
      <c r="B1911" s="256"/>
      <c r="C1911" s="257"/>
      <c r="D1911" s="236" t="s">
        <v>202</v>
      </c>
      <c r="E1911" s="258" t="s">
        <v>19</v>
      </c>
      <c r="F1911" s="259" t="s">
        <v>208</v>
      </c>
      <c r="G1911" s="257"/>
      <c r="H1911" s="260">
        <v>1260.336</v>
      </c>
      <c r="I1911" s="261"/>
      <c r="J1911" s="257"/>
      <c r="K1911" s="257"/>
      <c r="L1911" s="262"/>
      <c r="M1911" s="263"/>
      <c r="N1911" s="264"/>
      <c r="O1911" s="264"/>
      <c r="P1911" s="264"/>
      <c r="Q1911" s="264"/>
      <c r="R1911" s="264"/>
      <c r="S1911" s="264"/>
      <c r="T1911" s="26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6" t="s">
        <v>202</v>
      </c>
      <c r="AU1911" s="266" t="s">
        <v>82</v>
      </c>
      <c r="AV1911" s="15" t="s">
        <v>93</v>
      </c>
      <c r="AW1911" s="15" t="s">
        <v>34</v>
      </c>
      <c r="AX1911" s="15" t="s">
        <v>72</v>
      </c>
      <c r="AY1911" s="266" t="s">
        <v>191</v>
      </c>
    </row>
    <row r="1912" s="16" customFormat="1">
      <c r="A1912" s="16"/>
      <c r="B1912" s="267"/>
      <c r="C1912" s="268"/>
      <c r="D1912" s="236" t="s">
        <v>202</v>
      </c>
      <c r="E1912" s="269" t="s">
        <v>19</v>
      </c>
      <c r="F1912" s="270" t="s">
        <v>212</v>
      </c>
      <c r="G1912" s="268"/>
      <c r="H1912" s="271">
        <v>5806.8650000000007</v>
      </c>
      <c r="I1912" s="272"/>
      <c r="J1912" s="268"/>
      <c r="K1912" s="268"/>
      <c r="L1912" s="273"/>
      <c r="M1912" s="274"/>
      <c r="N1912" s="275"/>
      <c r="O1912" s="275"/>
      <c r="P1912" s="275"/>
      <c r="Q1912" s="275"/>
      <c r="R1912" s="275"/>
      <c r="S1912" s="275"/>
      <c r="T1912" s="27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T1912" s="277" t="s">
        <v>202</v>
      </c>
      <c r="AU1912" s="277" t="s">
        <v>82</v>
      </c>
      <c r="AV1912" s="16" t="s">
        <v>198</v>
      </c>
      <c r="AW1912" s="16" t="s">
        <v>34</v>
      </c>
      <c r="AX1912" s="16" t="s">
        <v>80</v>
      </c>
      <c r="AY1912" s="277" t="s">
        <v>191</v>
      </c>
    </row>
    <row r="1913" s="14" customFormat="1">
      <c r="A1913" s="14"/>
      <c r="B1913" s="245"/>
      <c r="C1913" s="246"/>
      <c r="D1913" s="236" t="s">
        <v>202</v>
      </c>
      <c r="E1913" s="246"/>
      <c r="F1913" s="248" t="s">
        <v>2022</v>
      </c>
      <c r="G1913" s="246"/>
      <c r="H1913" s="249">
        <v>6097.2079999999996</v>
      </c>
      <c r="I1913" s="250"/>
      <c r="J1913" s="246"/>
      <c r="K1913" s="246"/>
      <c r="L1913" s="251"/>
      <c r="M1913" s="252"/>
      <c r="N1913" s="253"/>
      <c r="O1913" s="253"/>
      <c r="P1913" s="253"/>
      <c r="Q1913" s="253"/>
      <c r="R1913" s="253"/>
      <c r="S1913" s="253"/>
      <c r="T1913" s="25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5" t="s">
        <v>202</v>
      </c>
      <c r="AU1913" s="255" t="s">
        <v>82</v>
      </c>
      <c r="AV1913" s="14" t="s">
        <v>82</v>
      </c>
      <c r="AW1913" s="14" t="s">
        <v>4</v>
      </c>
      <c r="AX1913" s="14" t="s">
        <v>80</v>
      </c>
      <c r="AY1913" s="255" t="s">
        <v>191</v>
      </c>
    </row>
    <row r="1914" s="2" customFormat="1" ht="24.15" customHeight="1">
      <c r="A1914" s="41"/>
      <c r="B1914" s="42"/>
      <c r="C1914" s="216" t="s">
        <v>1171</v>
      </c>
      <c r="D1914" s="216" t="s">
        <v>193</v>
      </c>
      <c r="E1914" s="217" t="s">
        <v>2023</v>
      </c>
      <c r="F1914" s="218" t="s">
        <v>2024</v>
      </c>
      <c r="G1914" s="219" t="s">
        <v>215</v>
      </c>
      <c r="H1914" s="220">
        <v>330</v>
      </c>
      <c r="I1914" s="221"/>
      <c r="J1914" s="222">
        <f>ROUND(I1914*H1914,2)</f>
        <v>0</v>
      </c>
      <c r="K1914" s="218" t="s">
        <v>197</v>
      </c>
      <c r="L1914" s="47"/>
      <c r="M1914" s="223" t="s">
        <v>19</v>
      </c>
      <c r="N1914" s="224" t="s">
        <v>43</v>
      </c>
      <c r="O1914" s="87"/>
      <c r="P1914" s="225">
        <f>O1914*H1914</f>
        <v>0</v>
      </c>
      <c r="Q1914" s="225">
        <v>0.00115</v>
      </c>
      <c r="R1914" s="225">
        <f>Q1914*H1914</f>
        <v>0.3795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464</v>
      </c>
      <c r="AT1914" s="227" t="s">
        <v>193</v>
      </c>
      <c r="AU1914" s="227" t="s">
        <v>82</v>
      </c>
      <c r="AY1914" s="20" t="s">
        <v>191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80</v>
      </c>
      <c r="BK1914" s="228">
        <f>ROUND(I1914*H1914,2)</f>
        <v>0</v>
      </c>
      <c r="BL1914" s="20" t="s">
        <v>464</v>
      </c>
      <c r="BM1914" s="227" t="s">
        <v>2025</v>
      </c>
    </row>
    <row r="1915" s="2" customFormat="1">
      <c r="A1915" s="41"/>
      <c r="B1915" s="42"/>
      <c r="C1915" s="43"/>
      <c r="D1915" s="229" t="s">
        <v>200</v>
      </c>
      <c r="E1915" s="43"/>
      <c r="F1915" s="230" t="s">
        <v>2026</v>
      </c>
      <c r="G1915" s="43"/>
      <c r="H1915" s="43"/>
      <c r="I1915" s="231"/>
      <c r="J1915" s="43"/>
      <c r="K1915" s="43"/>
      <c r="L1915" s="47"/>
      <c r="M1915" s="232"/>
      <c r="N1915" s="233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200</v>
      </c>
      <c r="AU1915" s="20" t="s">
        <v>82</v>
      </c>
    </row>
    <row r="1916" s="13" customFormat="1">
      <c r="A1916" s="13"/>
      <c r="B1916" s="234"/>
      <c r="C1916" s="235"/>
      <c r="D1916" s="236" t="s">
        <v>202</v>
      </c>
      <c r="E1916" s="237" t="s">
        <v>19</v>
      </c>
      <c r="F1916" s="238" t="s">
        <v>2027</v>
      </c>
      <c r="G1916" s="235"/>
      <c r="H1916" s="237" t="s">
        <v>19</v>
      </c>
      <c r="I1916" s="239"/>
      <c r="J1916" s="235"/>
      <c r="K1916" s="235"/>
      <c r="L1916" s="240"/>
      <c r="M1916" s="241"/>
      <c r="N1916" s="242"/>
      <c r="O1916" s="242"/>
      <c r="P1916" s="242"/>
      <c r="Q1916" s="242"/>
      <c r="R1916" s="242"/>
      <c r="S1916" s="242"/>
      <c r="T1916" s="24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4" t="s">
        <v>202</v>
      </c>
      <c r="AU1916" s="244" t="s">
        <v>82</v>
      </c>
      <c r="AV1916" s="13" t="s">
        <v>80</v>
      </c>
      <c r="AW1916" s="13" t="s">
        <v>34</v>
      </c>
      <c r="AX1916" s="13" t="s">
        <v>72</v>
      </c>
      <c r="AY1916" s="244" t="s">
        <v>191</v>
      </c>
    </row>
    <row r="1917" s="14" customFormat="1">
      <c r="A1917" s="14"/>
      <c r="B1917" s="245"/>
      <c r="C1917" s="246"/>
      <c r="D1917" s="236" t="s">
        <v>202</v>
      </c>
      <c r="E1917" s="247" t="s">
        <v>19</v>
      </c>
      <c r="F1917" s="248" t="s">
        <v>2028</v>
      </c>
      <c r="G1917" s="246"/>
      <c r="H1917" s="249">
        <v>330</v>
      </c>
      <c r="I1917" s="250"/>
      <c r="J1917" s="246"/>
      <c r="K1917" s="246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202</v>
      </c>
      <c r="AU1917" s="255" t="s">
        <v>82</v>
      </c>
      <c r="AV1917" s="14" t="s">
        <v>82</v>
      </c>
      <c r="AW1917" s="14" t="s">
        <v>34</v>
      </c>
      <c r="AX1917" s="14" t="s">
        <v>72</v>
      </c>
      <c r="AY1917" s="255" t="s">
        <v>191</v>
      </c>
    </row>
    <row r="1918" s="16" customFormat="1">
      <c r="A1918" s="16"/>
      <c r="B1918" s="267"/>
      <c r="C1918" s="268"/>
      <c r="D1918" s="236" t="s">
        <v>202</v>
      </c>
      <c r="E1918" s="269" t="s">
        <v>19</v>
      </c>
      <c r="F1918" s="270" t="s">
        <v>212</v>
      </c>
      <c r="G1918" s="268"/>
      <c r="H1918" s="271">
        <v>330</v>
      </c>
      <c r="I1918" s="272"/>
      <c r="J1918" s="268"/>
      <c r="K1918" s="268"/>
      <c r="L1918" s="273"/>
      <c r="M1918" s="274"/>
      <c r="N1918" s="275"/>
      <c r="O1918" s="275"/>
      <c r="P1918" s="275"/>
      <c r="Q1918" s="275"/>
      <c r="R1918" s="275"/>
      <c r="S1918" s="275"/>
      <c r="T1918" s="27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7" t="s">
        <v>202</v>
      </c>
      <c r="AU1918" s="277" t="s">
        <v>82</v>
      </c>
      <c r="AV1918" s="16" t="s">
        <v>198</v>
      </c>
      <c r="AW1918" s="16" t="s">
        <v>34</v>
      </c>
      <c r="AX1918" s="16" t="s">
        <v>80</v>
      </c>
      <c r="AY1918" s="277" t="s">
        <v>191</v>
      </c>
    </row>
    <row r="1919" s="2" customFormat="1" ht="24.15" customHeight="1">
      <c r="A1919" s="41"/>
      <c r="B1919" s="42"/>
      <c r="C1919" s="216" t="s">
        <v>1176</v>
      </c>
      <c r="D1919" s="216" t="s">
        <v>193</v>
      </c>
      <c r="E1919" s="217" t="s">
        <v>2029</v>
      </c>
      <c r="F1919" s="218" t="s">
        <v>2030</v>
      </c>
      <c r="G1919" s="219" t="s">
        <v>215</v>
      </c>
      <c r="H1919" s="220">
        <v>330</v>
      </c>
      <c r="I1919" s="221"/>
      <c r="J1919" s="222">
        <f>ROUND(I1919*H1919,2)</f>
        <v>0</v>
      </c>
      <c r="K1919" s="218" t="s">
        <v>197</v>
      </c>
      <c r="L1919" s="47"/>
      <c r="M1919" s="223" t="s">
        <v>19</v>
      </c>
      <c r="N1919" s="224" t="s">
        <v>43</v>
      </c>
      <c r="O1919" s="87"/>
      <c r="P1919" s="225">
        <f>O1919*H1919</f>
        <v>0</v>
      </c>
      <c r="Q1919" s="225">
        <v>0.00063000000000000003</v>
      </c>
      <c r="R1919" s="225">
        <f>Q1919*H1919</f>
        <v>0.2079</v>
      </c>
      <c r="S1919" s="225">
        <v>0</v>
      </c>
      <c r="T1919" s="226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7" t="s">
        <v>464</v>
      </c>
      <c r="AT1919" s="227" t="s">
        <v>193</v>
      </c>
      <c r="AU1919" s="227" t="s">
        <v>82</v>
      </c>
      <c r="AY1919" s="20" t="s">
        <v>191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20" t="s">
        <v>80</v>
      </c>
      <c r="BK1919" s="228">
        <f>ROUND(I1919*H1919,2)</f>
        <v>0</v>
      </c>
      <c r="BL1919" s="20" t="s">
        <v>464</v>
      </c>
      <c r="BM1919" s="227" t="s">
        <v>2031</v>
      </c>
    </row>
    <row r="1920" s="2" customFormat="1">
      <c r="A1920" s="41"/>
      <c r="B1920" s="42"/>
      <c r="C1920" s="43"/>
      <c r="D1920" s="229" t="s">
        <v>200</v>
      </c>
      <c r="E1920" s="43"/>
      <c r="F1920" s="230" t="s">
        <v>2032</v>
      </c>
      <c r="G1920" s="43"/>
      <c r="H1920" s="43"/>
      <c r="I1920" s="231"/>
      <c r="J1920" s="43"/>
      <c r="K1920" s="43"/>
      <c r="L1920" s="47"/>
      <c r="M1920" s="232"/>
      <c r="N1920" s="233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200</v>
      </c>
      <c r="AU1920" s="20" t="s">
        <v>82</v>
      </c>
    </row>
    <row r="1921" s="13" customFormat="1">
      <c r="A1921" s="13"/>
      <c r="B1921" s="234"/>
      <c r="C1921" s="235"/>
      <c r="D1921" s="236" t="s">
        <v>202</v>
      </c>
      <c r="E1921" s="237" t="s">
        <v>19</v>
      </c>
      <c r="F1921" s="238" t="s">
        <v>2027</v>
      </c>
      <c r="G1921" s="235"/>
      <c r="H1921" s="237" t="s">
        <v>19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202</v>
      </c>
      <c r="AU1921" s="244" t="s">
        <v>82</v>
      </c>
      <c r="AV1921" s="13" t="s">
        <v>80</v>
      </c>
      <c r="AW1921" s="13" t="s">
        <v>34</v>
      </c>
      <c r="AX1921" s="13" t="s">
        <v>72</v>
      </c>
      <c r="AY1921" s="244" t="s">
        <v>191</v>
      </c>
    </row>
    <row r="1922" s="14" customFormat="1">
      <c r="A1922" s="14"/>
      <c r="B1922" s="245"/>
      <c r="C1922" s="246"/>
      <c r="D1922" s="236" t="s">
        <v>202</v>
      </c>
      <c r="E1922" s="247" t="s">
        <v>19</v>
      </c>
      <c r="F1922" s="248" t="s">
        <v>2028</v>
      </c>
      <c r="G1922" s="246"/>
      <c r="H1922" s="249">
        <v>330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202</v>
      </c>
      <c r="AU1922" s="255" t="s">
        <v>82</v>
      </c>
      <c r="AV1922" s="14" t="s">
        <v>82</v>
      </c>
      <c r="AW1922" s="14" t="s">
        <v>34</v>
      </c>
      <c r="AX1922" s="14" t="s">
        <v>72</v>
      </c>
      <c r="AY1922" s="255" t="s">
        <v>191</v>
      </c>
    </row>
    <row r="1923" s="16" customFormat="1">
      <c r="A1923" s="16"/>
      <c r="B1923" s="267"/>
      <c r="C1923" s="268"/>
      <c r="D1923" s="236" t="s">
        <v>202</v>
      </c>
      <c r="E1923" s="269" t="s">
        <v>19</v>
      </c>
      <c r="F1923" s="270" t="s">
        <v>212</v>
      </c>
      <c r="G1923" s="268"/>
      <c r="H1923" s="271">
        <v>330</v>
      </c>
      <c r="I1923" s="272"/>
      <c r="J1923" s="268"/>
      <c r="K1923" s="268"/>
      <c r="L1923" s="273"/>
      <c r="M1923" s="274"/>
      <c r="N1923" s="275"/>
      <c r="O1923" s="275"/>
      <c r="P1923" s="275"/>
      <c r="Q1923" s="275"/>
      <c r="R1923" s="275"/>
      <c r="S1923" s="275"/>
      <c r="T1923" s="27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77" t="s">
        <v>202</v>
      </c>
      <c r="AU1923" s="277" t="s">
        <v>82</v>
      </c>
      <c r="AV1923" s="16" t="s">
        <v>198</v>
      </c>
      <c r="AW1923" s="16" t="s">
        <v>34</v>
      </c>
      <c r="AX1923" s="16" t="s">
        <v>80</v>
      </c>
      <c r="AY1923" s="277" t="s">
        <v>191</v>
      </c>
    </row>
    <row r="1924" s="2" customFormat="1" ht="21.75" customHeight="1">
      <c r="A1924" s="41"/>
      <c r="B1924" s="42"/>
      <c r="C1924" s="216" t="s">
        <v>1184</v>
      </c>
      <c r="D1924" s="216" t="s">
        <v>193</v>
      </c>
      <c r="E1924" s="217" t="s">
        <v>2033</v>
      </c>
      <c r="F1924" s="218" t="s">
        <v>2034</v>
      </c>
      <c r="G1924" s="219" t="s">
        <v>215</v>
      </c>
      <c r="H1924" s="220">
        <v>12</v>
      </c>
      <c r="I1924" s="221"/>
      <c r="J1924" s="222">
        <f>ROUND(I1924*H1924,2)</f>
        <v>0</v>
      </c>
      <c r="K1924" s="218" t="s">
        <v>197</v>
      </c>
      <c r="L1924" s="47"/>
      <c r="M1924" s="223" t="s">
        <v>19</v>
      </c>
      <c r="N1924" s="224" t="s">
        <v>43</v>
      </c>
      <c r="O1924" s="87"/>
      <c r="P1924" s="225">
        <f>O1924*H1924</f>
        <v>0</v>
      </c>
      <c r="Q1924" s="225">
        <v>0.0028600000000000001</v>
      </c>
      <c r="R1924" s="225">
        <f>Q1924*H1924</f>
        <v>0.034320000000000003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464</v>
      </c>
      <c r="AT1924" s="227" t="s">
        <v>193</v>
      </c>
      <c r="AU1924" s="227" t="s">
        <v>82</v>
      </c>
      <c r="AY1924" s="20" t="s">
        <v>191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80</v>
      </c>
      <c r="BK1924" s="228">
        <f>ROUND(I1924*H1924,2)</f>
        <v>0</v>
      </c>
      <c r="BL1924" s="20" t="s">
        <v>464</v>
      </c>
      <c r="BM1924" s="227" t="s">
        <v>2035</v>
      </c>
    </row>
    <row r="1925" s="2" customFormat="1">
      <c r="A1925" s="41"/>
      <c r="B1925" s="42"/>
      <c r="C1925" s="43"/>
      <c r="D1925" s="229" t="s">
        <v>200</v>
      </c>
      <c r="E1925" s="43"/>
      <c r="F1925" s="230" t="s">
        <v>2036</v>
      </c>
      <c r="G1925" s="43"/>
      <c r="H1925" s="43"/>
      <c r="I1925" s="231"/>
      <c r="J1925" s="43"/>
      <c r="K1925" s="43"/>
      <c r="L1925" s="47"/>
      <c r="M1925" s="232"/>
      <c r="N1925" s="233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200</v>
      </c>
      <c r="AU1925" s="20" t="s">
        <v>82</v>
      </c>
    </row>
    <row r="1926" s="13" customFormat="1">
      <c r="A1926" s="13"/>
      <c r="B1926" s="234"/>
      <c r="C1926" s="235"/>
      <c r="D1926" s="236" t="s">
        <v>202</v>
      </c>
      <c r="E1926" s="237" t="s">
        <v>19</v>
      </c>
      <c r="F1926" s="238" t="s">
        <v>2027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202</v>
      </c>
      <c r="AU1926" s="244" t="s">
        <v>82</v>
      </c>
      <c r="AV1926" s="13" t="s">
        <v>80</v>
      </c>
      <c r="AW1926" s="13" t="s">
        <v>34</v>
      </c>
      <c r="AX1926" s="13" t="s">
        <v>72</v>
      </c>
      <c r="AY1926" s="244" t="s">
        <v>191</v>
      </c>
    </row>
    <row r="1927" s="14" customFormat="1">
      <c r="A1927" s="14"/>
      <c r="B1927" s="245"/>
      <c r="C1927" s="246"/>
      <c r="D1927" s="236" t="s">
        <v>202</v>
      </c>
      <c r="E1927" s="247" t="s">
        <v>19</v>
      </c>
      <c r="F1927" s="248" t="s">
        <v>8</v>
      </c>
      <c r="G1927" s="246"/>
      <c r="H1927" s="249">
        <v>12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202</v>
      </c>
      <c r="AU1927" s="255" t="s">
        <v>82</v>
      </c>
      <c r="AV1927" s="14" t="s">
        <v>82</v>
      </c>
      <c r="AW1927" s="14" t="s">
        <v>34</v>
      </c>
      <c r="AX1927" s="14" t="s">
        <v>72</v>
      </c>
      <c r="AY1927" s="255" t="s">
        <v>191</v>
      </c>
    </row>
    <row r="1928" s="16" customFormat="1">
      <c r="A1928" s="16"/>
      <c r="B1928" s="267"/>
      <c r="C1928" s="268"/>
      <c r="D1928" s="236" t="s">
        <v>202</v>
      </c>
      <c r="E1928" s="269" t="s">
        <v>19</v>
      </c>
      <c r="F1928" s="270" t="s">
        <v>212</v>
      </c>
      <c r="G1928" s="268"/>
      <c r="H1928" s="271">
        <v>12</v>
      </c>
      <c r="I1928" s="272"/>
      <c r="J1928" s="268"/>
      <c r="K1928" s="268"/>
      <c r="L1928" s="273"/>
      <c r="M1928" s="274"/>
      <c r="N1928" s="275"/>
      <c r="O1928" s="275"/>
      <c r="P1928" s="275"/>
      <c r="Q1928" s="275"/>
      <c r="R1928" s="275"/>
      <c r="S1928" s="275"/>
      <c r="T1928" s="27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77" t="s">
        <v>202</v>
      </c>
      <c r="AU1928" s="277" t="s">
        <v>82</v>
      </c>
      <c r="AV1928" s="16" t="s">
        <v>198</v>
      </c>
      <c r="AW1928" s="16" t="s">
        <v>34</v>
      </c>
      <c r="AX1928" s="16" t="s">
        <v>80</v>
      </c>
      <c r="AY1928" s="277" t="s">
        <v>191</v>
      </c>
    </row>
    <row r="1929" s="2" customFormat="1" ht="21.75" customHeight="1">
      <c r="A1929" s="41"/>
      <c r="B1929" s="42"/>
      <c r="C1929" s="216" t="s">
        <v>1190</v>
      </c>
      <c r="D1929" s="216" t="s">
        <v>193</v>
      </c>
      <c r="E1929" s="217" t="s">
        <v>2037</v>
      </c>
      <c r="F1929" s="218" t="s">
        <v>2038</v>
      </c>
      <c r="G1929" s="219" t="s">
        <v>196</v>
      </c>
      <c r="H1929" s="220">
        <v>932.495</v>
      </c>
      <c r="I1929" s="221"/>
      <c r="J1929" s="222">
        <f>ROUND(I1929*H1929,2)</f>
        <v>0</v>
      </c>
      <c r="K1929" s="218" t="s">
        <v>197</v>
      </c>
      <c r="L1929" s="47"/>
      <c r="M1929" s="223" t="s">
        <v>19</v>
      </c>
      <c r="N1929" s="224" t="s">
        <v>43</v>
      </c>
      <c r="O1929" s="87"/>
      <c r="P1929" s="225">
        <f>O1929*H1929</f>
        <v>0</v>
      </c>
      <c r="Q1929" s="225">
        <v>0</v>
      </c>
      <c r="R1929" s="225">
        <f>Q1929*H1929</f>
        <v>0</v>
      </c>
      <c r="S1929" s="225">
        <v>0</v>
      </c>
      <c r="T1929" s="226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7" t="s">
        <v>464</v>
      </c>
      <c r="AT1929" s="227" t="s">
        <v>193</v>
      </c>
      <c r="AU1929" s="227" t="s">
        <v>82</v>
      </c>
      <c r="AY1929" s="20" t="s">
        <v>191</v>
      </c>
      <c r="BE1929" s="228">
        <f>IF(N1929="základní",J1929,0)</f>
        <v>0</v>
      </c>
      <c r="BF1929" s="228">
        <f>IF(N1929="snížená",J1929,0)</f>
        <v>0</v>
      </c>
      <c r="BG1929" s="228">
        <f>IF(N1929="zákl. přenesená",J1929,0)</f>
        <v>0</v>
      </c>
      <c r="BH1929" s="228">
        <f>IF(N1929="sníž. přenesená",J1929,0)</f>
        <v>0</v>
      </c>
      <c r="BI1929" s="228">
        <f>IF(N1929="nulová",J1929,0)</f>
        <v>0</v>
      </c>
      <c r="BJ1929" s="20" t="s">
        <v>80</v>
      </c>
      <c r="BK1929" s="228">
        <f>ROUND(I1929*H1929,2)</f>
        <v>0</v>
      </c>
      <c r="BL1929" s="20" t="s">
        <v>464</v>
      </c>
      <c r="BM1929" s="227" t="s">
        <v>2039</v>
      </c>
    </row>
    <row r="1930" s="2" customFormat="1">
      <c r="A1930" s="41"/>
      <c r="B1930" s="42"/>
      <c r="C1930" s="43"/>
      <c r="D1930" s="229" t="s">
        <v>200</v>
      </c>
      <c r="E1930" s="43"/>
      <c r="F1930" s="230" t="s">
        <v>2040</v>
      </c>
      <c r="G1930" s="43"/>
      <c r="H1930" s="43"/>
      <c r="I1930" s="231"/>
      <c r="J1930" s="43"/>
      <c r="K1930" s="43"/>
      <c r="L1930" s="47"/>
      <c r="M1930" s="232"/>
      <c r="N1930" s="233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200</v>
      </c>
      <c r="AU1930" s="20" t="s">
        <v>82</v>
      </c>
    </row>
    <row r="1931" s="13" customFormat="1">
      <c r="A1931" s="13"/>
      <c r="B1931" s="234"/>
      <c r="C1931" s="235"/>
      <c r="D1931" s="236" t="s">
        <v>202</v>
      </c>
      <c r="E1931" s="237" t="s">
        <v>19</v>
      </c>
      <c r="F1931" s="238" t="s">
        <v>1987</v>
      </c>
      <c r="G1931" s="235"/>
      <c r="H1931" s="237" t="s">
        <v>19</v>
      </c>
      <c r="I1931" s="239"/>
      <c r="J1931" s="235"/>
      <c r="K1931" s="235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202</v>
      </c>
      <c r="AU1931" s="244" t="s">
        <v>82</v>
      </c>
      <c r="AV1931" s="13" t="s">
        <v>80</v>
      </c>
      <c r="AW1931" s="13" t="s">
        <v>34</v>
      </c>
      <c r="AX1931" s="13" t="s">
        <v>72</v>
      </c>
      <c r="AY1931" s="244" t="s">
        <v>191</v>
      </c>
    </row>
    <row r="1932" s="14" customFormat="1">
      <c r="A1932" s="14"/>
      <c r="B1932" s="245"/>
      <c r="C1932" s="246"/>
      <c r="D1932" s="236" t="s">
        <v>202</v>
      </c>
      <c r="E1932" s="247" t="s">
        <v>19</v>
      </c>
      <c r="F1932" s="248" t="s">
        <v>963</v>
      </c>
      <c r="G1932" s="246"/>
      <c r="H1932" s="249">
        <v>32.185000000000002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202</v>
      </c>
      <c r="AU1932" s="255" t="s">
        <v>82</v>
      </c>
      <c r="AV1932" s="14" t="s">
        <v>82</v>
      </c>
      <c r="AW1932" s="14" t="s">
        <v>34</v>
      </c>
      <c r="AX1932" s="14" t="s">
        <v>72</v>
      </c>
      <c r="AY1932" s="255" t="s">
        <v>191</v>
      </c>
    </row>
    <row r="1933" s="14" customFormat="1">
      <c r="A1933" s="14"/>
      <c r="B1933" s="245"/>
      <c r="C1933" s="246"/>
      <c r="D1933" s="236" t="s">
        <v>202</v>
      </c>
      <c r="E1933" s="247" t="s">
        <v>19</v>
      </c>
      <c r="F1933" s="248" t="s">
        <v>1212</v>
      </c>
      <c r="G1933" s="246"/>
      <c r="H1933" s="249">
        <v>15.231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202</v>
      </c>
      <c r="AU1933" s="255" t="s">
        <v>82</v>
      </c>
      <c r="AV1933" s="14" t="s">
        <v>82</v>
      </c>
      <c r="AW1933" s="14" t="s">
        <v>34</v>
      </c>
      <c r="AX1933" s="14" t="s">
        <v>72</v>
      </c>
      <c r="AY1933" s="255" t="s">
        <v>191</v>
      </c>
    </row>
    <row r="1934" s="14" customFormat="1">
      <c r="A1934" s="14"/>
      <c r="B1934" s="245"/>
      <c r="C1934" s="246"/>
      <c r="D1934" s="236" t="s">
        <v>202</v>
      </c>
      <c r="E1934" s="247" t="s">
        <v>19</v>
      </c>
      <c r="F1934" s="248" t="s">
        <v>1213</v>
      </c>
      <c r="G1934" s="246"/>
      <c r="H1934" s="249">
        <v>40.316000000000002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202</v>
      </c>
      <c r="AU1934" s="255" t="s">
        <v>82</v>
      </c>
      <c r="AV1934" s="14" t="s">
        <v>82</v>
      </c>
      <c r="AW1934" s="14" t="s">
        <v>34</v>
      </c>
      <c r="AX1934" s="14" t="s">
        <v>72</v>
      </c>
      <c r="AY1934" s="255" t="s">
        <v>191</v>
      </c>
    </row>
    <row r="1935" s="14" customFormat="1">
      <c r="A1935" s="14"/>
      <c r="B1935" s="245"/>
      <c r="C1935" s="246"/>
      <c r="D1935" s="236" t="s">
        <v>202</v>
      </c>
      <c r="E1935" s="247" t="s">
        <v>19</v>
      </c>
      <c r="F1935" s="248" t="s">
        <v>1214</v>
      </c>
      <c r="G1935" s="246"/>
      <c r="H1935" s="249">
        <v>18.539999999999999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202</v>
      </c>
      <c r="AU1935" s="255" t="s">
        <v>82</v>
      </c>
      <c r="AV1935" s="14" t="s">
        <v>82</v>
      </c>
      <c r="AW1935" s="14" t="s">
        <v>34</v>
      </c>
      <c r="AX1935" s="14" t="s">
        <v>72</v>
      </c>
      <c r="AY1935" s="255" t="s">
        <v>191</v>
      </c>
    </row>
    <row r="1936" s="14" customFormat="1">
      <c r="A1936" s="14"/>
      <c r="B1936" s="245"/>
      <c r="C1936" s="246"/>
      <c r="D1936" s="236" t="s">
        <v>202</v>
      </c>
      <c r="E1936" s="247" t="s">
        <v>19</v>
      </c>
      <c r="F1936" s="248" t="s">
        <v>1215</v>
      </c>
      <c r="G1936" s="246"/>
      <c r="H1936" s="249">
        <v>49.558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202</v>
      </c>
      <c r="AU1936" s="255" t="s">
        <v>82</v>
      </c>
      <c r="AV1936" s="14" t="s">
        <v>82</v>
      </c>
      <c r="AW1936" s="14" t="s">
        <v>34</v>
      </c>
      <c r="AX1936" s="14" t="s">
        <v>72</v>
      </c>
      <c r="AY1936" s="255" t="s">
        <v>191</v>
      </c>
    </row>
    <row r="1937" s="14" customFormat="1">
      <c r="A1937" s="14"/>
      <c r="B1937" s="245"/>
      <c r="C1937" s="246"/>
      <c r="D1937" s="236" t="s">
        <v>202</v>
      </c>
      <c r="E1937" s="247" t="s">
        <v>19</v>
      </c>
      <c r="F1937" s="248" t="s">
        <v>1216</v>
      </c>
      <c r="G1937" s="246"/>
      <c r="H1937" s="249">
        <v>34.259999999999998</v>
      </c>
      <c r="I1937" s="250"/>
      <c r="J1937" s="246"/>
      <c r="K1937" s="246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5" t="s">
        <v>202</v>
      </c>
      <c r="AU1937" s="255" t="s">
        <v>82</v>
      </c>
      <c r="AV1937" s="14" t="s">
        <v>82</v>
      </c>
      <c r="AW1937" s="14" t="s">
        <v>34</v>
      </c>
      <c r="AX1937" s="14" t="s">
        <v>72</v>
      </c>
      <c r="AY1937" s="255" t="s">
        <v>191</v>
      </c>
    </row>
    <row r="1938" s="14" customFormat="1">
      <c r="A1938" s="14"/>
      <c r="B1938" s="245"/>
      <c r="C1938" s="246"/>
      <c r="D1938" s="236" t="s">
        <v>202</v>
      </c>
      <c r="E1938" s="247" t="s">
        <v>19</v>
      </c>
      <c r="F1938" s="248" t="s">
        <v>1216</v>
      </c>
      <c r="G1938" s="246"/>
      <c r="H1938" s="249">
        <v>34.259999999999998</v>
      </c>
      <c r="I1938" s="250"/>
      <c r="J1938" s="246"/>
      <c r="K1938" s="246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202</v>
      </c>
      <c r="AU1938" s="255" t="s">
        <v>82</v>
      </c>
      <c r="AV1938" s="14" t="s">
        <v>82</v>
      </c>
      <c r="AW1938" s="14" t="s">
        <v>34</v>
      </c>
      <c r="AX1938" s="14" t="s">
        <v>72</v>
      </c>
      <c r="AY1938" s="255" t="s">
        <v>191</v>
      </c>
    </row>
    <row r="1939" s="14" customFormat="1">
      <c r="A1939" s="14"/>
      <c r="B1939" s="245"/>
      <c r="C1939" s="246"/>
      <c r="D1939" s="236" t="s">
        <v>202</v>
      </c>
      <c r="E1939" s="247" t="s">
        <v>19</v>
      </c>
      <c r="F1939" s="248" t="s">
        <v>1217</v>
      </c>
      <c r="G1939" s="246"/>
      <c r="H1939" s="249">
        <v>91.897000000000006</v>
      </c>
      <c r="I1939" s="250"/>
      <c r="J1939" s="246"/>
      <c r="K1939" s="246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202</v>
      </c>
      <c r="AU1939" s="255" t="s">
        <v>82</v>
      </c>
      <c r="AV1939" s="14" t="s">
        <v>82</v>
      </c>
      <c r="AW1939" s="14" t="s">
        <v>34</v>
      </c>
      <c r="AX1939" s="14" t="s">
        <v>72</v>
      </c>
      <c r="AY1939" s="255" t="s">
        <v>191</v>
      </c>
    </row>
    <row r="1940" s="14" customFormat="1">
      <c r="A1940" s="14"/>
      <c r="B1940" s="245"/>
      <c r="C1940" s="246"/>
      <c r="D1940" s="236" t="s">
        <v>202</v>
      </c>
      <c r="E1940" s="247" t="s">
        <v>19</v>
      </c>
      <c r="F1940" s="248" t="s">
        <v>1218</v>
      </c>
      <c r="G1940" s="246"/>
      <c r="H1940" s="249">
        <v>39.957999999999998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202</v>
      </c>
      <c r="AU1940" s="255" t="s">
        <v>82</v>
      </c>
      <c r="AV1940" s="14" t="s">
        <v>82</v>
      </c>
      <c r="AW1940" s="14" t="s">
        <v>34</v>
      </c>
      <c r="AX1940" s="14" t="s">
        <v>72</v>
      </c>
      <c r="AY1940" s="255" t="s">
        <v>191</v>
      </c>
    </row>
    <row r="1941" s="14" customFormat="1">
      <c r="A1941" s="14"/>
      <c r="B1941" s="245"/>
      <c r="C1941" s="246"/>
      <c r="D1941" s="236" t="s">
        <v>202</v>
      </c>
      <c r="E1941" s="247" t="s">
        <v>19</v>
      </c>
      <c r="F1941" s="248" t="s">
        <v>1218</v>
      </c>
      <c r="G1941" s="246"/>
      <c r="H1941" s="249">
        <v>39.957999999999998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202</v>
      </c>
      <c r="AU1941" s="255" t="s">
        <v>82</v>
      </c>
      <c r="AV1941" s="14" t="s">
        <v>82</v>
      </c>
      <c r="AW1941" s="14" t="s">
        <v>34</v>
      </c>
      <c r="AX1941" s="14" t="s">
        <v>72</v>
      </c>
      <c r="AY1941" s="255" t="s">
        <v>191</v>
      </c>
    </row>
    <row r="1942" s="14" customFormat="1">
      <c r="A1942" s="14"/>
      <c r="B1942" s="245"/>
      <c r="C1942" s="246"/>
      <c r="D1942" s="236" t="s">
        <v>202</v>
      </c>
      <c r="E1942" s="247" t="s">
        <v>19</v>
      </c>
      <c r="F1942" s="248" t="s">
        <v>1219</v>
      </c>
      <c r="G1942" s="246"/>
      <c r="H1942" s="249">
        <v>48.893000000000001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202</v>
      </c>
      <c r="AU1942" s="255" t="s">
        <v>82</v>
      </c>
      <c r="AV1942" s="14" t="s">
        <v>82</v>
      </c>
      <c r="AW1942" s="14" t="s">
        <v>34</v>
      </c>
      <c r="AX1942" s="14" t="s">
        <v>72</v>
      </c>
      <c r="AY1942" s="255" t="s">
        <v>191</v>
      </c>
    </row>
    <row r="1943" s="14" customFormat="1">
      <c r="A1943" s="14"/>
      <c r="B1943" s="245"/>
      <c r="C1943" s="246"/>
      <c r="D1943" s="236" t="s">
        <v>202</v>
      </c>
      <c r="E1943" s="247" t="s">
        <v>19</v>
      </c>
      <c r="F1943" s="248" t="s">
        <v>1220</v>
      </c>
      <c r="G1943" s="246"/>
      <c r="H1943" s="249">
        <v>36.174999999999997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202</v>
      </c>
      <c r="AU1943" s="255" t="s">
        <v>82</v>
      </c>
      <c r="AV1943" s="14" t="s">
        <v>82</v>
      </c>
      <c r="AW1943" s="14" t="s">
        <v>34</v>
      </c>
      <c r="AX1943" s="14" t="s">
        <v>72</v>
      </c>
      <c r="AY1943" s="255" t="s">
        <v>191</v>
      </c>
    </row>
    <row r="1944" s="14" customFormat="1">
      <c r="A1944" s="14"/>
      <c r="B1944" s="245"/>
      <c r="C1944" s="246"/>
      <c r="D1944" s="236" t="s">
        <v>202</v>
      </c>
      <c r="E1944" s="247" t="s">
        <v>19</v>
      </c>
      <c r="F1944" s="248" t="s">
        <v>1221</v>
      </c>
      <c r="G1944" s="246"/>
      <c r="H1944" s="249">
        <v>50.944000000000003</v>
      </c>
      <c r="I1944" s="250"/>
      <c r="J1944" s="246"/>
      <c r="K1944" s="246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202</v>
      </c>
      <c r="AU1944" s="255" t="s">
        <v>82</v>
      </c>
      <c r="AV1944" s="14" t="s">
        <v>82</v>
      </c>
      <c r="AW1944" s="14" t="s">
        <v>34</v>
      </c>
      <c r="AX1944" s="14" t="s">
        <v>72</v>
      </c>
      <c r="AY1944" s="255" t="s">
        <v>191</v>
      </c>
    </row>
    <row r="1945" s="14" customFormat="1">
      <c r="A1945" s="14"/>
      <c r="B1945" s="245"/>
      <c r="C1945" s="246"/>
      <c r="D1945" s="236" t="s">
        <v>202</v>
      </c>
      <c r="E1945" s="247" t="s">
        <v>19</v>
      </c>
      <c r="F1945" s="248" t="s">
        <v>1988</v>
      </c>
      <c r="G1945" s="246"/>
      <c r="H1945" s="249">
        <v>36.140000000000001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202</v>
      </c>
      <c r="AU1945" s="255" t="s">
        <v>82</v>
      </c>
      <c r="AV1945" s="14" t="s">
        <v>82</v>
      </c>
      <c r="AW1945" s="14" t="s">
        <v>34</v>
      </c>
      <c r="AX1945" s="14" t="s">
        <v>72</v>
      </c>
      <c r="AY1945" s="255" t="s">
        <v>191</v>
      </c>
    </row>
    <row r="1946" s="15" customFormat="1">
      <c r="A1946" s="15"/>
      <c r="B1946" s="256"/>
      <c r="C1946" s="257"/>
      <c r="D1946" s="236" t="s">
        <v>202</v>
      </c>
      <c r="E1946" s="258" t="s">
        <v>19</v>
      </c>
      <c r="F1946" s="259" t="s">
        <v>208</v>
      </c>
      <c r="G1946" s="257"/>
      <c r="H1946" s="260">
        <v>568.31499999999994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202</v>
      </c>
      <c r="AU1946" s="266" t="s">
        <v>82</v>
      </c>
      <c r="AV1946" s="15" t="s">
        <v>93</v>
      </c>
      <c r="AW1946" s="15" t="s">
        <v>34</v>
      </c>
      <c r="AX1946" s="15" t="s">
        <v>72</v>
      </c>
      <c r="AY1946" s="266" t="s">
        <v>191</v>
      </c>
    </row>
    <row r="1947" s="13" customFormat="1">
      <c r="A1947" s="13"/>
      <c r="B1947" s="234"/>
      <c r="C1947" s="235"/>
      <c r="D1947" s="236" t="s">
        <v>202</v>
      </c>
      <c r="E1947" s="237" t="s">
        <v>19</v>
      </c>
      <c r="F1947" s="238" t="s">
        <v>1989</v>
      </c>
      <c r="G1947" s="235"/>
      <c r="H1947" s="237" t="s">
        <v>19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202</v>
      </c>
      <c r="AU1947" s="244" t="s">
        <v>82</v>
      </c>
      <c r="AV1947" s="13" t="s">
        <v>80</v>
      </c>
      <c r="AW1947" s="13" t="s">
        <v>34</v>
      </c>
      <c r="AX1947" s="13" t="s">
        <v>72</v>
      </c>
      <c r="AY1947" s="244" t="s">
        <v>191</v>
      </c>
    </row>
    <row r="1948" s="14" customFormat="1">
      <c r="A1948" s="14"/>
      <c r="B1948" s="245"/>
      <c r="C1948" s="246"/>
      <c r="D1948" s="236" t="s">
        <v>202</v>
      </c>
      <c r="E1948" s="247" t="s">
        <v>19</v>
      </c>
      <c r="F1948" s="248" t="s">
        <v>1990</v>
      </c>
      <c r="G1948" s="246"/>
      <c r="H1948" s="249">
        <v>98.489999999999995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202</v>
      </c>
      <c r="AU1948" s="255" t="s">
        <v>82</v>
      </c>
      <c r="AV1948" s="14" t="s">
        <v>82</v>
      </c>
      <c r="AW1948" s="14" t="s">
        <v>34</v>
      </c>
      <c r="AX1948" s="14" t="s">
        <v>72</v>
      </c>
      <c r="AY1948" s="255" t="s">
        <v>191</v>
      </c>
    </row>
    <row r="1949" s="14" customFormat="1">
      <c r="A1949" s="14"/>
      <c r="B1949" s="245"/>
      <c r="C1949" s="246"/>
      <c r="D1949" s="236" t="s">
        <v>202</v>
      </c>
      <c r="E1949" s="247" t="s">
        <v>19</v>
      </c>
      <c r="F1949" s="248" t="s">
        <v>1991</v>
      </c>
      <c r="G1949" s="246"/>
      <c r="H1949" s="249">
        <v>59.052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202</v>
      </c>
      <c r="AU1949" s="255" t="s">
        <v>82</v>
      </c>
      <c r="AV1949" s="14" t="s">
        <v>82</v>
      </c>
      <c r="AW1949" s="14" t="s">
        <v>34</v>
      </c>
      <c r="AX1949" s="14" t="s">
        <v>72</v>
      </c>
      <c r="AY1949" s="255" t="s">
        <v>191</v>
      </c>
    </row>
    <row r="1950" s="15" customFormat="1">
      <c r="A1950" s="15"/>
      <c r="B1950" s="256"/>
      <c r="C1950" s="257"/>
      <c r="D1950" s="236" t="s">
        <v>202</v>
      </c>
      <c r="E1950" s="258" t="s">
        <v>19</v>
      </c>
      <c r="F1950" s="259" t="s">
        <v>208</v>
      </c>
      <c r="G1950" s="257"/>
      <c r="H1950" s="260">
        <v>157.542</v>
      </c>
      <c r="I1950" s="261"/>
      <c r="J1950" s="257"/>
      <c r="K1950" s="257"/>
      <c r="L1950" s="262"/>
      <c r="M1950" s="263"/>
      <c r="N1950" s="264"/>
      <c r="O1950" s="264"/>
      <c r="P1950" s="264"/>
      <c r="Q1950" s="264"/>
      <c r="R1950" s="264"/>
      <c r="S1950" s="264"/>
      <c r="T1950" s="26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6" t="s">
        <v>202</v>
      </c>
      <c r="AU1950" s="266" t="s">
        <v>82</v>
      </c>
      <c r="AV1950" s="15" t="s">
        <v>93</v>
      </c>
      <c r="AW1950" s="15" t="s">
        <v>34</v>
      </c>
      <c r="AX1950" s="15" t="s">
        <v>72</v>
      </c>
      <c r="AY1950" s="266" t="s">
        <v>191</v>
      </c>
    </row>
    <row r="1951" s="13" customFormat="1">
      <c r="A1951" s="13"/>
      <c r="B1951" s="234"/>
      <c r="C1951" s="235"/>
      <c r="D1951" s="236" t="s">
        <v>202</v>
      </c>
      <c r="E1951" s="237" t="s">
        <v>19</v>
      </c>
      <c r="F1951" s="238" t="s">
        <v>1989</v>
      </c>
      <c r="G1951" s="235"/>
      <c r="H1951" s="237" t="s">
        <v>19</v>
      </c>
      <c r="I1951" s="239"/>
      <c r="J1951" s="235"/>
      <c r="K1951" s="235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202</v>
      </c>
      <c r="AU1951" s="244" t="s">
        <v>82</v>
      </c>
      <c r="AV1951" s="13" t="s">
        <v>80</v>
      </c>
      <c r="AW1951" s="13" t="s">
        <v>34</v>
      </c>
      <c r="AX1951" s="13" t="s">
        <v>72</v>
      </c>
      <c r="AY1951" s="244" t="s">
        <v>191</v>
      </c>
    </row>
    <row r="1952" s="14" customFormat="1">
      <c r="A1952" s="14"/>
      <c r="B1952" s="245"/>
      <c r="C1952" s="246"/>
      <c r="D1952" s="236" t="s">
        <v>202</v>
      </c>
      <c r="E1952" s="247" t="s">
        <v>19</v>
      </c>
      <c r="F1952" s="248" t="s">
        <v>1992</v>
      </c>
      <c r="G1952" s="246"/>
      <c r="H1952" s="249">
        <v>206.63800000000001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5" t="s">
        <v>202</v>
      </c>
      <c r="AU1952" s="255" t="s">
        <v>82</v>
      </c>
      <c r="AV1952" s="14" t="s">
        <v>82</v>
      </c>
      <c r="AW1952" s="14" t="s">
        <v>34</v>
      </c>
      <c r="AX1952" s="14" t="s">
        <v>72</v>
      </c>
      <c r="AY1952" s="255" t="s">
        <v>191</v>
      </c>
    </row>
    <row r="1953" s="15" customFormat="1">
      <c r="A1953" s="15"/>
      <c r="B1953" s="256"/>
      <c r="C1953" s="257"/>
      <c r="D1953" s="236" t="s">
        <v>202</v>
      </c>
      <c r="E1953" s="258" t="s">
        <v>19</v>
      </c>
      <c r="F1953" s="259" t="s">
        <v>208</v>
      </c>
      <c r="G1953" s="257"/>
      <c r="H1953" s="260">
        <v>206.63800000000001</v>
      </c>
      <c r="I1953" s="261"/>
      <c r="J1953" s="257"/>
      <c r="K1953" s="257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6" t="s">
        <v>202</v>
      </c>
      <c r="AU1953" s="266" t="s">
        <v>82</v>
      </c>
      <c r="AV1953" s="15" t="s">
        <v>93</v>
      </c>
      <c r="AW1953" s="15" t="s">
        <v>34</v>
      </c>
      <c r="AX1953" s="15" t="s">
        <v>72</v>
      </c>
      <c r="AY1953" s="266" t="s">
        <v>191</v>
      </c>
    </row>
    <row r="1954" s="16" customFormat="1">
      <c r="A1954" s="16"/>
      <c r="B1954" s="267"/>
      <c r="C1954" s="268"/>
      <c r="D1954" s="236" t="s">
        <v>202</v>
      </c>
      <c r="E1954" s="269" t="s">
        <v>19</v>
      </c>
      <c r="F1954" s="270" t="s">
        <v>212</v>
      </c>
      <c r="G1954" s="268"/>
      <c r="H1954" s="271">
        <v>932.495</v>
      </c>
      <c r="I1954" s="272"/>
      <c r="J1954" s="268"/>
      <c r="K1954" s="268"/>
      <c r="L1954" s="273"/>
      <c r="M1954" s="274"/>
      <c r="N1954" s="275"/>
      <c r="O1954" s="275"/>
      <c r="P1954" s="275"/>
      <c r="Q1954" s="275"/>
      <c r="R1954" s="275"/>
      <c r="S1954" s="275"/>
      <c r="T1954" s="27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7" t="s">
        <v>202</v>
      </c>
      <c r="AU1954" s="277" t="s">
        <v>82</v>
      </c>
      <c r="AV1954" s="16" t="s">
        <v>198</v>
      </c>
      <c r="AW1954" s="16" t="s">
        <v>34</v>
      </c>
      <c r="AX1954" s="16" t="s">
        <v>80</v>
      </c>
      <c r="AY1954" s="277" t="s">
        <v>191</v>
      </c>
    </row>
    <row r="1955" s="2" customFormat="1" ht="16.5" customHeight="1">
      <c r="A1955" s="41"/>
      <c r="B1955" s="42"/>
      <c r="C1955" s="278" t="s">
        <v>1195</v>
      </c>
      <c r="D1955" s="278" t="s">
        <v>260</v>
      </c>
      <c r="E1955" s="279" t="s">
        <v>2041</v>
      </c>
      <c r="F1955" s="280" t="s">
        <v>2042</v>
      </c>
      <c r="G1955" s="281" t="s">
        <v>196</v>
      </c>
      <c r="H1955" s="282">
        <v>1077.0319999999999</v>
      </c>
      <c r="I1955" s="283"/>
      <c r="J1955" s="284">
        <f>ROUND(I1955*H1955,2)</f>
        <v>0</v>
      </c>
      <c r="K1955" s="280" t="s">
        <v>197</v>
      </c>
      <c r="L1955" s="285"/>
      <c r="M1955" s="286" t="s">
        <v>19</v>
      </c>
      <c r="N1955" s="287" t="s">
        <v>43</v>
      </c>
      <c r="O1955" s="87"/>
      <c r="P1955" s="225">
        <f>O1955*H1955</f>
        <v>0</v>
      </c>
      <c r="Q1955" s="225">
        <v>0.00029999999999999997</v>
      </c>
      <c r="R1955" s="225">
        <f>Q1955*H1955</f>
        <v>0.32310959999999994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688</v>
      </c>
      <c r="AT1955" s="227" t="s">
        <v>260</v>
      </c>
      <c r="AU1955" s="227" t="s">
        <v>82</v>
      </c>
      <c r="AY1955" s="20" t="s">
        <v>191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80</v>
      </c>
      <c r="BK1955" s="228">
        <f>ROUND(I1955*H1955,2)</f>
        <v>0</v>
      </c>
      <c r="BL1955" s="20" t="s">
        <v>464</v>
      </c>
      <c r="BM1955" s="227" t="s">
        <v>2043</v>
      </c>
    </row>
    <row r="1956" s="13" customFormat="1">
      <c r="A1956" s="13"/>
      <c r="B1956" s="234"/>
      <c r="C1956" s="235"/>
      <c r="D1956" s="236" t="s">
        <v>202</v>
      </c>
      <c r="E1956" s="237" t="s">
        <v>19</v>
      </c>
      <c r="F1956" s="238" t="s">
        <v>1987</v>
      </c>
      <c r="G1956" s="235"/>
      <c r="H1956" s="237" t="s">
        <v>19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202</v>
      </c>
      <c r="AU1956" s="244" t="s">
        <v>82</v>
      </c>
      <c r="AV1956" s="13" t="s">
        <v>80</v>
      </c>
      <c r="AW1956" s="13" t="s">
        <v>34</v>
      </c>
      <c r="AX1956" s="13" t="s">
        <v>72</v>
      </c>
      <c r="AY1956" s="244" t="s">
        <v>191</v>
      </c>
    </row>
    <row r="1957" s="14" customFormat="1">
      <c r="A1957" s="14"/>
      <c r="B1957" s="245"/>
      <c r="C1957" s="246"/>
      <c r="D1957" s="236" t="s">
        <v>202</v>
      </c>
      <c r="E1957" s="247" t="s">
        <v>19</v>
      </c>
      <c r="F1957" s="248" t="s">
        <v>963</v>
      </c>
      <c r="G1957" s="246"/>
      <c r="H1957" s="249">
        <v>32.185000000000002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202</v>
      </c>
      <c r="AU1957" s="255" t="s">
        <v>82</v>
      </c>
      <c r="AV1957" s="14" t="s">
        <v>82</v>
      </c>
      <c r="AW1957" s="14" t="s">
        <v>34</v>
      </c>
      <c r="AX1957" s="14" t="s">
        <v>72</v>
      </c>
      <c r="AY1957" s="255" t="s">
        <v>191</v>
      </c>
    </row>
    <row r="1958" s="14" customFormat="1">
      <c r="A1958" s="14"/>
      <c r="B1958" s="245"/>
      <c r="C1958" s="246"/>
      <c r="D1958" s="236" t="s">
        <v>202</v>
      </c>
      <c r="E1958" s="247" t="s">
        <v>19</v>
      </c>
      <c r="F1958" s="248" t="s">
        <v>1212</v>
      </c>
      <c r="G1958" s="246"/>
      <c r="H1958" s="249">
        <v>15.231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202</v>
      </c>
      <c r="AU1958" s="255" t="s">
        <v>82</v>
      </c>
      <c r="AV1958" s="14" t="s">
        <v>82</v>
      </c>
      <c r="AW1958" s="14" t="s">
        <v>34</v>
      </c>
      <c r="AX1958" s="14" t="s">
        <v>72</v>
      </c>
      <c r="AY1958" s="255" t="s">
        <v>191</v>
      </c>
    </row>
    <row r="1959" s="14" customFormat="1">
      <c r="A1959" s="14"/>
      <c r="B1959" s="245"/>
      <c r="C1959" s="246"/>
      <c r="D1959" s="236" t="s">
        <v>202</v>
      </c>
      <c r="E1959" s="247" t="s">
        <v>19</v>
      </c>
      <c r="F1959" s="248" t="s">
        <v>1213</v>
      </c>
      <c r="G1959" s="246"/>
      <c r="H1959" s="249">
        <v>40.316000000000002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202</v>
      </c>
      <c r="AU1959" s="255" t="s">
        <v>82</v>
      </c>
      <c r="AV1959" s="14" t="s">
        <v>82</v>
      </c>
      <c r="AW1959" s="14" t="s">
        <v>34</v>
      </c>
      <c r="AX1959" s="14" t="s">
        <v>72</v>
      </c>
      <c r="AY1959" s="255" t="s">
        <v>191</v>
      </c>
    </row>
    <row r="1960" s="14" customFormat="1">
      <c r="A1960" s="14"/>
      <c r="B1960" s="245"/>
      <c r="C1960" s="246"/>
      <c r="D1960" s="236" t="s">
        <v>202</v>
      </c>
      <c r="E1960" s="247" t="s">
        <v>19</v>
      </c>
      <c r="F1960" s="248" t="s">
        <v>1214</v>
      </c>
      <c r="G1960" s="246"/>
      <c r="H1960" s="249">
        <v>18.539999999999999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202</v>
      </c>
      <c r="AU1960" s="255" t="s">
        <v>82</v>
      </c>
      <c r="AV1960" s="14" t="s">
        <v>82</v>
      </c>
      <c r="AW1960" s="14" t="s">
        <v>34</v>
      </c>
      <c r="AX1960" s="14" t="s">
        <v>72</v>
      </c>
      <c r="AY1960" s="255" t="s">
        <v>191</v>
      </c>
    </row>
    <row r="1961" s="14" customFormat="1">
      <c r="A1961" s="14"/>
      <c r="B1961" s="245"/>
      <c r="C1961" s="246"/>
      <c r="D1961" s="236" t="s">
        <v>202</v>
      </c>
      <c r="E1961" s="247" t="s">
        <v>19</v>
      </c>
      <c r="F1961" s="248" t="s">
        <v>1215</v>
      </c>
      <c r="G1961" s="246"/>
      <c r="H1961" s="249">
        <v>49.558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202</v>
      </c>
      <c r="AU1961" s="255" t="s">
        <v>82</v>
      </c>
      <c r="AV1961" s="14" t="s">
        <v>82</v>
      </c>
      <c r="AW1961" s="14" t="s">
        <v>34</v>
      </c>
      <c r="AX1961" s="14" t="s">
        <v>72</v>
      </c>
      <c r="AY1961" s="255" t="s">
        <v>191</v>
      </c>
    </row>
    <row r="1962" s="14" customFormat="1">
      <c r="A1962" s="14"/>
      <c r="B1962" s="245"/>
      <c r="C1962" s="246"/>
      <c r="D1962" s="236" t="s">
        <v>202</v>
      </c>
      <c r="E1962" s="247" t="s">
        <v>19</v>
      </c>
      <c r="F1962" s="248" t="s">
        <v>1216</v>
      </c>
      <c r="G1962" s="246"/>
      <c r="H1962" s="249">
        <v>34.259999999999998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202</v>
      </c>
      <c r="AU1962" s="255" t="s">
        <v>82</v>
      </c>
      <c r="AV1962" s="14" t="s">
        <v>82</v>
      </c>
      <c r="AW1962" s="14" t="s">
        <v>34</v>
      </c>
      <c r="AX1962" s="14" t="s">
        <v>72</v>
      </c>
      <c r="AY1962" s="255" t="s">
        <v>191</v>
      </c>
    </row>
    <row r="1963" s="14" customFormat="1">
      <c r="A1963" s="14"/>
      <c r="B1963" s="245"/>
      <c r="C1963" s="246"/>
      <c r="D1963" s="236" t="s">
        <v>202</v>
      </c>
      <c r="E1963" s="247" t="s">
        <v>19</v>
      </c>
      <c r="F1963" s="248" t="s">
        <v>1216</v>
      </c>
      <c r="G1963" s="246"/>
      <c r="H1963" s="249">
        <v>34.259999999999998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202</v>
      </c>
      <c r="AU1963" s="255" t="s">
        <v>82</v>
      </c>
      <c r="AV1963" s="14" t="s">
        <v>82</v>
      </c>
      <c r="AW1963" s="14" t="s">
        <v>34</v>
      </c>
      <c r="AX1963" s="14" t="s">
        <v>72</v>
      </c>
      <c r="AY1963" s="255" t="s">
        <v>191</v>
      </c>
    </row>
    <row r="1964" s="14" customFormat="1">
      <c r="A1964" s="14"/>
      <c r="B1964" s="245"/>
      <c r="C1964" s="246"/>
      <c r="D1964" s="236" t="s">
        <v>202</v>
      </c>
      <c r="E1964" s="247" t="s">
        <v>19</v>
      </c>
      <c r="F1964" s="248" t="s">
        <v>1217</v>
      </c>
      <c r="G1964" s="246"/>
      <c r="H1964" s="249">
        <v>91.897000000000006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202</v>
      </c>
      <c r="AU1964" s="255" t="s">
        <v>82</v>
      </c>
      <c r="AV1964" s="14" t="s">
        <v>82</v>
      </c>
      <c r="AW1964" s="14" t="s">
        <v>34</v>
      </c>
      <c r="AX1964" s="14" t="s">
        <v>72</v>
      </c>
      <c r="AY1964" s="255" t="s">
        <v>191</v>
      </c>
    </row>
    <row r="1965" s="14" customFormat="1">
      <c r="A1965" s="14"/>
      <c r="B1965" s="245"/>
      <c r="C1965" s="246"/>
      <c r="D1965" s="236" t="s">
        <v>202</v>
      </c>
      <c r="E1965" s="247" t="s">
        <v>19</v>
      </c>
      <c r="F1965" s="248" t="s">
        <v>1218</v>
      </c>
      <c r="G1965" s="246"/>
      <c r="H1965" s="249">
        <v>39.957999999999998</v>
      </c>
      <c r="I1965" s="250"/>
      <c r="J1965" s="246"/>
      <c r="K1965" s="246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202</v>
      </c>
      <c r="AU1965" s="255" t="s">
        <v>82</v>
      </c>
      <c r="AV1965" s="14" t="s">
        <v>82</v>
      </c>
      <c r="AW1965" s="14" t="s">
        <v>34</v>
      </c>
      <c r="AX1965" s="14" t="s">
        <v>72</v>
      </c>
      <c r="AY1965" s="255" t="s">
        <v>191</v>
      </c>
    </row>
    <row r="1966" s="14" customFormat="1">
      <c r="A1966" s="14"/>
      <c r="B1966" s="245"/>
      <c r="C1966" s="246"/>
      <c r="D1966" s="236" t="s">
        <v>202</v>
      </c>
      <c r="E1966" s="247" t="s">
        <v>19</v>
      </c>
      <c r="F1966" s="248" t="s">
        <v>1218</v>
      </c>
      <c r="G1966" s="246"/>
      <c r="H1966" s="249">
        <v>39.957999999999998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202</v>
      </c>
      <c r="AU1966" s="255" t="s">
        <v>82</v>
      </c>
      <c r="AV1966" s="14" t="s">
        <v>82</v>
      </c>
      <c r="AW1966" s="14" t="s">
        <v>34</v>
      </c>
      <c r="AX1966" s="14" t="s">
        <v>72</v>
      </c>
      <c r="AY1966" s="255" t="s">
        <v>191</v>
      </c>
    </row>
    <row r="1967" s="14" customFormat="1">
      <c r="A1967" s="14"/>
      <c r="B1967" s="245"/>
      <c r="C1967" s="246"/>
      <c r="D1967" s="236" t="s">
        <v>202</v>
      </c>
      <c r="E1967" s="247" t="s">
        <v>19</v>
      </c>
      <c r="F1967" s="248" t="s">
        <v>1219</v>
      </c>
      <c r="G1967" s="246"/>
      <c r="H1967" s="249">
        <v>48.893000000000001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202</v>
      </c>
      <c r="AU1967" s="255" t="s">
        <v>82</v>
      </c>
      <c r="AV1967" s="14" t="s">
        <v>82</v>
      </c>
      <c r="AW1967" s="14" t="s">
        <v>34</v>
      </c>
      <c r="AX1967" s="14" t="s">
        <v>72</v>
      </c>
      <c r="AY1967" s="255" t="s">
        <v>191</v>
      </c>
    </row>
    <row r="1968" s="14" customFormat="1">
      <c r="A1968" s="14"/>
      <c r="B1968" s="245"/>
      <c r="C1968" s="246"/>
      <c r="D1968" s="236" t="s">
        <v>202</v>
      </c>
      <c r="E1968" s="247" t="s">
        <v>19</v>
      </c>
      <c r="F1968" s="248" t="s">
        <v>1220</v>
      </c>
      <c r="G1968" s="246"/>
      <c r="H1968" s="249">
        <v>36.174999999999997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202</v>
      </c>
      <c r="AU1968" s="255" t="s">
        <v>82</v>
      </c>
      <c r="AV1968" s="14" t="s">
        <v>82</v>
      </c>
      <c r="AW1968" s="14" t="s">
        <v>34</v>
      </c>
      <c r="AX1968" s="14" t="s">
        <v>72</v>
      </c>
      <c r="AY1968" s="255" t="s">
        <v>191</v>
      </c>
    </row>
    <row r="1969" s="14" customFormat="1">
      <c r="A1969" s="14"/>
      <c r="B1969" s="245"/>
      <c r="C1969" s="246"/>
      <c r="D1969" s="236" t="s">
        <v>202</v>
      </c>
      <c r="E1969" s="247" t="s">
        <v>19</v>
      </c>
      <c r="F1969" s="248" t="s">
        <v>1221</v>
      </c>
      <c r="G1969" s="246"/>
      <c r="H1969" s="249">
        <v>50.944000000000003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202</v>
      </c>
      <c r="AU1969" s="255" t="s">
        <v>82</v>
      </c>
      <c r="AV1969" s="14" t="s">
        <v>82</v>
      </c>
      <c r="AW1969" s="14" t="s">
        <v>34</v>
      </c>
      <c r="AX1969" s="14" t="s">
        <v>72</v>
      </c>
      <c r="AY1969" s="255" t="s">
        <v>191</v>
      </c>
    </row>
    <row r="1970" s="14" customFormat="1">
      <c r="A1970" s="14"/>
      <c r="B1970" s="245"/>
      <c r="C1970" s="246"/>
      <c r="D1970" s="236" t="s">
        <v>202</v>
      </c>
      <c r="E1970" s="247" t="s">
        <v>19</v>
      </c>
      <c r="F1970" s="248" t="s">
        <v>1988</v>
      </c>
      <c r="G1970" s="246"/>
      <c r="H1970" s="249">
        <v>36.140000000000001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202</v>
      </c>
      <c r="AU1970" s="255" t="s">
        <v>82</v>
      </c>
      <c r="AV1970" s="14" t="s">
        <v>82</v>
      </c>
      <c r="AW1970" s="14" t="s">
        <v>34</v>
      </c>
      <c r="AX1970" s="14" t="s">
        <v>72</v>
      </c>
      <c r="AY1970" s="255" t="s">
        <v>191</v>
      </c>
    </row>
    <row r="1971" s="15" customFormat="1">
      <c r="A1971" s="15"/>
      <c r="B1971" s="256"/>
      <c r="C1971" s="257"/>
      <c r="D1971" s="236" t="s">
        <v>202</v>
      </c>
      <c r="E1971" s="258" t="s">
        <v>19</v>
      </c>
      <c r="F1971" s="259" t="s">
        <v>208</v>
      </c>
      <c r="G1971" s="257"/>
      <c r="H1971" s="260">
        <v>568.31499999999994</v>
      </c>
      <c r="I1971" s="261"/>
      <c r="J1971" s="257"/>
      <c r="K1971" s="257"/>
      <c r="L1971" s="262"/>
      <c r="M1971" s="263"/>
      <c r="N1971" s="264"/>
      <c r="O1971" s="264"/>
      <c r="P1971" s="264"/>
      <c r="Q1971" s="264"/>
      <c r="R1971" s="264"/>
      <c r="S1971" s="264"/>
      <c r="T1971" s="26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6" t="s">
        <v>202</v>
      </c>
      <c r="AU1971" s="266" t="s">
        <v>82</v>
      </c>
      <c r="AV1971" s="15" t="s">
        <v>93</v>
      </c>
      <c r="AW1971" s="15" t="s">
        <v>34</v>
      </c>
      <c r="AX1971" s="15" t="s">
        <v>72</v>
      </c>
      <c r="AY1971" s="266" t="s">
        <v>191</v>
      </c>
    </row>
    <row r="1972" s="13" customFormat="1">
      <c r="A1972" s="13"/>
      <c r="B1972" s="234"/>
      <c r="C1972" s="235"/>
      <c r="D1972" s="236" t="s">
        <v>202</v>
      </c>
      <c r="E1972" s="237" t="s">
        <v>19</v>
      </c>
      <c r="F1972" s="238" t="s">
        <v>1989</v>
      </c>
      <c r="G1972" s="235"/>
      <c r="H1972" s="237" t="s">
        <v>19</v>
      </c>
      <c r="I1972" s="239"/>
      <c r="J1972" s="235"/>
      <c r="K1972" s="235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202</v>
      </c>
      <c r="AU1972" s="244" t="s">
        <v>82</v>
      </c>
      <c r="AV1972" s="13" t="s">
        <v>80</v>
      </c>
      <c r="AW1972" s="13" t="s">
        <v>34</v>
      </c>
      <c r="AX1972" s="13" t="s">
        <v>72</v>
      </c>
      <c r="AY1972" s="244" t="s">
        <v>191</v>
      </c>
    </row>
    <row r="1973" s="14" customFormat="1">
      <c r="A1973" s="14"/>
      <c r="B1973" s="245"/>
      <c r="C1973" s="246"/>
      <c r="D1973" s="236" t="s">
        <v>202</v>
      </c>
      <c r="E1973" s="247" t="s">
        <v>19</v>
      </c>
      <c r="F1973" s="248" t="s">
        <v>1990</v>
      </c>
      <c r="G1973" s="246"/>
      <c r="H1973" s="249">
        <v>98.489999999999995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202</v>
      </c>
      <c r="AU1973" s="255" t="s">
        <v>82</v>
      </c>
      <c r="AV1973" s="14" t="s">
        <v>82</v>
      </c>
      <c r="AW1973" s="14" t="s">
        <v>34</v>
      </c>
      <c r="AX1973" s="14" t="s">
        <v>72</v>
      </c>
      <c r="AY1973" s="255" t="s">
        <v>191</v>
      </c>
    </row>
    <row r="1974" s="14" customFormat="1">
      <c r="A1974" s="14"/>
      <c r="B1974" s="245"/>
      <c r="C1974" s="246"/>
      <c r="D1974" s="236" t="s">
        <v>202</v>
      </c>
      <c r="E1974" s="247" t="s">
        <v>19</v>
      </c>
      <c r="F1974" s="248" t="s">
        <v>1991</v>
      </c>
      <c r="G1974" s="246"/>
      <c r="H1974" s="249">
        <v>59.052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202</v>
      </c>
      <c r="AU1974" s="255" t="s">
        <v>82</v>
      </c>
      <c r="AV1974" s="14" t="s">
        <v>82</v>
      </c>
      <c r="AW1974" s="14" t="s">
        <v>34</v>
      </c>
      <c r="AX1974" s="14" t="s">
        <v>72</v>
      </c>
      <c r="AY1974" s="255" t="s">
        <v>191</v>
      </c>
    </row>
    <row r="1975" s="15" customFormat="1">
      <c r="A1975" s="15"/>
      <c r="B1975" s="256"/>
      <c r="C1975" s="257"/>
      <c r="D1975" s="236" t="s">
        <v>202</v>
      </c>
      <c r="E1975" s="258" t="s">
        <v>19</v>
      </c>
      <c r="F1975" s="259" t="s">
        <v>208</v>
      </c>
      <c r="G1975" s="257"/>
      <c r="H1975" s="260">
        <v>157.542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6" t="s">
        <v>202</v>
      </c>
      <c r="AU1975" s="266" t="s">
        <v>82</v>
      </c>
      <c r="AV1975" s="15" t="s">
        <v>93</v>
      </c>
      <c r="AW1975" s="15" t="s">
        <v>34</v>
      </c>
      <c r="AX1975" s="15" t="s">
        <v>72</v>
      </c>
      <c r="AY1975" s="266" t="s">
        <v>191</v>
      </c>
    </row>
    <row r="1976" s="13" customFormat="1">
      <c r="A1976" s="13"/>
      <c r="B1976" s="234"/>
      <c r="C1976" s="235"/>
      <c r="D1976" s="236" t="s">
        <v>202</v>
      </c>
      <c r="E1976" s="237" t="s">
        <v>19</v>
      </c>
      <c r="F1976" s="238" t="s">
        <v>1989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202</v>
      </c>
      <c r="AU1976" s="244" t="s">
        <v>82</v>
      </c>
      <c r="AV1976" s="13" t="s">
        <v>80</v>
      </c>
      <c r="AW1976" s="13" t="s">
        <v>34</v>
      </c>
      <c r="AX1976" s="13" t="s">
        <v>72</v>
      </c>
      <c r="AY1976" s="244" t="s">
        <v>191</v>
      </c>
    </row>
    <row r="1977" s="14" customFormat="1">
      <c r="A1977" s="14"/>
      <c r="B1977" s="245"/>
      <c r="C1977" s="246"/>
      <c r="D1977" s="236" t="s">
        <v>202</v>
      </c>
      <c r="E1977" s="247" t="s">
        <v>19</v>
      </c>
      <c r="F1977" s="248" t="s">
        <v>1992</v>
      </c>
      <c r="G1977" s="246"/>
      <c r="H1977" s="249">
        <v>206.63800000000001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202</v>
      </c>
      <c r="AU1977" s="255" t="s">
        <v>82</v>
      </c>
      <c r="AV1977" s="14" t="s">
        <v>82</v>
      </c>
      <c r="AW1977" s="14" t="s">
        <v>34</v>
      </c>
      <c r="AX1977" s="14" t="s">
        <v>72</v>
      </c>
      <c r="AY1977" s="255" t="s">
        <v>191</v>
      </c>
    </row>
    <row r="1978" s="15" customFormat="1">
      <c r="A1978" s="15"/>
      <c r="B1978" s="256"/>
      <c r="C1978" s="257"/>
      <c r="D1978" s="236" t="s">
        <v>202</v>
      </c>
      <c r="E1978" s="258" t="s">
        <v>19</v>
      </c>
      <c r="F1978" s="259" t="s">
        <v>208</v>
      </c>
      <c r="G1978" s="257"/>
      <c r="H1978" s="260">
        <v>206.63800000000001</v>
      </c>
      <c r="I1978" s="261"/>
      <c r="J1978" s="257"/>
      <c r="K1978" s="257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6" t="s">
        <v>202</v>
      </c>
      <c r="AU1978" s="266" t="s">
        <v>82</v>
      </c>
      <c r="AV1978" s="15" t="s">
        <v>93</v>
      </c>
      <c r="AW1978" s="15" t="s">
        <v>34</v>
      </c>
      <c r="AX1978" s="15" t="s">
        <v>72</v>
      </c>
      <c r="AY1978" s="266" t="s">
        <v>191</v>
      </c>
    </row>
    <row r="1979" s="16" customFormat="1">
      <c r="A1979" s="16"/>
      <c r="B1979" s="267"/>
      <c r="C1979" s="268"/>
      <c r="D1979" s="236" t="s">
        <v>202</v>
      </c>
      <c r="E1979" s="269" t="s">
        <v>19</v>
      </c>
      <c r="F1979" s="270" t="s">
        <v>212</v>
      </c>
      <c r="G1979" s="268"/>
      <c r="H1979" s="271">
        <v>932.495</v>
      </c>
      <c r="I1979" s="272"/>
      <c r="J1979" s="268"/>
      <c r="K1979" s="268"/>
      <c r="L1979" s="273"/>
      <c r="M1979" s="274"/>
      <c r="N1979" s="275"/>
      <c r="O1979" s="275"/>
      <c r="P1979" s="275"/>
      <c r="Q1979" s="275"/>
      <c r="R1979" s="275"/>
      <c r="S1979" s="275"/>
      <c r="T1979" s="27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T1979" s="277" t="s">
        <v>202</v>
      </c>
      <c r="AU1979" s="277" t="s">
        <v>82</v>
      </c>
      <c r="AV1979" s="16" t="s">
        <v>198</v>
      </c>
      <c r="AW1979" s="16" t="s">
        <v>34</v>
      </c>
      <c r="AX1979" s="16" t="s">
        <v>80</v>
      </c>
      <c r="AY1979" s="277" t="s">
        <v>191</v>
      </c>
    </row>
    <row r="1980" s="14" customFormat="1">
      <c r="A1980" s="14"/>
      <c r="B1980" s="245"/>
      <c r="C1980" s="246"/>
      <c r="D1980" s="236" t="s">
        <v>202</v>
      </c>
      <c r="E1980" s="246"/>
      <c r="F1980" s="248" t="s">
        <v>2044</v>
      </c>
      <c r="G1980" s="246"/>
      <c r="H1980" s="249">
        <v>1077.0319999999999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202</v>
      </c>
      <c r="AU1980" s="255" t="s">
        <v>82</v>
      </c>
      <c r="AV1980" s="14" t="s">
        <v>82</v>
      </c>
      <c r="AW1980" s="14" t="s">
        <v>4</v>
      </c>
      <c r="AX1980" s="14" t="s">
        <v>80</v>
      </c>
      <c r="AY1980" s="255" t="s">
        <v>191</v>
      </c>
    </row>
    <row r="1981" s="2" customFormat="1" ht="24.15" customHeight="1">
      <c r="A1981" s="41"/>
      <c r="B1981" s="42"/>
      <c r="C1981" s="216" t="s">
        <v>1200</v>
      </c>
      <c r="D1981" s="216" t="s">
        <v>193</v>
      </c>
      <c r="E1981" s="217" t="s">
        <v>2045</v>
      </c>
      <c r="F1981" s="218" t="s">
        <v>2046</v>
      </c>
      <c r="G1981" s="219" t="s">
        <v>196</v>
      </c>
      <c r="H1981" s="220">
        <v>149.19399999999999</v>
      </c>
      <c r="I1981" s="221"/>
      <c r="J1981" s="222">
        <f>ROUND(I1981*H1981,2)</f>
        <v>0</v>
      </c>
      <c r="K1981" s="218" t="s">
        <v>197</v>
      </c>
      <c r="L1981" s="47"/>
      <c r="M1981" s="223" t="s">
        <v>19</v>
      </c>
      <c r="N1981" s="224" t="s">
        <v>43</v>
      </c>
      <c r="O1981" s="87"/>
      <c r="P1981" s="225">
        <f>O1981*H1981</f>
        <v>0</v>
      </c>
      <c r="Q1981" s="225">
        <v>3.0000000000000001E-05</v>
      </c>
      <c r="R1981" s="225">
        <f>Q1981*H1981</f>
        <v>0.0044758200000000001</v>
      </c>
      <c r="S1981" s="225">
        <v>0</v>
      </c>
      <c r="T1981" s="226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7" t="s">
        <v>464</v>
      </c>
      <c r="AT1981" s="227" t="s">
        <v>193</v>
      </c>
      <c r="AU1981" s="227" t="s">
        <v>82</v>
      </c>
      <c r="AY1981" s="20" t="s">
        <v>191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20" t="s">
        <v>80</v>
      </c>
      <c r="BK1981" s="228">
        <f>ROUND(I1981*H1981,2)</f>
        <v>0</v>
      </c>
      <c r="BL1981" s="20" t="s">
        <v>464</v>
      </c>
      <c r="BM1981" s="227" t="s">
        <v>2047</v>
      </c>
    </row>
    <row r="1982" s="2" customFormat="1">
      <c r="A1982" s="41"/>
      <c r="B1982" s="42"/>
      <c r="C1982" s="43"/>
      <c r="D1982" s="229" t="s">
        <v>200</v>
      </c>
      <c r="E1982" s="43"/>
      <c r="F1982" s="230" t="s">
        <v>2048</v>
      </c>
      <c r="G1982" s="43"/>
      <c r="H1982" s="43"/>
      <c r="I1982" s="231"/>
      <c r="J1982" s="43"/>
      <c r="K1982" s="43"/>
      <c r="L1982" s="47"/>
      <c r="M1982" s="232"/>
      <c r="N1982" s="233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200</v>
      </c>
      <c r="AU1982" s="20" t="s">
        <v>82</v>
      </c>
    </row>
    <row r="1983" s="13" customFormat="1">
      <c r="A1983" s="13"/>
      <c r="B1983" s="234"/>
      <c r="C1983" s="235"/>
      <c r="D1983" s="236" t="s">
        <v>202</v>
      </c>
      <c r="E1983" s="237" t="s">
        <v>19</v>
      </c>
      <c r="F1983" s="238" t="s">
        <v>917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202</v>
      </c>
      <c r="AU1983" s="244" t="s">
        <v>82</v>
      </c>
      <c r="AV1983" s="13" t="s">
        <v>80</v>
      </c>
      <c r="AW1983" s="13" t="s">
        <v>34</v>
      </c>
      <c r="AX1983" s="13" t="s">
        <v>72</v>
      </c>
      <c r="AY1983" s="244" t="s">
        <v>191</v>
      </c>
    </row>
    <row r="1984" s="13" customFormat="1">
      <c r="A1984" s="13"/>
      <c r="B1984" s="234"/>
      <c r="C1984" s="235"/>
      <c r="D1984" s="236" t="s">
        <v>202</v>
      </c>
      <c r="E1984" s="237" t="s">
        <v>19</v>
      </c>
      <c r="F1984" s="238" t="s">
        <v>849</v>
      </c>
      <c r="G1984" s="235"/>
      <c r="H1984" s="237" t="s">
        <v>19</v>
      </c>
      <c r="I1984" s="239"/>
      <c r="J1984" s="235"/>
      <c r="K1984" s="235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202</v>
      </c>
      <c r="AU1984" s="244" t="s">
        <v>82</v>
      </c>
      <c r="AV1984" s="13" t="s">
        <v>80</v>
      </c>
      <c r="AW1984" s="13" t="s">
        <v>34</v>
      </c>
      <c r="AX1984" s="13" t="s">
        <v>72</v>
      </c>
      <c r="AY1984" s="244" t="s">
        <v>191</v>
      </c>
    </row>
    <row r="1985" s="14" customFormat="1">
      <c r="A1985" s="14"/>
      <c r="B1985" s="245"/>
      <c r="C1985" s="246"/>
      <c r="D1985" s="236" t="s">
        <v>202</v>
      </c>
      <c r="E1985" s="247" t="s">
        <v>19</v>
      </c>
      <c r="F1985" s="248" t="s">
        <v>1243</v>
      </c>
      <c r="G1985" s="246"/>
      <c r="H1985" s="249">
        <v>3.077</v>
      </c>
      <c r="I1985" s="250"/>
      <c r="J1985" s="246"/>
      <c r="K1985" s="246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202</v>
      </c>
      <c r="AU1985" s="255" t="s">
        <v>82</v>
      </c>
      <c r="AV1985" s="14" t="s">
        <v>82</v>
      </c>
      <c r="AW1985" s="14" t="s">
        <v>34</v>
      </c>
      <c r="AX1985" s="14" t="s">
        <v>72</v>
      </c>
      <c r="AY1985" s="255" t="s">
        <v>191</v>
      </c>
    </row>
    <row r="1986" s="14" customFormat="1">
      <c r="A1986" s="14"/>
      <c r="B1986" s="245"/>
      <c r="C1986" s="246"/>
      <c r="D1986" s="236" t="s">
        <v>202</v>
      </c>
      <c r="E1986" s="247" t="s">
        <v>19</v>
      </c>
      <c r="F1986" s="248" t="s">
        <v>1244</v>
      </c>
      <c r="G1986" s="246"/>
      <c r="H1986" s="249">
        <v>6.2999999999999998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202</v>
      </c>
      <c r="AU1986" s="255" t="s">
        <v>82</v>
      </c>
      <c r="AV1986" s="14" t="s">
        <v>82</v>
      </c>
      <c r="AW1986" s="14" t="s">
        <v>34</v>
      </c>
      <c r="AX1986" s="14" t="s">
        <v>72</v>
      </c>
      <c r="AY1986" s="255" t="s">
        <v>191</v>
      </c>
    </row>
    <row r="1987" s="14" customFormat="1">
      <c r="A1987" s="14"/>
      <c r="B1987" s="245"/>
      <c r="C1987" s="246"/>
      <c r="D1987" s="236" t="s">
        <v>202</v>
      </c>
      <c r="E1987" s="247" t="s">
        <v>19</v>
      </c>
      <c r="F1987" s="248" t="s">
        <v>1245</v>
      </c>
      <c r="G1987" s="246"/>
      <c r="H1987" s="249">
        <v>2.5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202</v>
      </c>
      <c r="AU1987" s="255" t="s">
        <v>82</v>
      </c>
      <c r="AV1987" s="14" t="s">
        <v>82</v>
      </c>
      <c r="AW1987" s="14" t="s">
        <v>34</v>
      </c>
      <c r="AX1987" s="14" t="s">
        <v>72</v>
      </c>
      <c r="AY1987" s="255" t="s">
        <v>191</v>
      </c>
    </row>
    <row r="1988" s="15" customFormat="1">
      <c r="A1988" s="15"/>
      <c r="B1988" s="256"/>
      <c r="C1988" s="257"/>
      <c r="D1988" s="236" t="s">
        <v>202</v>
      </c>
      <c r="E1988" s="258" t="s">
        <v>19</v>
      </c>
      <c r="F1988" s="259" t="s">
        <v>208</v>
      </c>
      <c r="G1988" s="257"/>
      <c r="H1988" s="260">
        <v>11.876999999999999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202</v>
      </c>
      <c r="AU1988" s="266" t="s">
        <v>82</v>
      </c>
      <c r="AV1988" s="15" t="s">
        <v>93</v>
      </c>
      <c r="AW1988" s="15" t="s">
        <v>34</v>
      </c>
      <c r="AX1988" s="15" t="s">
        <v>72</v>
      </c>
      <c r="AY1988" s="266" t="s">
        <v>191</v>
      </c>
    </row>
    <row r="1989" s="14" customFormat="1">
      <c r="A1989" s="14"/>
      <c r="B1989" s="245"/>
      <c r="C1989" s="246"/>
      <c r="D1989" s="236" t="s">
        <v>202</v>
      </c>
      <c r="E1989" s="247" t="s">
        <v>19</v>
      </c>
      <c r="F1989" s="248" t="s">
        <v>1246</v>
      </c>
      <c r="G1989" s="246"/>
      <c r="H1989" s="249">
        <v>21.681000000000001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202</v>
      </c>
      <c r="AU1989" s="255" t="s">
        <v>82</v>
      </c>
      <c r="AV1989" s="14" t="s">
        <v>82</v>
      </c>
      <c r="AW1989" s="14" t="s">
        <v>34</v>
      </c>
      <c r="AX1989" s="14" t="s">
        <v>72</v>
      </c>
      <c r="AY1989" s="255" t="s">
        <v>191</v>
      </c>
    </row>
    <row r="1990" s="14" customFormat="1">
      <c r="A1990" s="14"/>
      <c r="B1990" s="245"/>
      <c r="C1990" s="246"/>
      <c r="D1990" s="236" t="s">
        <v>202</v>
      </c>
      <c r="E1990" s="247" t="s">
        <v>19</v>
      </c>
      <c r="F1990" s="248" t="s">
        <v>1247</v>
      </c>
      <c r="G1990" s="246"/>
      <c r="H1990" s="249">
        <v>8.7289999999999992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202</v>
      </c>
      <c r="AU1990" s="255" t="s">
        <v>82</v>
      </c>
      <c r="AV1990" s="14" t="s">
        <v>82</v>
      </c>
      <c r="AW1990" s="14" t="s">
        <v>34</v>
      </c>
      <c r="AX1990" s="14" t="s">
        <v>72</v>
      </c>
      <c r="AY1990" s="255" t="s">
        <v>191</v>
      </c>
    </row>
    <row r="1991" s="15" customFormat="1">
      <c r="A1991" s="15"/>
      <c r="B1991" s="256"/>
      <c r="C1991" s="257"/>
      <c r="D1991" s="236" t="s">
        <v>202</v>
      </c>
      <c r="E1991" s="258" t="s">
        <v>19</v>
      </c>
      <c r="F1991" s="259" t="s">
        <v>208</v>
      </c>
      <c r="G1991" s="257"/>
      <c r="H1991" s="260">
        <v>30.41</v>
      </c>
      <c r="I1991" s="261"/>
      <c r="J1991" s="257"/>
      <c r="K1991" s="257"/>
      <c r="L1991" s="262"/>
      <c r="M1991" s="263"/>
      <c r="N1991" s="264"/>
      <c r="O1991" s="264"/>
      <c r="P1991" s="264"/>
      <c r="Q1991" s="264"/>
      <c r="R1991" s="264"/>
      <c r="S1991" s="264"/>
      <c r="T1991" s="26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6" t="s">
        <v>202</v>
      </c>
      <c r="AU1991" s="266" t="s">
        <v>82</v>
      </c>
      <c r="AV1991" s="15" t="s">
        <v>93</v>
      </c>
      <c r="AW1991" s="15" t="s">
        <v>34</v>
      </c>
      <c r="AX1991" s="15" t="s">
        <v>72</v>
      </c>
      <c r="AY1991" s="266" t="s">
        <v>191</v>
      </c>
    </row>
    <row r="1992" s="14" customFormat="1">
      <c r="A1992" s="14"/>
      <c r="B1992" s="245"/>
      <c r="C1992" s="246"/>
      <c r="D1992" s="236" t="s">
        <v>202</v>
      </c>
      <c r="E1992" s="247" t="s">
        <v>19</v>
      </c>
      <c r="F1992" s="248" t="s">
        <v>1248</v>
      </c>
      <c r="G1992" s="246"/>
      <c r="H1992" s="249">
        <v>3.9740000000000002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202</v>
      </c>
      <c r="AU1992" s="255" t="s">
        <v>82</v>
      </c>
      <c r="AV1992" s="14" t="s">
        <v>82</v>
      </c>
      <c r="AW1992" s="14" t="s">
        <v>34</v>
      </c>
      <c r="AX1992" s="14" t="s">
        <v>72</v>
      </c>
      <c r="AY1992" s="255" t="s">
        <v>191</v>
      </c>
    </row>
    <row r="1993" s="14" customFormat="1">
      <c r="A1993" s="14"/>
      <c r="B1993" s="245"/>
      <c r="C1993" s="246"/>
      <c r="D1993" s="236" t="s">
        <v>202</v>
      </c>
      <c r="E1993" s="247" t="s">
        <v>19</v>
      </c>
      <c r="F1993" s="248" t="s">
        <v>1249</v>
      </c>
      <c r="G1993" s="246"/>
      <c r="H1993" s="249">
        <v>1.0029999999999999</v>
      </c>
      <c r="I1993" s="250"/>
      <c r="J1993" s="246"/>
      <c r="K1993" s="246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202</v>
      </c>
      <c r="AU1993" s="255" t="s">
        <v>82</v>
      </c>
      <c r="AV1993" s="14" t="s">
        <v>82</v>
      </c>
      <c r="AW1993" s="14" t="s">
        <v>34</v>
      </c>
      <c r="AX1993" s="14" t="s">
        <v>72</v>
      </c>
      <c r="AY1993" s="255" t="s">
        <v>191</v>
      </c>
    </row>
    <row r="1994" s="14" customFormat="1">
      <c r="A1994" s="14"/>
      <c r="B1994" s="245"/>
      <c r="C1994" s="246"/>
      <c r="D1994" s="236" t="s">
        <v>202</v>
      </c>
      <c r="E1994" s="247" t="s">
        <v>19</v>
      </c>
      <c r="F1994" s="248" t="s">
        <v>1250</v>
      </c>
      <c r="G1994" s="246"/>
      <c r="H1994" s="249">
        <v>1.9430000000000001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202</v>
      </c>
      <c r="AU1994" s="255" t="s">
        <v>82</v>
      </c>
      <c r="AV1994" s="14" t="s">
        <v>82</v>
      </c>
      <c r="AW1994" s="14" t="s">
        <v>34</v>
      </c>
      <c r="AX1994" s="14" t="s">
        <v>72</v>
      </c>
      <c r="AY1994" s="255" t="s">
        <v>191</v>
      </c>
    </row>
    <row r="1995" s="15" customFormat="1">
      <c r="A1995" s="15"/>
      <c r="B1995" s="256"/>
      <c r="C1995" s="257"/>
      <c r="D1995" s="236" t="s">
        <v>202</v>
      </c>
      <c r="E1995" s="258" t="s">
        <v>19</v>
      </c>
      <c r="F1995" s="259" t="s">
        <v>208</v>
      </c>
      <c r="G1995" s="257"/>
      <c r="H1995" s="260">
        <v>6.9199999999999999</v>
      </c>
      <c r="I1995" s="261"/>
      <c r="J1995" s="257"/>
      <c r="K1995" s="257"/>
      <c r="L1995" s="262"/>
      <c r="M1995" s="263"/>
      <c r="N1995" s="264"/>
      <c r="O1995" s="264"/>
      <c r="P1995" s="264"/>
      <c r="Q1995" s="264"/>
      <c r="R1995" s="264"/>
      <c r="S1995" s="264"/>
      <c r="T1995" s="26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66" t="s">
        <v>202</v>
      </c>
      <c r="AU1995" s="266" t="s">
        <v>82</v>
      </c>
      <c r="AV1995" s="15" t="s">
        <v>93</v>
      </c>
      <c r="AW1995" s="15" t="s">
        <v>34</v>
      </c>
      <c r="AX1995" s="15" t="s">
        <v>72</v>
      </c>
      <c r="AY1995" s="266" t="s">
        <v>191</v>
      </c>
    </row>
    <row r="1996" s="13" customFormat="1">
      <c r="A1996" s="13"/>
      <c r="B1996" s="234"/>
      <c r="C1996" s="235"/>
      <c r="D1996" s="236" t="s">
        <v>202</v>
      </c>
      <c r="E1996" s="237" t="s">
        <v>19</v>
      </c>
      <c r="F1996" s="238" t="s">
        <v>949</v>
      </c>
      <c r="G1996" s="235"/>
      <c r="H1996" s="237" t="s">
        <v>19</v>
      </c>
      <c r="I1996" s="239"/>
      <c r="J1996" s="235"/>
      <c r="K1996" s="235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202</v>
      </c>
      <c r="AU1996" s="244" t="s">
        <v>82</v>
      </c>
      <c r="AV1996" s="13" t="s">
        <v>80</v>
      </c>
      <c r="AW1996" s="13" t="s">
        <v>34</v>
      </c>
      <c r="AX1996" s="13" t="s">
        <v>72</v>
      </c>
      <c r="AY1996" s="244" t="s">
        <v>191</v>
      </c>
    </row>
    <row r="1997" s="14" customFormat="1">
      <c r="A1997" s="14"/>
      <c r="B1997" s="245"/>
      <c r="C1997" s="246"/>
      <c r="D1997" s="236" t="s">
        <v>202</v>
      </c>
      <c r="E1997" s="247" t="s">
        <v>19</v>
      </c>
      <c r="F1997" s="248" t="s">
        <v>1251</v>
      </c>
      <c r="G1997" s="246"/>
      <c r="H1997" s="249">
        <v>8.5739999999999998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202</v>
      </c>
      <c r="AU1997" s="255" t="s">
        <v>82</v>
      </c>
      <c r="AV1997" s="14" t="s">
        <v>82</v>
      </c>
      <c r="AW1997" s="14" t="s">
        <v>34</v>
      </c>
      <c r="AX1997" s="14" t="s">
        <v>72</v>
      </c>
      <c r="AY1997" s="255" t="s">
        <v>191</v>
      </c>
    </row>
    <row r="1998" s="14" customFormat="1">
      <c r="A1998" s="14"/>
      <c r="B1998" s="245"/>
      <c r="C1998" s="246"/>
      <c r="D1998" s="236" t="s">
        <v>202</v>
      </c>
      <c r="E1998" s="247" t="s">
        <v>19</v>
      </c>
      <c r="F1998" s="248" t="s">
        <v>1252</v>
      </c>
      <c r="G1998" s="246"/>
      <c r="H1998" s="249">
        <v>9.8399999999999999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202</v>
      </c>
      <c r="AU1998" s="255" t="s">
        <v>82</v>
      </c>
      <c r="AV1998" s="14" t="s">
        <v>82</v>
      </c>
      <c r="AW1998" s="14" t="s">
        <v>34</v>
      </c>
      <c r="AX1998" s="14" t="s">
        <v>72</v>
      </c>
      <c r="AY1998" s="255" t="s">
        <v>191</v>
      </c>
    </row>
    <row r="1999" s="14" customFormat="1">
      <c r="A1999" s="14"/>
      <c r="B1999" s="245"/>
      <c r="C1999" s="246"/>
      <c r="D1999" s="236" t="s">
        <v>202</v>
      </c>
      <c r="E1999" s="247" t="s">
        <v>19</v>
      </c>
      <c r="F1999" s="248" t="s">
        <v>1253</v>
      </c>
      <c r="G1999" s="246"/>
      <c r="H1999" s="249">
        <v>8.5470000000000006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202</v>
      </c>
      <c r="AU1999" s="255" t="s">
        <v>82</v>
      </c>
      <c r="AV1999" s="14" t="s">
        <v>82</v>
      </c>
      <c r="AW1999" s="14" t="s">
        <v>34</v>
      </c>
      <c r="AX1999" s="14" t="s">
        <v>72</v>
      </c>
      <c r="AY1999" s="255" t="s">
        <v>191</v>
      </c>
    </row>
    <row r="2000" s="14" customFormat="1">
      <c r="A2000" s="14"/>
      <c r="B2000" s="245"/>
      <c r="C2000" s="246"/>
      <c r="D2000" s="236" t="s">
        <v>202</v>
      </c>
      <c r="E2000" s="247" t="s">
        <v>19</v>
      </c>
      <c r="F2000" s="248" t="s">
        <v>1254</v>
      </c>
      <c r="G2000" s="246"/>
      <c r="H2000" s="249">
        <v>7.1429999999999998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202</v>
      </c>
      <c r="AU2000" s="255" t="s">
        <v>82</v>
      </c>
      <c r="AV2000" s="14" t="s">
        <v>82</v>
      </c>
      <c r="AW2000" s="14" t="s">
        <v>34</v>
      </c>
      <c r="AX2000" s="14" t="s">
        <v>72</v>
      </c>
      <c r="AY2000" s="255" t="s">
        <v>191</v>
      </c>
    </row>
    <row r="2001" s="14" customFormat="1">
      <c r="A2001" s="14"/>
      <c r="B2001" s="245"/>
      <c r="C2001" s="246"/>
      <c r="D2001" s="236" t="s">
        <v>202</v>
      </c>
      <c r="E2001" s="247" t="s">
        <v>19</v>
      </c>
      <c r="F2001" s="248" t="s">
        <v>1254</v>
      </c>
      <c r="G2001" s="246"/>
      <c r="H2001" s="249">
        <v>7.1429999999999998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202</v>
      </c>
      <c r="AU2001" s="255" t="s">
        <v>82</v>
      </c>
      <c r="AV2001" s="14" t="s">
        <v>82</v>
      </c>
      <c r="AW2001" s="14" t="s">
        <v>34</v>
      </c>
      <c r="AX2001" s="14" t="s">
        <v>72</v>
      </c>
      <c r="AY2001" s="255" t="s">
        <v>191</v>
      </c>
    </row>
    <row r="2002" s="14" customFormat="1">
      <c r="A2002" s="14"/>
      <c r="B2002" s="245"/>
      <c r="C2002" s="246"/>
      <c r="D2002" s="236" t="s">
        <v>202</v>
      </c>
      <c r="E2002" s="247" t="s">
        <v>19</v>
      </c>
      <c r="F2002" s="248" t="s">
        <v>1255</v>
      </c>
      <c r="G2002" s="246"/>
      <c r="H2002" s="249">
        <v>11.505000000000001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202</v>
      </c>
      <c r="AU2002" s="255" t="s">
        <v>82</v>
      </c>
      <c r="AV2002" s="14" t="s">
        <v>82</v>
      </c>
      <c r="AW2002" s="14" t="s">
        <v>34</v>
      </c>
      <c r="AX2002" s="14" t="s">
        <v>72</v>
      </c>
      <c r="AY2002" s="255" t="s">
        <v>191</v>
      </c>
    </row>
    <row r="2003" s="14" customFormat="1">
      <c r="A2003" s="14"/>
      <c r="B2003" s="245"/>
      <c r="C2003" s="246"/>
      <c r="D2003" s="236" t="s">
        <v>202</v>
      </c>
      <c r="E2003" s="247" t="s">
        <v>19</v>
      </c>
      <c r="F2003" s="248" t="s">
        <v>1256</v>
      </c>
      <c r="G2003" s="246"/>
      <c r="H2003" s="249">
        <v>7.8449999999999998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202</v>
      </c>
      <c r="AU2003" s="255" t="s">
        <v>82</v>
      </c>
      <c r="AV2003" s="14" t="s">
        <v>82</v>
      </c>
      <c r="AW2003" s="14" t="s">
        <v>34</v>
      </c>
      <c r="AX2003" s="14" t="s">
        <v>72</v>
      </c>
      <c r="AY2003" s="255" t="s">
        <v>191</v>
      </c>
    </row>
    <row r="2004" s="14" customFormat="1">
      <c r="A2004" s="14"/>
      <c r="B2004" s="245"/>
      <c r="C2004" s="246"/>
      <c r="D2004" s="236" t="s">
        <v>202</v>
      </c>
      <c r="E2004" s="247" t="s">
        <v>19</v>
      </c>
      <c r="F2004" s="248" t="s">
        <v>1256</v>
      </c>
      <c r="G2004" s="246"/>
      <c r="H2004" s="249">
        <v>7.8449999999999998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202</v>
      </c>
      <c r="AU2004" s="255" t="s">
        <v>82</v>
      </c>
      <c r="AV2004" s="14" t="s">
        <v>82</v>
      </c>
      <c r="AW2004" s="14" t="s">
        <v>34</v>
      </c>
      <c r="AX2004" s="14" t="s">
        <v>72</v>
      </c>
      <c r="AY2004" s="255" t="s">
        <v>191</v>
      </c>
    </row>
    <row r="2005" s="14" customFormat="1">
      <c r="A2005" s="14"/>
      <c r="B2005" s="245"/>
      <c r="C2005" s="246"/>
      <c r="D2005" s="236" t="s">
        <v>202</v>
      </c>
      <c r="E2005" s="247" t="s">
        <v>19</v>
      </c>
      <c r="F2005" s="248" t="s">
        <v>1257</v>
      </c>
      <c r="G2005" s="246"/>
      <c r="H2005" s="249">
        <v>8.391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202</v>
      </c>
      <c r="AU2005" s="255" t="s">
        <v>82</v>
      </c>
      <c r="AV2005" s="14" t="s">
        <v>82</v>
      </c>
      <c r="AW2005" s="14" t="s">
        <v>34</v>
      </c>
      <c r="AX2005" s="14" t="s">
        <v>72</v>
      </c>
      <c r="AY2005" s="255" t="s">
        <v>191</v>
      </c>
    </row>
    <row r="2006" s="14" customFormat="1">
      <c r="A2006" s="14"/>
      <c r="B2006" s="245"/>
      <c r="C2006" s="246"/>
      <c r="D2006" s="236" t="s">
        <v>202</v>
      </c>
      <c r="E2006" s="247" t="s">
        <v>19</v>
      </c>
      <c r="F2006" s="248" t="s">
        <v>1258</v>
      </c>
      <c r="G2006" s="246"/>
      <c r="H2006" s="249">
        <v>7.2930000000000001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202</v>
      </c>
      <c r="AU2006" s="255" t="s">
        <v>82</v>
      </c>
      <c r="AV2006" s="14" t="s">
        <v>82</v>
      </c>
      <c r="AW2006" s="14" t="s">
        <v>34</v>
      </c>
      <c r="AX2006" s="14" t="s">
        <v>72</v>
      </c>
      <c r="AY2006" s="255" t="s">
        <v>191</v>
      </c>
    </row>
    <row r="2007" s="14" customFormat="1">
      <c r="A2007" s="14"/>
      <c r="B2007" s="245"/>
      <c r="C2007" s="246"/>
      <c r="D2007" s="236" t="s">
        <v>202</v>
      </c>
      <c r="E2007" s="247" t="s">
        <v>19</v>
      </c>
      <c r="F2007" s="248" t="s">
        <v>1259</v>
      </c>
      <c r="G2007" s="246"/>
      <c r="H2007" s="249">
        <v>8.5679999999999996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202</v>
      </c>
      <c r="AU2007" s="255" t="s">
        <v>82</v>
      </c>
      <c r="AV2007" s="14" t="s">
        <v>82</v>
      </c>
      <c r="AW2007" s="14" t="s">
        <v>34</v>
      </c>
      <c r="AX2007" s="14" t="s">
        <v>72</v>
      </c>
      <c r="AY2007" s="255" t="s">
        <v>191</v>
      </c>
    </row>
    <row r="2008" s="14" customFormat="1">
      <c r="A2008" s="14"/>
      <c r="B2008" s="245"/>
      <c r="C2008" s="246"/>
      <c r="D2008" s="236" t="s">
        <v>202</v>
      </c>
      <c r="E2008" s="247" t="s">
        <v>19</v>
      </c>
      <c r="F2008" s="248" t="s">
        <v>1260</v>
      </c>
      <c r="G2008" s="246"/>
      <c r="H2008" s="249">
        <v>7.2930000000000001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202</v>
      </c>
      <c r="AU2008" s="255" t="s">
        <v>82</v>
      </c>
      <c r="AV2008" s="14" t="s">
        <v>82</v>
      </c>
      <c r="AW2008" s="14" t="s">
        <v>34</v>
      </c>
      <c r="AX2008" s="14" t="s">
        <v>72</v>
      </c>
      <c r="AY2008" s="255" t="s">
        <v>191</v>
      </c>
    </row>
    <row r="2009" s="15" customFormat="1">
      <c r="A2009" s="15"/>
      <c r="B2009" s="256"/>
      <c r="C2009" s="257"/>
      <c r="D2009" s="236" t="s">
        <v>202</v>
      </c>
      <c r="E2009" s="258" t="s">
        <v>19</v>
      </c>
      <c r="F2009" s="259" t="s">
        <v>208</v>
      </c>
      <c r="G2009" s="257"/>
      <c r="H2009" s="260">
        <v>99.987000000000023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6" t="s">
        <v>202</v>
      </c>
      <c r="AU2009" s="266" t="s">
        <v>82</v>
      </c>
      <c r="AV2009" s="15" t="s">
        <v>93</v>
      </c>
      <c r="AW2009" s="15" t="s">
        <v>34</v>
      </c>
      <c r="AX2009" s="15" t="s">
        <v>72</v>
      </c>
      <c r="AY2009" s="266" t="s">
        <v>191</v>
      </c>
    </row>
    <row r="2010" s="16" customFormat="1">
      <c r="A2010" s="16"/>
      <c r="B2010" s="267"/>
      <c r="C2010" s="268"/>
      <c r="D2010" s="236" t="s">
        <v>202</v>
      </c>
      <c r="E2010" s="269" t="s">
        <v>19</v>
      </c>
      <c r="F2010" s="270" t="s">
        <v>212</v>
      </c>
      <c r="G2010" s="268"/>
      <c r="H2010" s="271">
        <v>149.19400000000002</v>
      </c>
      <c r="I2010" s="272"/>
      <c r="J2010" s="268"/>
      <c r="K2010" s="268"/>
      <c r="L2010" s="273"/>
      <c r="M2010" s="274"/>
      <c r="N2010" s="275"/>
      <c r="O2010" s="275"/>
      <c r="P2010" s="275"/>
      <c r="Q2010" s="275"/>
      <c r="R2010" s="275"/>
      <c r="S2010" s="275"/>
      <c r="T2010" s="27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T2010" s="277" t="s">
        <v>202</v>
      </c>
      <c r="AU2010" s="277" t="s">
        <v>82</v>
      </c>
      <c r="AV2010" s="16" t="s">
        <v>198</v>
      </c>
      <c r="AW2010" s="16" t="s">
        <v>34</v>
      </c>
      <c r="AX2010" s="16" t="s">
        <v>80</v>
      </c>
      <c r="AY2010" s="277" t="s">
        <v>191</v>
      </c>
    </row>
    <row r="2011" s="2" customFormat="1" ht="16.5" customHeight="1">
      <c r="A2011" s="41"/>
      <c r="B2011" s="42"/>
      <c r="C2011" s="278" t="s">
        <v>1207</v>
      </c>
      <c r="D2011" s="278" t="s">
        <v>260</v>
      </c>
      <c r="E2011" s="279" t="s">
        <v>1993</v>
      </c>
      <c r="F2011" s="280" t="s">
        <v>1994</v>
      </c>
      <c r="G2011" s="281" t="s">
        <v>196</v>
      </c>
      <c r="H2011" s="282">
        <v>173.886</v>
      </c>
      <c r="I2011" s="283"/>
      <c r="J2011" s="284">
        <f>ROUND(I2011*H2011,2)</f>
        <v>0</v>
      </c>
      <c r="K2011" s="280" t="s">
        <v>197</v>
      </c>
      <c r="L2011" s="285"/>
      <c r="M2011" s="286" t="s">
        <v>19</v>
      </c>
      <c r="N2011" s="287" t="s">
        <v>43</v>
      </c>
      <c r="O2011" s="87"/>
      <c r="P2011" s="225">
        <f>O2011*H2011</f>
        <v>0</v>
      </c>
      <c r="Q2011" s="225">
        <v>0.0020999999999999999</v>
      </c>
      <c r="R2011" s="225">
        <f>Q2011*H2011</f>
        <v>0.36516059999999995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688</v>
      </c>
      <c r="AT2011" s="227" t="s">
        <v>260</v>
      </c>
      <c r="AU2011" s="227" t="s">
        <v>82</v>
      </c>
      <c r="AY2011" s="20" t="s">
        <v>191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80</v>
      </c>
      <c r="BK2011" s="228">
        <f>ROUND(I2011*H2011,2)</f>
        <v>0</v>
      </c>
      <c r="BL2011" s="20" t="s">
        <v>464</v>
      </c>
      <c r="BM2011" s="227" t="s">
        <v>2049</v>
      </c>
    </row>
    <row r="2012" s="13" customFormat="1">
      <c r="A2012" s="13"/>
      <c r="B2012" s="234"/>
      <c r="C2012" s="235"/>
      <c r="D2012" s="236" t="s">
        <v>202</v>
      </c>
      <c r="E2012" s="237" t="s">
        <v>19</v>
      </c>
      <c r="F2012" s="238" t="s">
        <v>917</v>
      </c>
      <c r="G2012" s="235"/>
      <c r="H2012" s="237" t="s">
        <v>19</v>
      </c>
      <c r="I2012" s="239"/>
      <c r="J2012" s="235"/>
      <c r="K2012" s="235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202</v>
      </c>
      <c r="AU2012" s="244" t="s">
        <v>82</v>
      </c>
      <c r="AV2012" s="13" t="s">
        <v>80</v>
      </c>
      <c r="AW2012" s="13" t="s">
        <v>34</v>
      </c>
      <c r="AX2012" s="13" t="s">
        <v>72</v>
      </c>
      <c r="AY2012" s="244" t="s">
        <v>191</v>
      </c>
    </row>
    <row r="2013" s="13" customFormat="1">
      <c r="A2013" s="13"/>
      <c r="B2013" s="234"/>
      <c r="C2013" s="235"/>
      <c r="D2013" s="236" t="s">
        <v>202</v>
      </c>
      <c r="E2013" s="237" t="s">
        <v>19</v>
      </c>
      <c r="F2013" s="238" t="s">
        <v>849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202</v>
      </c>
      <c r="AU2013" s="244" t="s">
        <v>82</v>
      </c>
      <c r="AV2013" s="13" t="s">
        <v>80</v>
      </c>
      <c r="AW2013" s="13" t="s">
        <v>34</v>
      </c>
      <c r="AX2013" s="13" t="s">
        <v>72</v>
      </c>
      <c r="AY2013" s="244" t="s">
        <v>191</v>
      </c>
    </row>
    <row r="2014" s="14" customFormat="1">
      <c r="A2014" s="14"/>
      <c r="B2014" s="245"/>
      <c r="C2014" s="246"/>
      <c r="D2014" s="236" t="s">
        <v>202</v>
      </c>
      <c r="E2014" s="247" t="s">
        <v>19</v>
      </c>
      <c r="F2014" s="248" t="s">
        <v>1243</v>
      </c>
      <c r="G2014" s="246"/>
      <c r="H2014" s="249">
        <v>3.077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202</v>
      </c>
      <c r="AU2014" s="255" t="s">
        <v>82</v>
      </c>
      <c r="AV2014" s="14" t="s">
        <v>82</v>
      </c>
      <c r="AW2014" s="14" t="s">
        <v>34</v>
      </c>
      <c r="AX2014" s="14" t="s">
        <v>72</v>
      </c>
      <c r="AY2014" s="255" t="s">
        <v>191</v>
      </c>
    </row>
    <row r="2015" s="14" customFormat="1">
      <c r="A2015" s="14"/>
      <c r="B2015" s="245"/>
      <c r="C2015" s="246"/>
      <c r="D2015" s="236" t="s">
        <v>202</v>
      </c>
      <c r="E2015" s="247" t="s">
        <v>19</v>
      </c>
      <c r="F2015" s="248" t="s">
        <v>1244</v>
      </c>
      <c r="G2015" s="246"/>
      <c r="H2015" s="249">
        <v>6.2999999999999998</v>
      </c>
      <c r="I2015" s="250"/>
      <c r="J2015" s="246"/>
      <c r="K2015" s="246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202</v>
      </c>
      <c r="AU2015" s="255" t="s">
        <v>82</v>
      </c>
      <c r="AV2015" s="14" t="s">
        <v>82</v>
      </c>
      <c r="AW2015" s="14" t="s">
        <v>34</v>
      </c>
      <c r="AX2015" s="14" t="s">
        <v>72</v>
      </c>
      <c r="AY2015" s="255" t="s">
        <v>191</v>
      </c>
    </row>
    <row r="2016" s="14" customFormat="1">
      <c r="A2016" s="14"/>
      <c r="B2016" s="245"/>
      <c r="C2016" s="246"/>
      <c r="D2016" s="236" t="s">
        <v>202</v>
      </c>
      <c r="E2016" s="247" t="s">
        <v>19</v>
      </c>
      <c r="F2016" s="248" t="s">
        <v>1245</v>
      </c>
      <c r="G2016" s="246"/>
      <c r="H2016" s="249">
        <v>2.5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202</v>
      </c>
      <c r="AU2016" s="255" t="s">
        <v>82</v>
      </c>
      <c r="AV2016" s="14" t="s">
        <v>82</v>
      </c>
      <c r="AW2016" s="14" t="s">
        <v>34</v>
      </c>
      <c r="AX2016" s="14" t="s">
        <v>72</v>
      </c>
      <c r="AY2016" s="255" t="s">
        <v>191</v>
      </c>
    </row>
    <row r="2017" s="15" customFormat="1">
      <c r="A2017" s="15"/>
      <c r="B2017" s="256"/>
      <c r="C2017" s="257"/>
      <c r="D2017" s="236" t="s">
        <v>202</v>
      </c>
      <c r="E2017" s="258" t="s">
        <v>19</v>
      </c>
      <c r="F2017" s="259" t="s">
        <v>208</v>
      </c>
      <c r="G2017" s="257"/>
      <c r="H2017" s="260">
        <v>11.876999999999999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202</v>
      </c>
      <c r="AU2017" s="266" t="s">
        <v>82</v>
      </c>
      <c r="AV2017" s="15" t="s">
        <v>93</v>
      </c>
      <c r="AW2017" s="15" t="s">
        <v>34</v>
      </c>
      <c r="AX2017" s="15" t="s">
        <v>72</v>
      </c>
      <c r="AY2017" s="266" t="s">
        <v>191</v>
      </c>
    </row>
    <row r="2018" s="14" customFormat="1">
      <c r="A2018" s="14"/>
      <c r="B2018" s="245"/>
      <c r="C2018" s="246"/>
      <c r="D2018" s="236" t="s">
        <v>202</v>
      </c>
      <c r="E2018" s="247" t="s">
        <v>19</v>
      </c>
      <c r="F2018" s="248" t="s">
        <v>1246</v>
      </c>
      <c r="G2018" s="246"/>
      <c r="H2018" s="249">
        <v>21.681000000000001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202</v>
      </c>
      <c r="AU2018" s="255" t="s">
        <v>82</v>
      </c>
      <c r="AV2018" s="14" t="s">
        <v>82</v>
      </c>
      <c r="AW2018" s="14" t="s">
        <v>34</v>
      </c>
      <c r="AX2018" s="14" t="s">
        <v>72</v>
      </c>
      <c r="AY2018" s="255" t="s">
        <v>191</v>
      </c>
    </row>
    <row r="2019" s="14" customFormat="1">
      <c r="A2019" s="14"/>
      <c r="B2019" s="245"/>
      <c r="C2019" s="246"/>
      <c r="D2019" s="236" t="s">
        <v>202</v>
      </c>
      <c r="E2019" s="247" t="s">
        <v>19</v>
      </c>
      <c r="F2019" s="248" t="s">
        <v>1247</v>
      </c>
      <c r="G2019" s="246"/>
      <c r="H2019" s="249">
        <v>8.7289999999999992</v>
      </c>
      <c r="I2019" s="250"/>
      <c r="J2019" s="246"/>
      <c r="K2019" s="246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202</v>
      </c>
      <c r="AU2019" s="255" t="s">
        <v>82</v>
      </c>
      <c r="AV2019" s="14" t="s">
        <v>82</v>
      </c>
      <c r="AW2019" s="14" t="s">
        <v>34</v>
      </c>
      <c r="AX2019" s="14" t="s">
        <v>72</v>
      </c>
      <c r="AY2019" s="255" t="s">
        <v>191</v>
      </c>
    </row>
    <row r="2020" s="15" customFormat="1">
      <c r="A2020" s="15"/>
      <c r="B2020" s="256"/>
      <c r="C2020" s="257"/>
      <c r="D2020" s="236" t="s">
        <v>202</v>
      </c>
      <c r="E2020" s="258" t="s">
        <v>19</v>
      </c>
      <c r="F2020" s="259" t="s">
        <v>208</v>
      </c>
      <c r="G2020" s="257"/>
      <c r="H2020" s="260">
        <v>30.41</v>
      </c>
      <c r="I2020" s="261"/>
      <c r="J2020" s="257"/>
      <c r="K2020" s="257"/>
      <c r="L2020" s="262"/>
      <c r="M2020" s="263"/>
      <c r="N2020" s="264"/>
      <c r="O2020" s="264"/>
      <c r="P2020" s="264"/>
      <c r="Q2020" s="264"/>
      <c r="R2020" s="264"/>
      <c r="S2020" s="264"/>
      <c r="T2020" s="26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6" t="s">
        <v>202</v>
      </c>
      <c r="AU2020" s="266" t="s">
        <v>82</v>
      </c>
      <c r="AV2020" s="15" t="s">
        <v>93</v>
      </c>
      <c r="AW2020" s="15" t="s">
        <v>34</v>
      </c>
      <c r="AX2020" s="15" t="s">
        <v>72</v>
      </c>
      <c r="AY2020" s="266" t="s">
        <v>191</v>
      </c>
    </row>
    <row r="2021" s="14" customFormat="1">
      <c r="A2021" s="14"/>
      <c r="B2021" s="245"/>
      <c r="C2021" s="246"/>
      <c r="D2021" s="236" t="s">
        <v>202</v>
      </c>
      <c r="E2021" s="247" t="s">
        <v>19</v>
      </c>
      <c r="F2021" s="248" t="s">
        <v>1248</v>
      </c>
      <c r="G2021" s="246"/>
      <c r="H2021" s="249">
        <v>3.9740000000000002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202</v>
      </c>
      <c r="AU2021" s="255" t="s">
        <v>82</v>
      </c>
      <c r="AV2021" s="14" t="s">
        <v>82</v>
      </c>
      <c r="AW2021" s="14" t="s">
        <v>34</v>
      </c>
      <c r="AX2021" s="14" t="s">
        <v>72</v>
      </c>
      <c r="AY2021" s="255" t="s">
        <v>191</v>
      </c>
    </row>
    <row r="2022" s="14" customFormat="1">
      <c r="A2022" s="14"/>
      <c r="B2022" s="245"/>
      <c r="C2022" s="246"/>
      <c r="D2022" s="236" t="s">
        <v>202</v>
      </c>
      <c r="E2022" s="247" t="s">
        <v>19</v>
      </c>
      <c r="F2022" s="248" t="s">
        <v>1249</v>
      </c>
      <c r="G2022" s="246"/>
      <c r="H2022" s="249">
        <v>1.0029999999999999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202</v>
      </c>
      <c r="AU2022" s="255" t="s">
        <v>82</v>
      </c>
      <c r="AV2022" s="14" t="s">
        <v>82</v>
      </c>
      <c r="AW2022" s="14" t="s">
        <v>34</v>
      </c>
      <c r="AX2022" s="14" t="s">
        <v>72</v>
      </c>
      <c r="AY2022" s="255" t="s">
        <v>191</v>
      </c>
    </row>
    <row r="2023" s="14" customFormat="1">
      <c r="A2023" s="14"/>
      <c r="B2023" s="245"/>
      <c r="C2023" s="246"/>
      <c r="D2023" s="236" t="s">
        <v>202</v>
      </c>
      <c r="E2023" s="247" t="s">
        <v>19</v>
      </c>
      <c r="F2023" s="248" t="s">
        <v>1250</v>
      </c>
      <c r="G2023" s="246"/>
      <c r="H2023" s="249">
        <v>1.9430000000000001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202</v>
      </c>
      <c r="AU2023" s="255" t="s">
        <v>82</v>
      </c>
      <c r="AV2023" s="14" t="s">
        <v>82</v>
      </c>
      <c r="AW2023" s="14" t="s">
        <v>34</v>
      </c>
      <c r="AX2023" s="14" t="s">
        <v>72</v>
      </c>
      <c r="AY2023" s="255" t="s">
        <v>191</v>
      </c>
    </row>
    <row r="2024" s="15" customFormat="1">
      <c r="A2024" s="15"/>
      <c r="B2024" s="256"/>
      <c r="C2024" s="257"/>
      <c r="D2024" s="236" t="s">
        <v>202</v>
      </c>
      <c r="E2024" s="258" t="s">
        <v>19</v>
      </c>
      <c r="F2024" s="259" t="s">
        <v>208</v>
      </c>
      <c r="G2024" s="257"/>
      <c r="H2024" s="260">
        <v>6.9199999999999999</v>
      </c>
      <c r="I2024" s="261"/>
      <c r="J2024" s="257"/>
      <c r="K2024" s="257"/>
      <c r="L2024" s="262"/>
      <c r="M2024" s="263"/>
      <c r="N2024" s="264"/>
      <c r="O2024" s="264"/>
      <c r="P2024" s="264"/>
      <c r="Q2024" s="264"/>
      <c r="R2024" s="264"/>
      <c r="S2024" s="264"/>
      <c r="T2024" s="26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6" t="s">
        <v>202</v>
      </c>
      <c r="AU2024" s="266" t="s">
        <v>82</v>
      </c>
      <c r="AV2024" s="15" t="s">
        <v>93</v>
      </c>
      <c r="AW2024" s="15" t="s">
        <v>34</v>
      </c>
      <c r="AX2024" s="15" t="s">
        <v>72</v>
      </c>
      <c r="AY2024" s="266" t="s">
        <v>191</v>
      </c>
    </row>
    <row r="2025" s="13" customFormat="1">
      <c r="A2025" s="13"/>
      <c r="B2025" s="234"/>
      <c r="C2025" s="235"/>
      <c r="D2025" s="236" t="s">
        <v>202</v>
      </c>
      <c r="E2025" s="237" t="s">
        <v>19</v>
      </c>
      <c r="F2025" s="238" t="s">
        <v>949</v>
      </c>
      <c r="G2025" s="235"/>
      <c r="H2025" s="237" t="s">
        <v>19</v>
      </c>
      <c r="I2025" s="239"/>
      <c r="J2025" s="235"/>
      <c r="K2025" s="235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202</v>
      </c>
      <c r="AU2025" s="244" t="s">
        <v>82</v>
      </c>
      <c r="AV2025" s="13" t="s">
        <v>80</v>
      </c>
      <c r="AW2025" s="13" t="s">
        <v>34</v>
      </c>
      <c r="AX2025" s="13" t="s">
        <v>72</v>
      </c>
      <c r="AY2025" s="244" t="s">
        <v>191</v>
      </c>
    </row>
    <row r="2026" s="14" customFormat="1">
      <c r="A2026" s="14"/>
      <c r="B2026" s="245"/>
      <c r="C2026" s="246"/>
      <c r="D2026" s="236" t="s">
        <v>202</v>
      </c>
      <c r="E2026" s="247" t="s">
        <v>19</v>
      </c>
      <c r="F2026" s="248" t="s">
        <v>1251</v>
      </c>
      <c r="G2026" s="246"/>
      <c r="H2026" s="249">
        <v>8.5739999999999998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202</v>
      </c>
      <c r="AU2026" s="255" t="s">
        <v>82</v>
      </c>
      <c r="AV2026" s="14" t="s">
        <v>82</v>
      </c>
      <c r="AW2026" s="14" t="s">
        <v>34</v>
      </c>
      <c r="AX2026" s="14" t="s">
        <v>72</v>
      </c>
      <c r="AY2026" s="255" t="s">
        <v>191</v>
      </c>
    </row>
    <row r="2027" s="14" customFormat="1">
      <c r="A2027" s="14"/>
      <c r="B2027" s="245"/>
      <c r="C2027" s="246"/>
      <c r="D2027" s="236" t="s">
        <v>202</v>
      </c>
      <c r="E2027" s="247" t="s">
        <v>19</v>
      </c>
      <c r="F2027" s="248" t="s">
        <v>1252</v>
      </c>
      <c r="G2027" s="246"/>
      <c r="H2027" s="249">
        <v>9.8399999999999999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202</v>
      </c>
      <c r="AU2027" s="255" t="s">
        <v>82</v>
      </c>
      <c r="AV2027" s="14" t="s">
        <v>82</v>
      </c>
      <c r="AW2027" s="14" t="s">
        <v>34</v>
      </c>
      <c r="AX2027" s="14" t="s">
        <v>72</v>
      </c>
      <c r="AY2027" s="255" t="s">
        <v>191</v>
      </c>
    </row>
    <row r="2028" s="14" customFormat="1">
      <c r="A2028" s="14"/>
      <c r="B2028" s="245"/>
      <c r="C2028" s="246"/>
      <c r="D2028" s="236" t="s">
        <v>202</v>
      </c>
      <c r="E2028" s="247" t="s">
        <v>19</v>
      </c>
      <c r="F2028" s="248" t="s">
        <v>1253</v>
      </c>
      <c r="G2028" s="246"/>
      <c r="H2028" s="249">
        <v>8.5470000000000006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202</v>
      </c>
      <c r="AU2028" s="255" t="s">
        <v>82</v>
      </c>
      <c r="AV2028" s="14" t="s">
        <v>82</v>
      </c>
      <c r="AW2028" s="14" t="s">
        <v>34</v>
      </c>
      <c r="AX2028" s="14" t="s">
        <v>72</v>
      </c>
      <c r="AY2028" s="255" t="s">
        <v>191</v>
      </c>
    </row>
    <row r="2029" s="14" customFormat="1">
      <c r="A2029" s="14"/>
      <c r="B2029" s="245"/>
      <c r="C2029" s="246"/>
      <c r="D2029" s="236" t="s">
        <v>202</v>
      </c>
      <c r="E2029" s="247" t="s">
        <v>19</v>
      </c>
      <c r="F2029" s="248" t="s">
        <v>1254</v>
      </c>
      <c r="G2029" s="246"/>
      <c r="H2029" s="249">
        <v>7.1429999999999998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202</v>
      </c>
      <c r="AU2029" s="255" t="s">
        <v>82</v>
      </c>
      <c r="AV2029" s="14" t="s">
        <v>82</v>
      </c>
      <c r="AW2029" s="14" t="s">
        <v>34</v>
      </c>
      <c r="AX2029" s="14" t="s">
        <v>72</v>
      </c>
      <c r="AY2029" s="255" t="s">
        <v>191</v>
      </c>
    </row>
    <row r="2030" s="14" customFormat="1">
      <c r="A2030" s="14"/>
      <c r="B2030" s="245"/>
      <c r="C2030" s="246"/>
      <c r="D2030" s="236" t="s">
        <v>202</v>
      </c>
      <c r="E2030" s="247" t="s">
        <v>19</v>
      </c>
      <c r="F2030" s="248" t="s">
        <v>1254</v>
      </c>
      <c r="G2030" s="246"/>
      <c r="H2030" s="249">
        <v>7.1429999999999998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202</v>
      </c>
      <c r="AU2030" s="255" t="s">
        <v>82</v>
      </c>
      <c r="AV2030" s="14" t="s">
        <v>82</v>
      </c>
      <c r="AW2030" s="14" t="s">
        <v>34</v>
      </c>
      <c r="AX2030" s="14" t="s">
        <v>72</v>
      </c>
      <c r="AY2030" s="255" t="s">
        <v>191</v>
      </c>
    </row>
    <row r="2031" s="14" customFormat="1">
      <c r="A2031" s="14"/>
      <c r="B2031" s="245"/>
      <c r="C2031" s="246"/>
      <c r="D2031" s="236" t="s">
        <v>202</v>
      </c>
      <c r="E2031" s="247" t="s">
        <v>19</v>
      </c>
      <c r="F2031" s="248" t="s">
        <v>1255</v>
      </c>
      <c r="G2031" s="246"/>
      <c r="H2031" s="249">
        <v>11.505000000000001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202</v>
      </c>
      <c r="AU2031" s="255" t="s">
        <v>82</v>
      </c>
      <c r="AV2031" s="14" t="s">
        <v>82</v>
      </c>
      <c r="AW2031" s="14" t="s">
        <v>34</v>
      </c>
      <c r="AX2031" s="14" t="s">
        <v>72</v>
      </c>
      <c r="AY2031" s="255" t="s">
        <v>191</v>
      </c>
    </row>
    <row r="2032" s="14" customFormat="1">
      <c r="A2032" s="14"/>
      <c r="B2032" s="245"/>
      <c r="C2032" s="246"/>
      <c r="D2032" s="236" t="s">
        <v>202</v>
      </c>
      <c r="E2032" s="247" t="s">
        <v>19</v>
      </c>
      <c r="F2032" s="248" t="s">
        <v>1256</v>
      </c>
      <c r="G2032" s="246"/>
      <c r="H2032" s="249">
        <v>7.8449999999999998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202</v>
      </c>
      <c r="AU2032" s="255" t="s">
        <v>82</v>
      </c>
      <c r="AV2032" s="14" t="s">
        <v>82</v>
      </c>
      <c r="AW2032" s="14" t="s">
        <v>34</v>
      </c>
      <c r="AX2032" s="14" t="s">
        <v>72</v>
      </c>
      <c r="AY2032" s="255" t="s">
        <v>191</v>
      </c>
    </row>
    <row r="2033" s="14" customFormat="1">
      <c r="A2033" s="14"/>
      <c r="B2033" s="245"/>
      <c r="C2033" s="246"/>
      <c r="D2033" s="236" t="s">
        <v>202</v>
      </c>
      <c r="E2033" s="247" t="s">
        <v>19</v>
      </c>
      <c r="F2033" s="248" t="s">
        <v>1256</v>
      </c>
      <c r="G2033" s="246"/>
      <c r="H2033" s="249">
        <v>7.8449999999999998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202</v>
      </c>
      <c r="AU2033" s="255" t="s">
        <v>82</v>
      </c>
      <c r="AV2033" s="14" t="s">
        <v>82</v>
      </c>
      <c r="AW2033" s="14" t="s">
        <v>34</v>
      </c>
      <c r="AX2033" s="14" t="s">
        <v>72</v>
      </c>
      <c r="AY2033" s="255" t="s">
        <v>191</v>
      </c>
    </row>
    <row r="2034" s="14" customFormat="1">
      <c r="A2034" s="14"/>
      <c r="B2034" s="245"/>
      <c r="C2034" s="246"/>
      <c r="D2034" s="236" t="s">
        <v>202</v>
      </c>
      <c r="E2034" s="247" t="s">
        <v>19</v>
      </c>
      <c r="F2034" s="248" t="s">
        <v>1257</v>
      </c>
      <c r="G2034" s="246"/>
      <c r="H2034" s="249">
        <v>8.391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202</v>
      </c>
      <c r="AU2034" s="255" t="s">
        <v>82</v>
      </c>
      <c r="AV2034" s="14" t="s">
        <v>82</v>
      </c>
      <c r="AW2034" s="14" t="s">
        <v>34</v>
      </c>
      <c r="AX2034" s="14" t="s">
        <v>72</v>
      </c>
      <c r="AY2034" s="255" t="s">
        <v>191</v>
      </c>
    </row>
    <row r="2035" s="14" customFormat="1">
      <c r="A2035" s="14"/>
      <c r="B2035" s="245"/>
      <c r="C2035" s="246"/>
      <c r="D2035" s="236" t="s">
        <v>202</v>
      </c>
      <c r="E2035" s="247" t="s">
        <v>19</v>
      </c>
      <c r="F2035" s="248" t="s">
        <v>1258</v>
      </c>
      <c r="G2035" s="246"/>
      <c r="H2035" s="249">
        <v>7.2930000000000001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202</v>
      </c>
      <c r="AU2035" s="255" t="s">
        <v>82</v>
      </c>
      <c r="AV2035" s="14" t="s">
        <v>82</v>
      </c>
      <c r="AW2035" s="14" t="s">
        <v>34</v>
      </c>
      <c r="AX2035" s="14" t="s">
        <v>72</v>
      </c>
      <c r="AY2035" s="255" t="s">
        <v>191</v>
      </c>
    </row>
    <row r="2036" s="14" customFormat="1">
      <c r="A2036" s="14"/>
      <c r="B2036" s="245"/>
      <c r="C2036" s="246"/>
      <c r="D2036" s="236" t="s">
        <v>202</v>
      </c>
      <c r="E2036" s="247" t="s">
        <v>19</v>
      </c>
      <c r="F2036" s="248" t="s">
        <v>1259</v>
      </c>
      <c r="G2036" s="246"/>
      <c r="H2036" s="249">
        <v>8.5679999999999996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202</v>
      </c>
      <c r="AU2036" s="255" t="s">
        <v>82</v>
      </c>
      <c r="AV2036" s="14" t="s">
        <v>82</v>
      </c>
      <c r="AW2036" s="14" t="s">
        <v>34</v>
      </c>
      <c r="AX2036" s="14" t="s">
        <v>72</v>
      </c>
      <c r="AY2036" s="255" t="s">
        <v>191</v>
      </c>
    </row>
    <row r="2037" s="14" customFormat="1">
      <c r="A2037" s="14"/>
      <c r="B2037" s="245"/>
      <c r="C2037" s="246"/>
      <c r="D2037" s="236" t="s">
        <v>202</v>
      </c>
      <c r="E2037" s="247" t="s">
        <v>19</v>
      </c>
      <c r="F2037" s="248" t="s">
        <v>1260</v>
      </c>
      <c r="G2037" s="246"/>
      <c r="H2037" s="249">
        <v>7.2930000000000001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202</v>
      </c>
      <c r="AU2037" s="255" t="s">
        <v>82</v>
      </c>
      <c r="AV2037" s="14" t="s">
        <v>82</v>
      </c>
      <c r="AW2037" s="14" t="s">
        <v>34</v>
      </c>
      <c r="AX2037" s="14" t="s">
        <v>72</v>
      </c>
      <c r="AY2037" s="255" t="s">
        <v>191</v>
      </c>
    </row>
    <row r="2038" s="15" customFormat="1">
      <c r="A2038" s="15"/>
      <c r="B2038" s="256"/>
      <c r="C2038" s="257"/>
      <c r="D2038" s="236" t="s">
        <v>202</v>
      </c>
      <c r="E2038" s="258" t="s">
        <v>19</v>
      </c>
      <c r="F2038" s="259" t="s">
        <v>208</v>
      </c>
      <c r="G2038" s="257"/>
      <c r="H2038" s="260">
        <v>99.987000000000023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6" t="s">
        <v>202</v>
      </c>
      <c r="AU2038" s="266" t="s">
        <v>82</v>
      </c>
      <c r="AV2038" s="15" t="s">
        <v>93</v>
      </c>
      <c r="AW2038" s="15" t="s">
        <v>34</v>
      </c>
      <c r="AX2038" s="15" t="s">
        <v>72</v>
      </c>
      <c r="AY2038" s="266" t="s">
        <v>191</v>
      </c>
    </row>
    <row r="2039" s="16" customFormat="1">
      <c r="A2039" s="16"/>
      <c r="B2039" s="267"/>
      <c r="C2039" s="268"/>
      <c r="D2039" s="236" t="s">
        <v>202</v>
      </c>
      <c r="E2039" s="269" t="s">
        <v>19</v>
      </c>
      <c r="F2039" s="270" t="s">
        <v>212</v>
      </c>
      <c r="G2039" s="268"/>
      <c r="H2039" s="271">
        <v>149.19400000000002</v>
      </c>
      <c r="I2039" s="272"/>
      <c r="J2039" s="268"/>
      <c r="K2039" s="268"/>
      <c r="L2039" s="273"/>
      <c r="M2039" s="274"/>
      <c r="N2039" s="275"/>
      <c r="O2039" s="275"/>
      <c r="P2039" s="275"/>
      <c r="Q2039" s="275"/>
      <c r="R2039" s="275"/>
      <c r="S2039" s="275"/>
      <c r="T2039" s="27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T2039" s="277" t="s">
        <v>202</v>
      </c>
      <c r="AU2039" s="277" t="s">
        <v>82</v>
      </c>
      <c r="AV2039" s="16" t="s">
        <v>198</v>
      </c>
      <c r="AW2039" s="16" t="s">
        <v>34</v>
      </c>
      <c r="AX2039" s="16" t="s">
        <v>80</v>
      </c>
      <c r="AY2039" s="277" t="s">
        <v>191</v>
      </c>
    </row>
    <row r="2040" s="14" customFormat="1">
      <c r="A2040" s="14"/>
      <c r="B2040" s="245"/>
      <c r="C2040" s="246"/>
      <c r="D2040" s="236" t="s">
        <v>202</v>
      </c>
      <c r="E2040" s="246"/>
      <c r="F2040" s="248" t="s">
        <v>2050</v>
      </c>
      <c r="G2040" s="246"/>
      <c r="H2040" s="249">
        <v>173.886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202</v>
      </c>
      <c r="AU2040" s="255" t="s">
        <v>82</v>
      </c>
      <c r="AV2040" s="14" t="s">
        <v>82</v>
      </c>
      <c r="AW2040" s="14" t="s">
        <v>4</v>
      </c>
      <c r="AX2040" s="14" t="s">
        <v>80</v>
      </c>
      <c r="AY2040" s="255" t="s">
        <v>191</v>
      </c>
    </row>
    <row r="2041" s="2" customFormat="1" ht="24.15" customHeight="1">
      <c r="A2041" s="41"/>
      <c r="B2041" s="42"/>
      <c r="C2041" s="216" t="s">
        <v>1227</v>
      </c>
      <c r="D2041" s="216" t="s">
        <v>193</v>
      </c>
      <c r="E2041" s="217" t="s">
        <v>1273</v>
      </c>
      <c r="F2041" s="218" t="s">
        <v>1274</v>
      </c>
      <c r="G2041" s="219" t="s">
        <v>310</v>
      </c>
      <c r="H2041" s="220">
        <v>3.9089999999999998</v>
      </c>
      <c r="I2041" s="221"/>
      <c r="J2041" s="222">
        <f>ROUND(I2041*H2041,2)</f>
        <v>0</v>
      </c>
      <c r="K2041" s="218" t="s">
        <v>197</v>
      </c>
      <c r="L2041" s="47"/>
      <c r="M2041" s="223" t="s">
        <v>19</v>
      </c>
      <c r="N2041" s="224" t="s">
        <v>43</v>
      </c>
      <c r="O2041" s="87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7" t="s">
        <v>464</v>
      </c>
      <c r="AT2041" s="227" t="s">
        <v>193</v>
      </c>
      <c r="AU2041" s="227" t="s">
        <v>82</v>
      </c>
      <c r="AY2041" s="20" t="s">
        <v>191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20" t="s">
        <v>80</v>
      </c>
      <c r="BK2041" s="228">
        <f>ROUND(I2041*H2041,2)</f>
        <v>0</v>
      </c>
      <c r="BL2041" s="20" t="s">
        <v>464</v>
      </c>
      <c r="BM2041" s="227" t="s">
        <v>2051</v>
      </c>
    </row>
    <row r="2042" s="2" customFormat="1">
      <c r="A2042" s="41"/>
      <c r="B2042" s="42"/>
      <c r="C2042" s="43"/>
      <c r="D2042" s="229" t="s">
        <v>200</v>
      </c>
      <c r="E2042" s="43"/>
      <c r="F2042" s="230" t="s">
        <v>1276</v>
      </c>
      <c r="G2042" s="43"/>
      <c r="H2042" s="43"/>
      <c r="I2042" s="231"/>
      <c r="J2042" s="43"/>
      <c r="K2042" s="43"/>
      <c r="L2042" s="47"/>
      <c r="M2042" s="232"/>
      <c r="N2042" s="233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200</v>
      </c>
      <c r="AU2042" s="20" t="s">
        <v>82</v>
      </c>
    </row>
    <row r="2043" s="12" customFormat="1" ht="22.8" customHeight="1">
      <c r="A2043" s="12"/>
      <c r="B2043" s="200"/>
      <c r="C2043" s="201"/>
      <c r="D2043" s="202" t="s">
        <v>71</v>
      </c>
      <c r="E2043" s="214" t="s">
        <v>2052</v>
      </c>
      <c r="F2043" s="214" t="s">
        <v>2053</v>
      </c>
      <c r="G2043" s="201"/>
      <c r="H2043" s="201"/>
      <c r="I2043" s="204"/>
      <c r="J2043" s="215">
        <f>BK2043</f>
        <v>0</v>
      </c>
      <c r="K2043" s="201"/>
      <c r="L2043" s="206"/>
      <c r="M2043" s="207"/>
      <c r="N2043" s="208"/>
      <c r="O2043" s="208"/>
      <c r="P2043" s="209">
        <f>SUM(P2044:P2327)</f>
        <v>0</v>
      </c>
      <c r="Q2043" s="208"/>
      <c r="R2043" s="209">
        <f>SUM(R2044:R2327)</f>
        <v>47.399707970000001</v>
      </c>
      <c r="S2043" s="208"/>
      <c r="T2043" s="210">
        <f>SUM(T2044:T2327)</f>
        <v>0</v>
      </c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R2043" s="211" t="s">
        <v>82</v>
      </c>
      <c r="AT2043" s="212" t="s">
        <v>71</v>
      </c>
      <c r="AU2043" s="212" t="s">
        <v>80</v>
      </c>
      <c r="AY2043" s="211" t="s">
        <v>191</v>
      </c>
      <c r="BK2043" s="213">
        <f>SUM(BK2044:BK2327)</f>
        <v>0</v>
      </c>
    </row>
    <row r="2044" s="2" customFormat="1" ht="24.15" customHeight="1">
      <c r="A2044" s="41"/>
      <c r="B2044" s="42"/>
      <c r="C2044" s="216" t="s">
        <v>1230</v>
      </c>
      <c r="D2044" s="216" t="s">
        <v>193</v>
      </c>
      <c r="E2044" s="217" t="s">
        <v>2054</v>
      </c>
      <c r="F2044" s="218" t="s">
        <v>2055</v>
      </c>
      <c r="G2044" s="219" t="s">
        <v>196</v>
      </c>
      <c r="H2044" s="220">
        <v>919.01999999999998</v>
      </c>
      <c r="I2044" s="221"/>
      <c r="J2044" s="222">
        <f>ROUND(I2044*H2044,2)</f>
        <v>0</v>
      </c>
      <c r="K2044" s="218" t="s">
        <v>197</v>
      </c>
      <c r="L2044" s="47"/>
      <c r="M2044" s="223" t="s">
        <v>19</v>
      </c>
      <c r="N2044" s="224" t="s">
        <v>43</v>
      </c>
      <c r="O2044" s="87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464</v>
      </c>
      <c r="AT2044" s="227" t="s">
        <v>193</v>
      </c>
      <c r="AU2044" s="227" t="s">
        <v>82</v>
      </c>
      <c r="AY2044" s="20" t="s">
        <v>191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80</v>
      </c>
      <c r="BK2044" s="228">
        <f>ROUND(I2044*H2044,2)</f>
        <v>0</v>
      </c>
      <c r="BL2044" s="20" t="s">
        <v>464</v>
      </c>
      <c r="BM2044" s="227" t="s">
        <v>2056</v>
      </c>
    </row>
    <row r="2045" s="2" customFormat="1">
      <c r="A2045" s="41"/>
      <c r="B2045" s="42"/>
      <c r="C2045" s="43"/>
      <c r="D2045" s="229" t="s">
        <v>200</v>
      </c>
      <c r="E2045" s="43"/>
      <c r="F2045" s="230" t="s">
        <v>2057</v>
      </c>
      <c r="G2045" s="43"/>
      <c r="H2045" s="43"/>
      <c r="I2045" s="231"/>
      <c r="J2045" s="43"/>
      <c r="K2045" s="43"/>
      <c r="L2045" s="47"/>
      <c r="M2045" s="232"/>
      <c r="N2045" s="233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200</v>
      </c>
      <c r="AU2045" s="20" t="s">
        <v>82</v>
      </c>
    </row>
    <row r="2046" s="13" customFormat="1">
      <c r="A2046" s="13"/>
      <c r="B2046" s="234"/>
      <c r="C2046" s="235"/>
      <c r="D2046" s="236" t="s">
        <v>202</v>
      </c>
      <c r="E2046" s="237" t="s">
        <v>19</v>
      </c>
      <c r="F2046" s="238" t="s">
        <v>701</v>
      </c>
      <c r="G2046" s="235"/>
      <c r="H2046" s="237" t="s">
        <v>19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202</v>
      </c>
      <c r="AU2046" s="244" t="s">
        <v>82</v>
      </c>
      <c r="AV2046" s="13" t="s">
        <v>80</v>
      </c>
      <c r="AW2046" s="13" t="s">
        <v>34</v>
      </c>
      <c r="AX2046" s="13" t="s">
        <v>72</v>
      </c>
      <c r="AY2046" s="244" t="s">
        <v>191</v>
      </c>
    </row>
    <row r="2047" s="13" customFormat="1">
      <c r="A2047" s="13"/>
      <c r="B2047" s="234"/>
      <c r="C2047" s="235"/>
      <c r="D2047" s="236" t="s">
        <v>202</v>
      </c>
      <c r="E2047" s="237" t="s">
        <v>19</v>
      </c>
      <c r="F2047" s="238" t="s">
        <v>2058</v>
      </c>
      <c r="G2047" s="235"/>
      <c r="H2047" s="237" t="s">
        <v>19</v>
      </c>
      <c r="I2047" s="239"/>
      <c r="J2047" s="235"/>
      <c r="K2047" s="235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202</v>
      </c>
      <c r="AU2047" s="244" t="s">
        <v>82</v>
      </c>
      <c r="AV2047" s="13" t="s">
        <v>80</v>
      </c>
      <c r="AW2047" s="13" t="s">
        <v>34</v>
      </c>
      <c r="AX2047" s="13" t="s">
        <v>72</v>
      </c>
      <c r="AY2047" s="244" t="s">
        <v>191</v>
      </c>
    </row>
    <row r="2048" s="13" customFormat="1">
      <c r="A2048" s="13"/>
      <c r="B2048" s="234"/>
      <c r="C2048" s="235"/>
      <c r="D2048" s="236" t="s">
        <v>202</v>
      </c>
      <c r="E2048" s="237" t="s">
        <v>19</v>
      </c>
      <c r="F2048" s="238" t="s">
        <v>1167</v>
      </c>
      <c r="G2048" s="235"/>
      <c r="H2048" s="237" t="s">
        <v>19</v>
      </c>
      <c r="I2048" s="239"/>
      <c r="J2048" s="235"/>
      <c r="K2048" s="235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202</v>
      </c>
      <c r="AU2048" s="244" t="s">
        <v>82</v>
      </c>
      <c r="AV2048" s="13" t="s">
        <v>80</v>
      </c>
      <c r="AW2048" s="13" t="s">
        <v>34</v>
      </c>
      <c r="AX2048" s="13" t="s">
        <v>72</v>
      </c>
      <c r="AY2048" s="244" t="s">
        <v>191</v>
      </c>
    </row>
    <row r="2049" s="14" customFormat="1">
      <c r="A2049" s="14"/>
      <c r="B2049" s="245"/>
      <c r="C2049" s="246"/>
      <c r="D2049" s="236" t="s">
        <v>202</v>
      </c>
      <c r="E2049" s="247" t="s">
        <v>19</v>
      </c>
      <c r="F2049" s="248" t="s">
        <v>8</v>
      </c>
      <c r="G2049" s="246"/>
      <c r="H2049" s="249">
        <v>12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202</v>
      </c>
      <c r="AU2049" s="255" t="s">
        <v>82</v>
      </c>
      <c r="AV2049" s="14" t="s">
        <v>82</v>
      </c>
      <c r="AW2049" s="14" t="s">
        <v>34</v>
      </c>
      <c r="AX2049" s="14" t="s">
        <v>72</v>
      </c>
      <c r="AY2049" s="255" t="s">
        <v>191</v>
      </c>
    </row>
    <row r="2050" s="14" customFormat="1">
      <c r="A2050" s="14"/>
      <c r="B2050" s="245"/>
      <c r="C2050" s="246"/>
      <c r="D2050" s="236" t="s">
        <v>202</v>
      </c>
      <c r="E2050" s="247" t="s">
        <v>19</v>
      </c>
      <c r="F2050" s="248" t="s">
        <v>1785</v>
      </c>
      <c r="G2050" s="246"/>
      <c r="H2050" s="249">
        <v>88.640000000000001</v>
      </c>
      <c r="I2050" s="250"/>
      <c r="J2050" s="246"/>
      <c r="K2050" s="246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202</v>
      </c>
      <c r="AU2050" s="255" t="s">
        <v>82</v>
      </c>
      <c r="AV2050" s="14" t="s">
        <v>82</v>
      </c>
      <c r="AW2050" s="14" t="s">
        <v>34</v>
      </c>
      <c r="AX2050" s="14" t="s">
        <v>72</v>
      </c>
      <c r="AY2050" s="255" t="s">
        <v>191</v>
      </c>
    </row>
    <row r="2051" s="14" customFormat="1">
      <c r="A2051" s="14"/>
      <c r="B2051" s="245"/>
      <c r="C2051" s="246"/>
      <c r="D2051" s="236" t="s">
        <v>202</v>
      </c>
      <c r="E2051" s="247" t="s">
        <v>19</v>
      </c>
      <c r="F2051" s="248" t="s">
        <v>1470</v>
      </c>
      <c r="G2051" s="246"/>
      <c r="H2051" s="249">
        <v>249.81</v>
      </c>
      <c r="I2051" s="250"/>
      <c r="J2051" s="246"/>
      <c r="K2051" s="246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202</v>
      </c>
      <c r="AU2051" s="255" t="s">
        <v>82</v>
      </c>
      <c r="AV2051" s="14" t="s">
        <v>82</v>
      </c>
      <c r="AW2051" s="14" t="s">
        <v>34</v>
      </c>
      <c r="AX2051" s="14" t="s">
        <v>72</v>
      </c>
      <c r="AY2051" s="255" t="s">
        <v>191</v>
      </c>
    </row>
    <row r="2052" s="14" customFormat="1">
      <c r="A2052" s="14"/>
      <c r="B2052" s="245"/>
      <c r="C2052" s="246"/>
      <c r="D2052" s="236" t="s">
        <v>202</v>
      </c>
      <c r="E2052" s="247" t="s">
        <v>19</v>
      </c>
      <c r="F2052" s="248" t="s">
        <v>1472</v>
      </c>
      <c r="G2052" s="246"/>
      <c r="H2052" s="249">
        <v>62.520000000000003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202</v>
      </c>
      <c r="AU2052" s="255" t="s">
        <v>82</v>
      </c>
      <c r="AV2052" s="14" t="s">
        <v>82</v>
      </c>
      <c r="AW2052" s="14" t="s">
        <v>34</v>
      </c>
      <c r="AX2052" s="14" t="s">
        <v>72</v>
      </c>
      <c r="AY2052" s="255" t="s">
        <v>191</v>
      </c>
    </row>
    <row r="2053" s="14" customFormat="1">
      <c r="A2053" s="14"/>
      <c r="B2053" s="245"/>
      <c r="C2053" s="246"/>
      <c r="D2053" s="236" t="s">
        <v>202</v>
      </c>
      <c r="E2053" s="247" t="s">
        <v>19</v>
      </c>
      <c r="F2053" s="248" t="s">
        <v>1474</v>
      </c>
      <c r="G2053" s="246"/>
      <c r="H2053" s="249">
        <v>5.2400000000000002</v>
      </c>
      <c r="I2053" s="250"/>
      <c r="J2053" s="246"/>
      <c r="K2053" s="246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202</v>
      </c>
      <c r="AU2053" s="255" t="s">
        <v>82</v>
      </c>
      <c r="AV2053" s="14" t="s">
        <v>82</v>
      </c>
      <c r="AW2053" s="14" t="s">
        <v>34</v>
      </c>
      <c r="AX2053" s="14" t="s">
        <v>72</v>
      </c>
      <c r="AY2053" s="255" t="s">
        <v>191</v>
      </c>
    </row>
    <row r="2054" s="14" customFormat="1">
      <c r="A2054" s="14"/>
      <c r="B2054" s="245"/>
      <c r="C2054" s="246"/>
      <c r="D2054" s="236" t="s">
        <v>202</v>
      </c>
      <c r="E2054" s="247" t="s">
        <v>19</v>
      </c>
      <c r="F2054" s="248" t="s">
        <v>1476</v>
      </c>
      <c r="G2054" s="246"/>
      <c r="H2054" s="249">
        <v>6.7599999999999998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202</v>
      </c>
      <c r="AU2054" s="255" t="s">
        <v>82</v>
      </c>
      <c r="AV2054" s="14" t="s">
        <v>82</v>
      </c>
      <c r="AW2054" s="14" t="s">
        <v>34</v>
      </c>
      <c r="AX2054" s="14" t="s">
        <v>72</v>
      </c>
      <c r="AY2054" s="255" t="s">
        <v>191</v>
      </c>
    </row>
    <row r="2055" s="14" customFormat="1">
      <c r="A2055" s="14"/>
      <c r="B2055" s="245"/>
      <c r="C2055" s="246"/>
      <c r="D2055" s="236" t="s">
        <v>202</v>
      </c>
      <c r="E2055" s="247" t="s">
        <v>19</v>
      </c>
      <c r="F2055" s="248" t="s">
        <v>1478</v>
      </c>
      <c r="G2055" s="246"/>
      <c r="H2055" s="249">
        <v>10.539999999999999</v>
      </c>
      <c r="I2055" s="250"/>
      <c r="J2055" s="246"/>
      <c r="K2055" s="246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202</v>
      </c>
      <c r="AU2055" s="255" t="s">
        <v>82</v>
      </c>
      <c r="AV2055" s="14" t="s">
        <v>82</v>
      </c>
      <c r="AW2055" s="14" t="s">
        <v>34</v>
      </c>
      <c r="AX2055" s="14" t="s">
        <v>72</v>
      </c>
      <c r="AY2055" s="255" t="s">
        <v>191</v>
      </c>
    </row>
    <row r="2056" s="14" customFormat="1">
      <c r="A2056" s="14"/>
      <c r="B2056" s="245"/>
      <c r="C2056" s="246"/>
      <c r="D2056" s="236" t="s">
        <v>202</v>
      </c>
      <c r="E2056" s="247" t="s">
        <v>19</v>
      </c>
      <c r="F2056" s="248" t="s">
        <v>1480</v>
      </c>
      <c r="G2056" s="246"/>
      <c r="H2056" s="249">
        <v>11.42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202</v>
      </c>
      <c r="AU2056" s="255" t="s">
        <v>82</v>
      </c>
      <c r="AV2056" s="14" t="s">
        <v>82</v>
      </c>
      <c r="AW2056" s="14" t="s">
        <v>34</v>
      </c>
      <c r="AX2056" s="14" t="s">
        <v>72</v>
      </c>
      <c r="AY2056" s="255" t="s">
        <v>191</v>
      </c>
    </row>
    <row r="2057" s="15" customFormat="1">
      <c r="A2057" s="15"/>
      <c r="B2057" s="256"/>
      <c r="C2057" s="257"/>
      <c r="D2057" s="236" t="s">
        <v>202</v>
      </c>
      <c r="E2057" s="258" t="s">
        <v>19</v>
      </c>
      <c r="F2057" s="259" t="s">
        <v>208</v>
      </c>
      <c r="G2057" s="257"/>
      <c r="H2057" s="260">
        <v>446.93000000000001</v>
      </c>
      <c r="I2057" s="261"/>
      <c r="J2057" s="257"/>
      <c r="K2057" s="257"/>
      <c r="L2057" s="262"/>
      <c r="M2057" s="263"/>
      <c r="N2057" s="264"/>
      <c r="O2057" s="264"/>
      <c r="P2057" s="264"/>
      <c r="Q2057" s="264"/>
      <c r="R2057" s="264"/>
      <c r="S2057" s="264"/>
      <c r="T2057" s="26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6" t="s">
        <v>202</v>
      </c>
      <c r="AU2057" s="266" t="s">
        <v>82</v>
      </c>
      <c r="AV2057" s="15" t="s">
        <v>93</v>
      </c>
      <c r="AW2057" s="15" t="s">
        <v>34</v>
      </c>
      <c r="AX2057" s="15" t="s">
        <v>72</v>
      </c>
      <c r="AY2057" s="266" t="s">
        <v>191</v>
      </c>
    </row>
    <row r="2058" s="13" customFormat="1">
      <c r="A2058" s="13"/>
      <c r="B2058" s="234"/>
      <c r="C2058" s="235"/>
      <c r="D2058" s="236" t="s">
        <v>202</v>
      </c>
      <c r="E2058" s="237" t="s">
        <v>19</v>
      </c>
      <c r="F2058" s="238" t="s">
        <v>1759</v>
      </c>
      <c r="G2058" s="235"/>
      <c r="H2058" s="237" t="s">
        <v>19</v>
      </c>
      <c r="I2058" s="239"/>
      <c r="J2058" s="235"/>
      <c r="K2058" s="235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202</v>
      </c>
      <c r="AU2058" s="244" t="s">
        <v>82</v>
      </c>
      <c r="AV2058" s="13" t="s">
        <v>80</v>
      </c>
      <c r="AW2058" s="13" t="s">
        <v>34</v>
      </c>
      <c r="AX2058" s="13" t="s">
        <v>72</v>
      </c>
      <c r="AY2058" s="244" t="s">
        <v>191</v>
      </c>
    </row>
    <row r="2059" s="14" customFormat="1">
      <c r="A2059" s="14"/>
      <c r="B2059" s="245"/>
      <c r="C2059" s="246"/>
      <c r="D2059" s="236" t="s">
        <v>202</v>
      </c>
      <c r="E2059" s="247" t="s">
        <v>19</v>
      </c>
      <c r="F2059" s="248" t="s">
        <v>1798</v>
      </c>
      <c r="G2059" s="246"/>
      <c r="H2059" s="249">
        <v>16.75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202</v>
      </c>
      <c r="AU2059" s="255" t="s">
        <v>82</v>
      </c>
      <c r="AV2059" s="14" t="s">
        <v>82</v>
      </c>
      <c r="AW2059" s="14" t="s">
        <v>34</v>
      </c>
      <c r="AX2059" s="14" t="s">
        <v>72</v>
      </c>
      <c r="AY2059" s="255" t="s">
        <v>191</v>
      </c>
    </row>
    <row r="2060" s="15" customFormat="1">
      <c r="A2060" s="15"/>
      <c r="B2060" s="256"/>
      <c r="C2060" s="257"/>
      <c r="D2060" s="236" t="s">
        <v>202</v>
      </c>
      <c r="E2060" s="258" t="s">
        <v>19</v>
      </c>
      <c r="F2060" s="259" t="s">
        <v>208</v>
      </c>
      <c r="G2060" s="257"/>
      <c r="H2060" s="260">
        <v>16.75</v>
      </c>
      <c r="I2060" s="261"/>
      <c r="J2060" s="257"/>
      <c r="K2060" s="257"/>
      <c r="L2060" s="262"/>
      <c r="M2060" s="263"/>
      <c r="N2060" s="264"/>
      <c r="O2060" s="264"/>
      <c r="P2060" s="264"/>
      <c r="Q2060" s="264"/>
      <c r="R2060" s="264"/>
      <c r="S2060" s="264"/>
      <c r="T2060" s="26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6" t="s">
        <v>202</v>
      </c>
      <c r="AU2060" s="266" t="s">
        <v>82</v>
      </c>
      <c r="AV2060" s="15" t="s">
        <v>93</v>
      </c>
      <c r="AW2060" s="15" t="s">
        <v>34</v>
      </c>
      <c r="AX2060" s="15" t="s">
        <v>72</v>
      </c>
      <c r="AY2060" s="266" t="s">
        <v>191</v>
      </c>
    </row>
    <row r="2061" s="13" customFormat="1">
      <c r="A2061" s="13"/>
      <c r="B2061" s="234"/>
      <c r="C2061" s="235"/>
      <c r="D2061" s="236" t="s">
        <v>202</v>
      </c>
      <c r="E2061" s="237" t="s">
        <v>19</v>
      </c>
      <c r="F2061" s="238" t="s">
        <v>2059</v>
      </c>
      <c r="G2061" s="235"/>
      <c r="H2061" s="237" t="s">
        <v>19</v>
      </c>
      <c r="I2061" s="239"/>
      <c r="J2061" s="235"/>
      <c r="K2061" s="235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202</v>
      </c>
      <c r="AU2061" s="244" t="s">
        <v>82</v>
      </c>
      <c r="AV2061" s="13" t="s">
        <v>80</v>
      </c>
      <c r="AW2061" s="13" t="s">
        <v>34</v>
      </c>
      <c r="AX2061" s="13" t="s">
        <v>72</v>
      </c>
      <c r="AY2061" s="244" t="s">
        <v>191</v>
      </c>
    </row>
    <row r="2062" s="13" customFormat="1">
      <c r="A2062" s="13"/>
      <c r="B2062" s="234"/>
      <c r="C2062" s="235"/>
      <c r="D2062" s="236" t="s">
        <v>202</v>
      </c>
      <c r="E2062" s="237" t="s">
        <v>19</v>
      </c>
      <c r="F2062" s="238" t="s">
        <v>1753</v>
      </c>
      <c r="G2062" s="235"/>
      <c r="H2062" s="237" t="s">
        <v>19</v>
      </c>
      <c r="I2062" s="239"/>
      <c r="J2062" s="235"/>
      <c r="K2062" s="235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202</v>
      </c>
      <c r="AU2062" s="244" t="s">
        <v>82</v>
      </c>
      <c r="AV2062" s="13" t="s">
        <v>80</v>
      </c>
      <c r="AW2062" s="13" t="s">
        <v>34</v>
      </c>
      <c r="AX2062" s="13" t="s">
        <v>72</v>
      </c>
      <c r="AY2062" s="244" t="s">
        <v>191</v>
      </c>
    </row>
    <row r="2063" s="14" customFormat="1">
      <c r="A2063" s="14"/>
      <c r="B2063" s="245"/>
      <c r="C2063" s="246"/>
      <c r="D2063" s="236" t="s">
        <v>202</v>
      </c>
      <c r="E2063" s="247" t="s">
        <v>19</v>
      </c>
      <c r="F2063" s="248" t="s">
        <v>1794</v>
      </c>
      <c r="G2063" s="246"/>
      <c r="H2063" s="249">
        <v>105.83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202</v>
      </c>
      <c r="AU2063" s="255" t="s">
        <v>82</v>
      </c>
      <c r="AV2063" s="14" t="s">
        <v>82</v>
      </c>
      <c r="AW2063" s="14" t="s">
        <v>34</v>
      </c>
      <c r="AX2063" s="14" t="s">
        <v>72</v>
      </c>
      <c r="AY2063" s="255" t="s">
        <v>191</v>
      </c>
    </row>
    <row r="2064" s="15" customFormat="1">
      <c r="A2064" s="15"/>
      <c r="B2064" s="256"/>
      <c r="C2064" s="257"/>
      <c r="D2064" s="236" t="s">
        <v>202</v>
      </c>
      <c r="E2064" s="258" t="s">
        <v>19</v>
      </c>
      <c r="F2064" s="259" t="s">
        <v>208</v>
      </c>
      <c r="G2064" s="257"/>
      <c r="H2064" s="260">
        <v>105.83</v>
      </c>
      <c r="I2064" s="261"/>
      <c r="J2064" s="257"/>
      <c r="K2064" s="257"/>
      <c r="L2064" s="262"/>
      <c r="M2064" s="263"/>
      <c r="N2064" s="264"/>
      <c r="O2064" s="264"/>
      <c r="P2064" s="264"/>
      <c r="Q2064" s="264"/>
      <c r="R2064" s="264"/>
      <c r="S2064" s="264"/>
      <c r="T2064" s="26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6" t="s">
        <v>202</v>
      </c>
      <c r="AU2064" s="266" t="s">
        <v>82</v>
      </c>
      <c r="AV2064" s="15" t="s">
        <v>93</v>
      </c>
      <c r="AW2064" s="15" t="s">
        <v>34</v>
      </c>
      <c r="AX2064" s="15" t="s">
        <v>72</v>
      </c>
      <c r="AY2064" s="266" t="s">
        <v>191</v>
      </c>
    </row>
    <row r="2065" s="13" customFormat="1">
      <c r="A2065" s="13"/>
      <c r="B2065" s="234"/>
      <c r="C2065" s="235"/>
      <c r="D2065" s="236" t="s">
        <v>202</v>
      </c>
      <c r="E2065" s="237" t="s">
        <v>19</v>
      </c>
      <c r="F2065" s="238" t="s">
        <v>1755</v>
      </c>
      <c r="G2065" s="235"/>
      <c r="H2065" s="237" t="s">
        <v>19</v>
      </c>
      <c r="I2065" s="239"/>
      <c r="J2065" s="235"/>
      <c r="K2065" s="235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202</v>
      </c>
      <c r="AU2065" s="244" t="s">
        <v>82</v>
      </c>
      <c r="AV2065" s="13" t="s">
        <v>80</v>
      </c>
      <c r="AW2065" s="13" t="s">
        <v>34</v>
      </c>
      <c r="AX2065" s="13" t="s">
        <v>72</v>
      </c>
      <c r="AY2065" s="244" t="s">
        <v>191</v>
      </c>
    </row>
    <row r="2066" s="14" customFormat="1">
      <c r="A2066" s="14"/>
      <c r="B2066" s="245"/>
      <c r="C2066" s="246"/>
      <c r="D2066" s="236" t="s">
        <v>202</v>
      </c>
      <c r="E2066" s="247" t="s">
        <v>19</v>
      </c>
      <c r="F2066" s="248" t="s">
        <v>1795</v>
      </c>
      <c r="G2066" s="246"/>
      <c r="H2066" s="249">
        <v>232.81999999999999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202</v>
      </c>
      <c r="AU2066" s="255" t="s">
        <v>82</v>
      </c>
      <c r="AV2066" s="14" t="s">
        <v>82</v>
      </c>
      <c r="AW2066" s="14" t="s">
        <v>34</v>
      </c>
      <c r="AX2066" s="14" t="s">
        <v>72</v>
      </c>
      <c r="AY2066" s="255" t="s">
        <v>191</v>
      </c>
    </row>
    <row r="2067" s="14" customFormat="1">
      <c r="A2067" s="14"/>
      <c r="B2067" s="245"/>
      <c r="C2067" s="246"/>
      <c r="D2067" s="236" t="s">
        <v>202</v>
      </c>
      <c r="E2067" s="247" t="s">
        <v>19</v>
      </c>
      <c r="F2067" s="248" t="s">
        <v>1796</v>
      </c>
      <c r="G2067" s="246"/>
      <c r="H2067" s="249">
        <v>53.18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202</v>
      </c>
      <c r="AU2067" s="255" t="s">
        <v>82</v>
      </c>
      <c r="AV2067" s="14" t="s">
        <v>82</v>
      </c>
      <c r="AW2067" s="14" t="s">
        <v>34</v>
      </c>
      <c r="AX2067" s="14" t="s">
        <v>72</v>
      </c>
      <c r="AY2067" s="255" t="s">
        <v>191</v>
      </c>
    </row>
    <row r="2068" s="14" customFormat="1">
      <c r="A2068" s="14"/>
      <c r="B2068" s="245"/>
      <c r="C2068" s="246"/>
      <c r="D2068" s="236" t="s">
        <v>202</v>
      </c>
      <c r="E2068" s="247" t="s">
        <v>19</v>
      </c>
      <c r="F2068" s="248" t="s">
        <v>1797</v>
      </c>
      <c r="G2068" s="246"/>
      <c r="H2068" s="249">
        <v>63.509999999999998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202</v>
      </c>
      <c r="AU2068" s="255" t="s">
        <v>82</v>
      </c>
      <c r="AV2068" s="14" t="s">
        <v>82</v>
      </c>
      <c r="AW2068" s="14" t="s">
        <v>34</v>
      </c>
      <c r="AX2068" s="14" t="s">
        <v>72</v>
      </c>
      <c r="AY2068" s="255" t="s">
        <v>191</v>
      </c>
    </row>
    <row r="2069" s="15" customFormat="1">
      <c r="A2069" s="15"/>
      <c r="B2069" s="256"/>
      <c r="C2069" s="257"/>
      <c r="D2069" s="236" t="s">
        <v>202</v>
      </c>
      <c r="E2069" s="258" t="s">
        <v>19</v>
      </c>
      <c r="F2069" s="259" t="s">
        <v>208</v>
      </c>
      <c r="G2069" s="257"/>
      <c r="H2069" s="260">
        <v>349.50999999999999</v>
      </c>
      <c r="I2069" s="261"/>
      <c r="J2069" s="257"/>
      <c r="K2069" s="257"/>
      <c r="L2069" s="262"/>
      <c r="M2069" s="263"/>
      <c r="N2069" s="264"/>
      <c r="O2069" s="264"/>
      <c r="P2069" s="264"/>
      <c r="Q2069" s="264"/>
      <c r="R2069" s="264"/>
      <c r="S2069" s="264"/>
      <c r="T2069" s="26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6" t="s">
        <v>202</v>
      </c>
      <c r="AU2069" s="266" t="s">
        <v>82</v>
      </c>
      <c r="AV2069" s="15" t="s">
        <v>93</v>
      </c>
      <c r="AW2069" s="15" t="s">
        <v>34</v>
      </c>
      <c r="AX2069" s="15" t="s">
        <v>72</v>
      </c>
      <c r="AY2069" s="266" t="s">
        <v>191</v>
      </c>
    </row>
    <row r="2070" s="16" customFormat="1">
      <c r="A2070" s="16"/>
      <c r="B2070" s="267"/>
      <c r="C2070" s="268"/>
      <c r="D2070" s="236" t="s">
        <v>202</v>
      </c>
      <c r="E2070" s="269" t="s">
        <v>19</v>
      </c>
      <c r="F2070" s="270" t="s">
        <v>212</v>
      </c>
      <c r="G2070" s="268"/>
      <c r="H2070" s="271">
        <v>919.01999999999987</v>
      </c>
      <c r="I2070" s="272"/>
      <c r="J2070" s="268"/>
      <c r="K2070" s="268"/>
      <c r="L2070" s="273"/>
      <c r="M2070" s="274"/>
      <c r="N2070" s="275"/>
      <c r="O2070" s="275"/>
      <c r="P2070" s="275"/>
      <c r="Q2070" s="275"/>
      <c r="R2070" s="275"/>
      <c r="S2070" s="275"/>
      <c r="T2070" s="27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77" t="s">
        <v>202</v>
      </c>
      <c r="AU2070" s="277" t="s">
        <v>82</v>
      </c>
      <c r="AV2070" s="16" t="s">
        <v>198</v>
      </c>
      <c r="AW2070" s="16" t="s">
        <v>34</v>
      </c>
      <c r="AX2070" s="16" t="s">
        <v>80</v>
      </c>
      <c r="AY2070" s="277" t="s">
        <v>191</v>
      </c>
    </row>
    <row r="2071" s="2" customFormat="1" ht="16.5" customHeight="1">
      <c r="A2071" s="41"/>
      <c r="B2071" s="42"/>
      <c r="C2071" s="278" t="s">
        <v>1235</v>
      </c>
      <c r="D2071" s="278" t="s">
        <v>260</v>
      </c>
      <c r="E2071" s="279" t="s">
        <v>2060</v>
      </c>
      <c r="F2071" s="280" t="s">
        <v>2061</v>
      </c>
      <c r="G2071" s="281" t="s">
        <v>196</v>
      </c>
      <c r="H2071" s="282">
        <v>486.86399999999998</v>
      </c>
      <c r="I2071" s="283"/>
      <c r="J2071" s="284">
        <f>ROUND(I2071*H2071,2)</f>
        <v>0</v>
      </c>
      <c r="K2071" s="280" t="s">
        <v>197</v>
      </c>
      <c r="L2071" s="285"/>
      <c r="M2071" s="286" t="s">
        <v>19</v>
      </c>
      <c r="N2071" s="287" t="s">
        <v>43</v>
      </c>
      <c r="O2071" s="87"/>
      <c r="P2071" s="225">
        <f>O2071*H2071</f>
        <v>0</v>
      </c>
      <c r="Q2071" s="225">
        <v>0.00175</v>
      </c>
      <c r="R2071" s="225">
        <f>Q2071*H2071</f>
        <v>0.85201199999999999</v>
      </c>
      <c r="S2071" s="225">
        <v>0</v>
      </c>
      <c r="T2071" s="226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7" t="s">
        <v>688</v>
      </c>
      <c r="AT2071" s="227" t="s">
        <v>260</v>
      </c>
      <c r="AU2071" s="227" t="s">
        <v>82</v>
      </c>
      <c r="AY2071" s="20" t="s">
        <v>191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20" t="s">
        <v>80</v>
      </c>
      <c r="BK2071" s="228">
        <f>ROUND(I2071*H2071,2)</f>
        <v>0</v>
      </c>
      <c r="BL2071" s="20" t="s">
        <v>464</v>
      </c>
      <c r="BM2071" s="227" t="s">
        <v>2062</v>
      </c>
    </row>
    <row r="2072" s="13" customFormat="1">
      <c r="A2072" s="13"/>
      <c r="B2072" s="234"/>
      <c r="C2072" s="235"/>
      <c r="D2072" s="236" t="s">
        <v>202</v>
      </c>
      <c r="E2072" s="237" t="s">
        <v>19</v>
      </c>
      <c r="F2072" s="238" t="s">
        <v>701</v>
      </c>
      <c r="G2072" s="235"/>
      <c r="H2072" s="237" t="s">
        <v>19</v>
      </c>
      <c r="I2072" s="239"/>
      <c r="J2072" s="235"/>
      <c r="K2072" s="235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202</v>
      </c>
      <c r="AU2072" s="244" t="s">
        <v>82</v>
      </c>
      <c r="AV2072" s="13" t="s">
        <v>80</v>
      </c>
      <c r="AW2072" s="13" t="s">
        <v>34</v>
      </c>
      <c r="AX2072" s="13" t="s">
        <v>72</v>
      </c>
      <c r="AY2072" s="244" t="s">
        <v>191</v>
      </c>
    </row>
    <row r="2073" s="13" customFormat="1">
      <c r="A2073" s="13"/>
      <c r="B2073" s="234"/>
      <c r="C2073" s="235"/>
      <c r="D2073" s="236" t="s">
        <v>202</v>
      </c>
      <c r="E2073" s="237" t="s">
        <v>19</v>
      </c>
      <c r="F2073" s="238" t="s">
        <v>2058</v>
      </c>
      <c r="G2073" s="235"/>
      <c r="H2073" s="237" t="s">
        <v>19</v>
      </c>
      <c r="I2073" s="239"/>
      <c r="J2073" s="235"/>
      <c r="K2073" s="235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202</v>
      </c>
      <c r="AU2073" s="244" t="s">
        <v>82</v>
      </c>
      <c r="AV2073" s="13" t="s">
        <v>80</v>
      </c>
      <c r="AW2073" s="13" t="s">
        <v>34</v>
      </c>
      <c r="AX2073" s="13" t="s">
        <v>72</v>
      </c>
      <c r="AY2073" s="244" t="s">
        <v>191</v>
      </c>
    </row>
    <row r="2074" s="13" customFormat="1">
      <c r="A2074" s="13"/>
      <c r="B2074" s="234"/>
      <c r="C2074" s="235"/>
      <c r="D2074" s="236" t="s">
        <v>202</v>
      </c>
      <c r="E2074" s="237" t="s">
        <v>19</v>
      </c>
      <c r="F2074" s="238" t="s">
        <v>1167</v>
      </c>
      <c r="G2074" s="235"/>
      <c r="H2074" s="237" t="s">
        <v>19</v>
      </c>
      <c r="I2074" s="239"/>
      <c r="J2074" s="235"/>
      <c r="K2074" s="235"/>
      <c r="L2074" s="240"/>
      <c r="M2074" s="241"/>
      <c r="N2074" s="242"/>
      <c r="O2074" s="242"/>
      <c r="P2074" s="242"/>
      <c r="Q2074" s="242"/>
      <c r="R2074" s="242"/>
      <c r="S2074" s="242"/>
      <c r="T2074" s="24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4" t="s">
        <v>202</v>
      </c>
      <c r="AU2074" s="244" t="s">
        <v>82</v>
      </c>
      <c r="AV2074" s="13" t="s">
        <v>80</v>
      </c>
      <c r="AW2074" s="13" t="s">
        <v>34</v>
      </c>
      <c r="AX2074" s="13" t="s">
        <v>72</v>
      </c>
      <c r="AY2074" s="244" t="s">
        <v>191</v>
      </c>
    </row>
    <row r="2075" s="14" customFormat="1">
      <c r="A2075" s="14"/>
      <c r="B2075" s="245"/>
      <c r="C2075" s="246"/>
      <c r="D2075" s="236" t="s">
        <v>202</v>
      </c>
      <c r="E2075" s="247" t="s">
        <v>19</v>
      </c>
      <c r="F2075" s="248" t="s">
        <v>8</v>
      </c>
      <c r="G2075" s="246"/>
      <c r="H2075" s="249">
        <v>12</v>
      </c>
      <c r="I2075" s="250"/>
      <c r="J2075" s="246"/>
      <c r="K2075" s="246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202</v>
      </c>
      <c r="AU2075" s="255" t="s">
        <v>82</v>
      </c>
      <c r="AV2075" s="14" t="s">
        <v>82</v>
      </c>
      <c r="AW2075" s="14" t="s">
        <v>34</v>
      </c>
      <c r="AX2075" s="14" t="s">
        <v>72</v>
      </c>
      <c r="AY2075" s="255" t="s">
        <v>191</v>
      </c>
    </row>
    <row r="2076" s="14" customFormat="1">
      <c r="A2076" s="14"/>
      <c r="B2076" s="245"/>
      <c r="C2076" s="246"/>
      <c r="D2076" s="236" t="s">
        <v>202</v>
      </c>
      <c r="E2076" s="247" t="s">
        <v>19</v>
      </c>
      <c r="F2076" s="248" t="s">
        <v>1785</v>
      </c>
      <c r="G2076" s="246"/>
      <c r="H2076" s="249">
        <v>88.640000000000001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202</v>
      </c>
      <c r="AU2076" s="255" t="s">
        <v>82</v>
      </c>
      <c r="AV2076" s="14" t="s">
        <v>82</v>
      </c>
      <c r="AW2076" s="14" t="s">
        <v>34</v>
      </c>
      <c r="AX2076" s="14" t="s">
        <v>72</v>
      </c>
      <c r="AY2076" s="255" t="s">
        <v>191</v>
      </c>
    </row>
    <row r="2077" s="14" customFormat="1">
      <c r="A2077" s="14"/>
      <c r="B2077" s="245"/>
      <c r="C2077" s="246"/>
      <c r="D2077" s="236" t="s">
        <v>202</v>
      </c>
      <c r="E2077" s="247" t="s">
        <v>19</v>
      </c>
      <c r="F2077" s="248" t="s">
        <v>1470</v>
      </c>
      <c r="G2077" s="246"/>
      <c r="H2077" s="249">
        <v>249.81</v>
      </c>
      <c r="I2077" s="250"/>
      <c r="J2077" s="246"/>
      <c r="K2077" s="246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202</v>
      </c>
      <c r="AU2077" s="255" t="s">
        <v>82</v>
      </c>
      <c r="AV2077" s="14" t="s">
        <v>82</v>
      </c>
      <c r="AW2077" s="14" t="s">
        <v>34</v>
      </c>
      <c r="AX2077" s="14" t="s">
        <v>72</v>
      </c>
      <c r="AY2077" s="255" t="s">
        <v>191</v>
      </c>
    </row>
    <row r="2078" s="14" customFormat="1">
      <c r="A2078" s="14"/>
      <c r="B2078" s="245"/>
      <c r="C2078" s="246"/>
      <c r="D2078" s="236" t="s">
        <v>202</v>
      </c>
      <c r="E2078" s="247" t="s">
        <v>19</v>
      </c>
      <c r="F2078" s="248" t="s">
        <v>1472</v>
      </c>
      <c r="G2078" s="246"/>
      <c r="H2078" s="249">
        <v>62.520000000000003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202</v>
      </c>
      <c r="AU2078" s="255" t="s">
        <v>82</v>
      </c>
      <c r="AV2078" s="14" t="s">
        <v>82</v>
      </c>
      <c r="AW2078" s="14" t="s">
        <v>34</v>
      </c>
      <c r="AX2078" s="14" t="s">
        <v>72</v>
      </c>
      <c r="AY2078" s="255" t="s">
        <v>191</v>
      </c>
    </row>
    <row r="2079" s="14" customFormat="1">
      <c r="A2079" s="14"/>
      <c r="B2079" s="245"/>
      <c r="C2079" s="246"/>
      <c r="D2079" s="236" t="s">
        <v>202</v>
      </c>
      <c r="E2079" s="247" t="s">
        <v>19</v>
      </c>
      <c r="F2079" s="248" t="s">
        <v>1474</v>
      </c>
      <c r="G2079" s="246"/>
      <c r="H2079" s="249">
        <v>5.2400000000000002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202</v>
      </c>
      <c r="AU2079" s="255" t="s">
        <v>82</v>
      </c>
      <c r="AV2079" s="14" t="s">
        <v>82</v>
      </c>
      <c r="AW2079" s="14" t="s">
        <v>34</v>
      </c>
      <c r="AX2079" s="14" t="s">
        <v>72</v>
      </c>
      <c r="AY2079" s="255" t="s">
        <v>191</v>
      </c>
    </row>
    <row r="2080" s="14" customFormat="1">
      <c r="A2080" s="14"/>
      <c r="B2080" s="245"/>
      <c r="C2080" s="246"/>
      <c r="D2080" s="236" t="s">
        <v>202</v>
      </c>
      <c r="E2080" s="247" t="s">
        <v>19</v>
      </c>
      <c r="F2080" s="248" t="s">
        <v>1476</v>
      </c>
      <c r="G2080" s="246"/>
      <c r="H2080" s="249">
        <v>6.7599999999999998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202</v>
      </c>
      <c r="AU2080" s="255" t="s">
        <v>82</v>
      </c>
      <c r="AV2080" s="14" t="s">
        <v>82</v>
      </c>
      <c r="AW2080" s="14" t="s">
        <v>34</v>
      </c>
      <c r="AX2080" s="14" t="s">
        <v>72</v>
      </c>
      <c r="AY2080" s="255" t="s">
        <v>191</v>
      </c>
    </row>
    <row r="2081" s="14" customFormat="1">
      <c r="A2081" s="14"/>
      <c r="B2081" s="245"/>
      <c r="C2081" s="246"/>
      <c r="D2081" s="236" t="s">
        <v>202</v>
      </c>
      <c r="E2081" s="247" t="s">
        <v>19</v>
      </c>
      <c r="F2081" s="248" t="s">
        <v>1478</v>
      </c>
      <c r="G2081" s="246"/>
      <c r="H2081" s="249">
        <v>10.539999999999999</v>
      </c>
      <c r="I2081" s="250"/>
      <c r="J2081" s="246"/>
      <c r="K2081" s="246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202</v>
      </c>
      <c r="AU2081" s="255" t="s">
        <v>82</v>
      </c>
      <c r="AV2081" s="14" t="s">
        <v>82</v>
      </c>
      <c r="AW2081" s="14" t="s">
        <v>34</v>
      </c>
      <c r="AX2081" s="14" t="s">
        <v>72</v>
      </c>
      <c r="AY2081" s="255" t="s">
        <v>191</v>
      </c>
    </row>
    <row r="2082" s="14" customFormat="1">
      <c r="A2082" s="14"/>
      <c r="B2082" s="245"/>
      <c r="C2082" s="246"/>
      <c r="D2082" s="236" t="s">
        <v>202</v>
      </c>
      <c r="E2082" s="247" t="s">
        <v>19</v>
      </c>
      <c r="F2082" s="248" t="s">
        <v>1480</v>
      </c>
      <c r="G2082" s="246"/>
      <c r="H2082" s="249">
        <v>11.42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202</v>
      </c>
      <c r="AU2082" s="255" t="s">
        <v>82</v>
      </c>
      <c r="AV2082" s="14" t="s">
        <v>82</v>
      </c>
      <c r="AW2082" s="14" t="s">
        <v>34</v>
      </c>
      <c r="AX2082" s="14" t="s">
        <v>72</v>
      </c>
      <c r="AY2082" s="255" t="s">
        <v>191</v>
      </c>
    </row>
    <row r="2083" s="15" customFormat="1">
      <c r="A2083" s="15"/>
      <c r="B2083" s="256"/>
      <c r="C2083" s="257"/>
      <c r="D2083" s="236" t="s">
        <v>202</v>
      </c>
      <c r="E2083" s="258" t="s">
        <v>19</v>
      </c>
      <c r="F2083" s="259" t="s">
        <v>208</v>
      </c>
      <c r="G2083" s="257"/>
      <c r="H2083" s="260">
        <v>446.93000000000001</v>
      </c>
      <c r="I2083" s="261"/>
      <c r="J2083" s="257"/>
      <c r="K2083" s="257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6" t="s">
        <v>202</v>
      </c>
      <c r="AU2083" s="266" t="s">
        <v>82</v>
      </c>
      <c r="AV2083" s="15" t="s">
        <v>93</v>
      </c>
      <c r="AW2083" s="15" t="s">
        <v>34</v>
      </c>
      <c r="AX2083" s="15" t="s">
        <v>72</v>
      </c>
      <c r="AY2083" s="266" t="s">
        <v>191</v>
      </c>
    </row>
    <row r="2084" s="13" customFormat="1">
      <c r="A2084" s="13"/>
      <c r="B2084" s="234"/>
      <c r="C2084" s="235"/>
      <c r="D2084" s="236" t="s">
        <v>202</v>
      </c>
      <c r="E2084" s="237" t="s">
        <v>19</v>
      </c>
      <c r="F2084" s="238" t="s">
        <v>1759</v>
      </c>
      <c r="G2084" s="235"/>
      <c r="H2084" s="237" t="s">
        <v>19</v>
      </c>
      <c r="I2084" s="239"/>
      <c r="J2084" s="235"/>
      <c r="K2084" s="235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202</v>
      </c>
      <c r="AU2084" s="244" t="s">
        <v>82</v>
      </c>
      <c r="AV2084" s="13" t="s">
        <v>80</v>
      </c>
      <c r="AW2084" s="13" t="s">
        <v>34</v>
      </c>
      <c r="AX2084" s="13" t="s">
        <v>72</v>
      </c>
      <c r="AY2084" s="244" t="s">
        <v>191</v>
      </c>
    </row>
    <row r="2085" s="14" customFormat="1">
      <c r="A2085" s="14"/>
      <c r="B2085" s="245"/>
      <c r="C2085" s="246"/>
      <c r="D2085" s="236" t="s">
        <v>202</v>
      </c>
      <c r="E2085" s="247" t="s">
        <v>19</v>
      </c>
      <c r="F2085" s="248" t="s">
        <v>1798</v>
      </c>
      <c r="G2085" s="246"/>
      <c r="H2085" s="249">
        <v>16.75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202</v>
      </c>
      <c r="AU2085" s="255" t="s">
        <v>82</v>
      </c>
      <c r="AV2085" s="14" t="s">
        <v>82</v>
      </c>
      <c r="AW2085" s="14" t="s">
        <v>34</v>
      </c>
      <c r="AX2085" s="14" t="s">
        <v>72</v>
      </c>
      <c r="AY2085" s="255" t="s">
        <v>191</v>
      </c>
    </row>
    <row r="2086" s="15" customFormat="1">
      <c r="A2086" s="15"/>
      <c r="B2086" s="256"/>
      <c r="C2086" s="257"/>
      <c r="D2086" s="236" t="s">
        <v>202</v>
      </c>
      <c r="E2086" s="258" t="s">
        <v>19</v>
      </c>
      <c r="F2086" s="259" t="s">
        <v>208</v>
      </c>
      <c r="G2086" s="257"/>
      <c r="H2086" s="260">
        <v>16.75</v>
      </c>
      <c r="I2086" s="261"/>
      <c r="J2086" s="257"/>
      <c r="K2086" s="257"/>
      <c r="L2086" s="262"/>
      <c r="M2086" s="263"/>
      <c r="N2086" s="264"/>
      <c r="O2086" s="264"/>
      <c r="P2086" s="264"/>
      <c r="Q2086" s="264"/>
      <c r="R2086" s="264"/>
      <c r="S2086" s="264"/>
      <c r="T2086" s="26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6" t="s">
        <v>202</v>
      </c>
      <c r="AU2086" s="266" t="s">
        <v>82</v>
      </c>
      <c r="AV2086" s="15" t="s">
        <v>93</v>
      </c>
      <c r="AW2086" s="15" t="s">
        <v>34</v>
      </c>
      <c r="AX2086" s="15" t="s">
        <v>72</v>
      </c>
      <c r="AY2086" s="266" t="s">
        <v>191</v>
      </c>
    </row>
    <row r="2087" s="16" customFormat="1">
      <c r="A2087" s="16"/>
      <c r="B2087" s="267"/>
      <c r="C2087" s="268"/>
      <c r="D2087" s="236" t="s">
        <v>202</v>
      </c>
      <c r="E2087" s="269" t="s">
        <v>19</v>
      </c>
      <c r="F2087" s="270" t="s">
        <v>212</v>
      </c>
      <c r="G2087" s="268"/>
      <c r="H2087" s="271">
        <v>463.68000000000001</v>
      </c>
      <c r="I2087" s="272"/>
      <c r="J2087" s="268"/>
      <c r="K2087" s="268"/>
      <c r="L2087" s="273"/>
      <c r="M2087" s="274"/>
      <c r="N2087" s="275"/>
      <c r="O2087" s="275"/>
      <c r="P2087" s="275"/>
      <c r="Q2087" s="275"/>
      <c r="R2087" s="275"/>
      <c r="S2087" s="275"/>
      <c r="T2087" s="27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T2087" s="277" t="s">
        <v>202</v>
      </c>
      <c r="AU2087" s="277" t="s">
        <v>82</v>
      </c>
      <c r="AV2087" s="16" t="s">
        <v>198</v>
      </c>
      <c r="AW2087" s="16" t="s">
        <v>34</v>
      </c>
      <c r="AX2087" s="16" t="s">
        <v>80</v>
      </c>
      <c r="AY2087" s="277" t="s">
        <v>191</v>
      </c>
    </row>
    <row r="2088" s="14" customFormat="1">
      <c r="A2088" s="14"/>
      <c r="B2088" s="245"/>
      <c r="C2088" s="246"/>
      <c r="D2088" s="236" t="s">
        <v>202</v>
      </c>
      <c r="E2088" s="246"/>
      <c r="F2088" s="248" t="s">
        <v>2063</v>
      </c>
      <c r="G2088" s="246"/>
      <c r="H2088" s="249">
        <v>486.86399999999998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202</v>
      </c>
      <c r="AU2088" s="255" t="s">
        <v>82</v>
      </c>
      <c r="AV2088" s="14" t="s">
        <v>82</v>
      </c>
      <c r="AW2088" s="14" t="s">
        <v>4</v>
      </c>
      <c r="AX2088" s="14" t="s">
        <v>80</v>
      </c>
      <c r="AY2088" s="255" t="s">
        <v>191</v>
      </c>
    </row>
    <row r="2089" s="2" customFormat="1" ht="16.5" customHeight="1">
      <c r="A2089" s="41"/>
      <c r="B2089" s="42"/>
      <c r="C2089" s="278" t="s">
        <v>1238</v>
      </c>
      <c r="D2089" s="278" t="s">
        <v>260</v>
      </c>
      <c r="E2089" s="279" t="s">
        <v>2064</v>
      </c>
      <c r="F2089" s="280" t="s">
        <v>2065</v>
      </c>
      <c r="G2089" s="281" t="s">
        <v>196</v>
      </c>
      <c r="H2089" s="282">
        <v>478.10700000000003</v>
      </c>
      <c r="I2089" s="283"/>
      <c r="J2089" s="284">
        <f>ROUND(I2089*H2089,2)</f>
        <v>0</v>
      </c>
      <c r="K2089" s="280" t="s">
        <v>197</v>
      </c>
      <c r="L2089" s="285"/>
      <c r="M2089" s="286" t="s">
        <v>19</v>
      </c>
      <c r="N2089" s="287" t="s">
        <v>43</v>
      </c>
      <c r="O2089" s="87"/>
      <c r="P2089" s="225">
        <f>O2089*H2089</f>
        <v>0</v>
      </c>
      <c r="Q2089" s="225">
        <v>0.0041999999999999997</v>
      </c>
      <c r="R2089" s="225">
        <f>Q2089*H2089</f>
        <v>2.0080494</v>
      </c>
      <c r="S2089" s="225">
        <v>0</v>
      </c>
      <c r="T2089" s="226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7" t="s">
        <v>688</v>
      </c>
      <c r="AT2089" s="227" t="s">
        <v>260</v>
      </c>
      <c r="AU2089" s="227" t="s">
        <v>82</v>
      </c>
      <c r="AY2089" s="20" t="s">
        <v>191</v>
      </c>
      <c r="BE2089" s="228">
        <f>IF(N2089="základní",J2089,0)</f>
        <v>0</v>
      </c>
      <c r="BF2089" s="228">
        <f>IF(N2089="snížená",J2089,0)</f>
        <v>0</v>
      </c>
      <c r="BG2089" s="228">
        <f>IF(N2089="zákl. přenesená",J2089,0)</f>
        <v>0</v>
      </c>
      <c r="BH2089" s="228">
        <f>IF(N2089="sníž. přenesená",J2089,0)</f>
        <v>0</v>
      </c>
      <c r="BI2089" s="228">
        <f>IF(N2089="nulová",J2089,0)</f>
        <v>0</v>
      </c>
      <c r="BJ2089" s="20" t="s">
        <v>80</v>
      </c>
      <c r="BK2089" s="228">
        <f>ROUND(I2089*H2089,2)</f>
        <v>0</v>
      </c>
      <c r="BL2089" s="20" t="s">
        <v>464</v>
      </c>
      <c r="BM2089" s="227" t="s">
        <v>2066</v>
      </c>
    </row>
    <row r="2090" s="13" customFormat="1">
      <c r="A2090" s="13"/>
      <c r="B2090" s="234"/>
      <c r="C2090" s="235"/>
      <c r="D2090" s="236" t="s">
        <v>202</v>
      </c>
      <c r="E2090" s="237" t="s">
        <v>19</v>
      </c>
      <c r="F2090" s="238" t="s">
        <v>701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202</v>
      </c>
      <c r="AU2090" s="244" t="s">
        <v>82</v>
      </c>
      <c r="AV2090" s="13" t="s">
        <v>80</v>
      </c>
      <c r="AW2090" s="13" t="s">
        <v>34</v>
      </c>
      <c r="AX2090" s="13" t="s">
        <v>72</v>
      </c>
      <c r="AY2090" s="244" t="s">
        <v>191</v>
      </c>
    </row>
    <row r="2091" s="13" customFormat="1">
      <c r="A2091" s="13"/>
      <c r="B2091" s="234"/>
      <c r="C2091" s="235"/>
      <c r="D2091" s="236" t="s">
        <v>202</v>
      </c>
      <c r="E2091" s="237" t="s">
        <v>19</v>
      </c>
      <c r="F2091" s="238" t="s">
        <v>2059</v>
      </c>
      <c r="G2091" s="235"/>
      <c r="H2091" s="237" t="s">
        <v>19</v>
      </c>
      <c r="I2091" s="239"/>
      <c r="J2091" s="235"/>
      <c r="K2091" s="235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202</v>
      </c>
      <c r="AU2091" s="244" t="s">
        <v>82</v>
      </c>
      <c r="AV2091" s="13" t="s">
        <v>80</v>
      </c>
      <c r="AW2091" s="13" t="s">
        <v>34</v>
      </c>
      <c r="AX2091" s="13" t="s">
        <v>72</v>
      </c>
      <c r="AY2091" s="244" t="s">
        <v>191</v>
      </c>
    </row>
    <row r="2092" s="13" customFormat="1">
      <c r="A2092" s="13"/>
      <c r="B2092" s="234"/>
      <c r="C2092" s="235"/>
      <c r="D2092" s="236" t="s">
        <v>202</v>
      </c>
      <c r="E2092" s="237" t="s">
        <v>19</v>
      </c>
      <c r="F2092" s="238" t="s">
        <v>1753</v>
      </c>
      <c r="G2092" s="235"/>
      <c r="H2092" s="237" t="s">
        <v>19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202</v>
      </c>
      <c r="AU2092" s="244" t="s">
        <v>82</v>
      </c>
      <c r="AV2092" s="13" t="s">
        <v>80</v>
      </c>
      <c r="AW2092" s="13" t="s">
        <v>34</v>
      </c>
      <c r="AX2092" s="13" t="s">
        <v>72</v>
      </c>
      <c r="AY2092" s="244" t="s">
        <v>191</v>
      </c>
    </row>
    <row r="2093" s="14" customFormat="1">
      <c r="A2093" s="14"/>
      <c r="B2093" s="245"/>
      <c r="C2093" s="246"/>
      <c r="D2093" s="236" t="s">
        <v>202</v>
      </c>
      <c r="E2093" s="247" t="s">
        <v>19</v>
      </c>
      <c r="F2093" s="248" t="s">
        <v>1794</v>
      </c>
      <c r="G2093" s="246"/>
      <c r="H2093" s="249">
        <v>105.83</v>
      </c>
      <c r="I2093" s="250"/>
      <c r="J2093" s="246"/>
      <c r="K2093" s="246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202</v>
      </c>
      <c r="AU2093" s="255" t="s">
        <v>82</v>
      </c>
      <c r="AV2093" s="14" t="s">
        <v>82</v>
      </c>
      <c r="AW2093" s="14" t="s">
        <v>34</v>
      </c>
      <c r="AX2093" s="14" t="s">
        <v>72</v>
      </c>
      <c r="AY2093" s="255" t="s">
        <v>191</v>
      </c>
    </row>
    <row r="2094" s="15" customFormat="1">
      <c r="A2094" s="15"/>
      <c r="B2094" s="256"/>
      <c r="C2094" s="257"/>
      <c r="D2094" s="236" t="s">
        <v>202</v>
      </c>
      <c r="E2094" s="258" t="s">
        <v>19</v>
      </c>
      <c r="F2094" s="259" t="s">
        <v>208</v>
      </c>
      <c r="G2094" s="257"/>
      <c r="H2094" s="260">
        <v>105.83</v>
      </c>
      <c r="I2094" s="261"/>
      <c r="J2094" s="257"/>
      <c r="K2094" s="257"/>
      <c r="L2094" s="262"/>
      <c r="M2094" s="263"/>
      <c r="N2094" s="264"/>
      <c r="O2094" s="264"/>
      <c r="P2094" s="264"/>
      <c r="Q2094" s="264"/>
      <c r="R2094" s="264"/>
      <c r="S2094" s="264"/>
      <c r="T2094" s="26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6" t="s">
        <v>202</v>
      </c>
      <c r="AU2094" s="266" t="s">
        <v>82</v>
      </c>
      <c r="AV2094" s="15" t="s">
        <v>93</v>
      </c>
      <c r="AW2094" s="15" t="s">
        <v>34</v>
      </c>
      <c r="AX2094" s="15" t="s">
        <v>72</v>
      </c>
      <c r="AY2094" s="266" t="s">
        <v>191</v>
      </c>
    </row>
    <row r="2095" s="13" customFormat="1">
      <c r="A2095" s="13"/>
      <c r="B2095" s="234"/>
      <c r="C2095" s="235"/>
      <c r="D2095" s="236" t="s">
        <v>202</v>
      </c>
      <c r="E2095" s="237" t="s">
        <v>19</v>
      </c>
      <c r="F2095" s="238" t="s">
        <v>1755</v>
      </c>
      <c r="G2095" s="235"/>
      <c r="H2095" s="237" t="s">
        <v>19</v>
      </c>
      <c r="I2095" s="239"/>
      <c r="J2095" s="235"/>
      <c r="K2095" s="235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202</v>
      </c>
      <c r="AU2095" s="244" t="s">
        <v>82</v>
      </c>
      <c r="AV2095" s="13" t="s">
        <v>80</v>
      </c>
      <c r="AW2095" s="13" t="s">
        <v>34</v>
      </c>
      <c r="AX2095" s="13" t="s">
        <v>72</v>
      </c>
      <c r="AY2095" s="244" t="s">
        <v>191</v>
      </c>
    </row>
    <row r="2096" s="14" customFormat="1">
      <c r="A2096" s="14"/>
      <c r="B2096" s="245"/>
      <c r="C2096" s="246"/>
      <c r="D2096" s="236" t="s">
        <v>202</v>
      </c>
      <c r="E2096" s="247" t="s">
        <v>19</v>
      </c>
      <c r="F2096" s="248" t="s">
        <v>1795</v>
      </c>
      <c r="G2096" s="246"/>
      <c r="H2096" s="249">
        <v>232.81999999999999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202</v>
      </c>
      <c r="AU2096" s="255" t="s">
        <v>82</v>
      </c>
      <c r="AV2096" s="14" t="s">
        <v>82</v>
      </c>
      <c r="AW2096" s="14" t="s">
        <v>34</v>
      </c>
      <c r="AX2096" s="14" t="s">
        <v>72</v>
      </c>
      <c r="AY2096" s="255" t="s">
        <v>191</v>
      </c>
    </row>
    <row r="2097" s="14" customFormat="1">
      <c r="A2097" s="14"/>
      <c r="B2097" s="245"/>
      <c r="C2097" s="246"/>
      <c r="D2097" s="236" t="s">
        <v>202</v>
      </c>
      <c r="E2097" s="247" t="s">
        <v>19</v>
      </c>
      <c r="F2097" s="248" t="s">
        <v>1796</v>
      </c>
      <c r="G2097" s="246"/>
      <c r="H2097" s="249">
        <v>53.18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202</v>
      </c>
      <c r="AU2097" s="255" t="s">
        <v>82</v>
      </c>
      <c r="AV2097" s="14" t="s">
        <v>82</v>
      </c>
      <c r="AW2097" s="14" t="s">
        <v>34</v>
      </c>
      <c r="AX2097" s="14" t="s">
        <v>72</v>
      </c>
      <c r="AY2097" s="255" t="s">
        <v>191</v>
      </c>
    </row>
    <row r="2098" s="14" customFormat="1">
      <c r="A2098" s="14"/>
      <c r="B2098" s="245"/>
      <c r="C2098" s="246"/>
      <c r="D2098" s="236" t="s">
        <v>202</v>
      </c>
      <c r="E2098" s="247" t="s">
        <v>19</v>
      </c>
      <c r="F2098" s="248" t="s">
        <v>1797</v>
      </c>
      <c r="G2098" s="246"/>
      <c r="H2098" s="249">
        <v>63.509999999999998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202</v>
      </c>
      <c r="AU2098" s="255" t="s">
        <v>82</v>
      </c>
      <c r="AV2098" s="14" t="s">
        <v>82</v>
      </c>
      <c r="AW2098" s="14" t="s">
        <v>34</v>
      </c>
      <c r="AX2098" s="14" t="s">
        <v>72</v>
      </c>
      <c r="AY2098" s="255" t="s">
        <v>191</v>
      </c>
    </row>
    <row r="2099" s="15" customFormat="1">
      <c r="A2099" s="15"/>
      <c r="B2099" s="256"/>
      <c r="C2099" s="257"/>
      <c r="D2099" s="236" t="s">
        <v>202</v>
      </c>
      <c r="E2099" s="258" t="s">
        <v>19</v>
      </c>
      <c r="F2099" s="259" t="s">
        <v>208</v>
      </c>
      <c r="G2099" s="257"/>
      <c r="H2099" s="260">
        <v>349.50999999999999</v>
      </c>
      <c r="I2099" s="261"/>
      <c r="J2099" s="257"/>
      <c r="K2099" s="257"/>
      <c r="L2099" s="262"/>
      <c r="M2099" s="263"/>
      <c r="N2099" s="264"/>
      <c r="O2099" s="264"/>
      <c r="P2099" s="264"/>
      <c r="Q2099" s="264"/>
      <c r="R2099" s="264"/>
      <c r="S2099" s="264"/>
      <c r="T2099" s="26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6" t="s">
        <v>202</v>
      </c>
      <c r="AU2099" s="266" t="s">
        <v>82</v>
      </c>
      <c r="AV2099" s="15" t="s">
        <v>93</v>
      </c>
      <c r="AW2099" s="15" t="s">
        <v>34</v>
      </c>
      <c r="AX2099" s="15" t="s">
        <v>72</v>
      </c>
      <c r="AY2099" s="266" t="s">
        <v>191</v>
      </c>
    </row>
    <row r="2100" s="16" customFormat="1">
      <c r="A2100" s="16"/>
      <c r="B2100" s="267"/>
      <c r="C2100" s="268"/>
      <c r="D2100" s="236" t="s">
        <v>202</v>
      </c>
      <c r="E2100" s="269" t="s">
        <v>19</v>
      </c>
      <c r="F2100" s="270" t="s">
        <v>212</v>
      </c>
      <c r="G2100" s="268"/>
      <c r="H2100" s="271">
        <v>455.33999999999998</v>
      </c>
      <c r="I2100" s="272"/>
      <c r="J2100" s="268"/>
      <c r="K2100" s="268"/>
      <c r="L2100" s="273"/>
      <c r="M2100" s="274"/>
      <c r="N2100" s="275"/>
      <c r="O2100" s="275"/>
      <c r="P2100" s="275"/>
      <c r="Q2100" s="275"/>
      <c r="R2100" s="275"/>
      <c r="S2100" s="275"/>
      <c r="T2100" s="27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77" t="s">
        <v>202</v>
      </c>
      <c r="AU2100" s="277" t="s">
        <v>82</v>
      </c>
      <c r="AV2100" s="16" t="s">
        <v>198</v>
      </c>
      <c r="AW2100" s="16" t="s">
        <v>34</v>
      </c>
      <c r="AX2100" s="16" t="s">
        <v>80</v>
      </c>
      <c r="AY2100" s="277" t="s">
        <v>191</v>
      </c>
    </row>
    <row r="2101" s="14" customFormat="1">
      <c r="A2101" s="14"/>
      <c r="B2101" s="245"/>
      <c r="C2101" s="246"/>
      <c r="D2101" s="236" t="s">
        <v>202</v>
      </c>
      <c r="E2101" s="246"/>
      <c r="F2101" s="248" t="s">
        <v>2067</v>
      </c>
      <c r="G2101" s="246"/>
      <c r="H2101" s="249">
        <v>478.10700000000003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202</v>
      </c>
      <c r="AU2101" s="255" t="s">
        <v>82</v>
      </c>
      <c r="AV2101" s="14" t="s">
        <v>82</v>
      </c>
      <c r="AW2101" s="14" t="s">
        <v>4</v>
      </c>
      <c r="AX2101" s="14" t="s">
        <v>80</v>
      </c>
      <c r="AY2101" s="255" t="s">
        <v>191</v>
      </c>
    </row>
    <row r="2102" s="2" customFormat="1" ht="24.15" customHeight="1">
      <c r="A2102" s="41"/>
      <c r="B2102" s="42"/>
      <c r="C2102" s="216" t="s">
        <v>1261</v>
      </c>
      <c r="D2102" s="216" t="s">
        <v>193</v>
      </c>
      <c r="E2102" s="217" t="s">
        <v>2068</v>
      </c>
      <c r="F2102" s="218" t="s">
        <v>2069</v>
      </c>
      <c r="G2102" s="219" t="s">
        <v>196</v>
      </c>
      <c r="H2102" s="220">
        <v>65.802999999999997</v>
      </c>
      <c r="I2102" s="221"/>
      <c r="J2102" s="222">
        <f>ROUND(I2102*H2102,2)</f>
        <v>0</v>
      </c>
      <c r="K2102" s="218" t="s">
        <v>197</v>
      </c>
      <c r="L2102" s="47"/>
      <c r="M2102" s="223" t="s">
        <v>19</v>
      </c>
      <c r="N2102" s="224" t="s">
        <v>43</v>
      </c>
      <c r="O2102" s="87"/>
      <c r="P2102" s="225">
        <f>O2102*H2102</f>
        <v>0</v>
      </c>
      <c r="Q2102" s="225">
        <v>0.0060000000000000001</v>
      </c>
      <c r="R2102" s="225">
        <f>Q2102*H2102</f>
        <v>0.394818</v>
      </c>
      <c r="S2102" s="225">
        <v>0</v>
      </c>
      <c r="T2102" s="226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7" t="s">
        <v>464</v>
      </c>
      <c r="AT2102" s="227" t="s">
        <v>193</v>
      </c>
      <c r="AU2102" s="227" t="s">
        <v>82</v>
      </c>
      <c r="AY2102" s="20" t="s">
        <v>191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20" t="s">
        <v>80</v>
      </c>
      <c r="BK2102" s="228">
        <f>ROUND(I2102*H2102,2)</f>
        <v>0</v>
      </c>
      <c r="BL2102" s="20" t="s">
        <v>464</v>
      </c>
      <c r="BM2102" s="227" t="s">
        <v>2070</v>
      </c>
    </row>
    <row r="2103" s="2" customFormat="1">
      <c r="A2103" s="41"/>
      <c r="B2103" s="42"/>
      <c r="C2103" s="43"/>
      <c r="D2103" s="229" t="s">
        <v>200</v>
      </c>
      <c r="E2103" s="43"/>
      <c r="F2103" s="230" t="s">
        <v>2071</v>
      </c>
      <c r="G2103" s="43"/>
      <c r="H2103" s="43"/>
      <c r="I2103" s="231"/>
      <c r="J2103" s="43"/>
      <c r="K2103" s="43"/>
      <c r="L2103" s="47"/>
      <c r="M2103" s="232"/>
      <c r="N2103" s="233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200</v>
      </c>
      <c r="AU2103" s="20" t="s">
        <v>82</v>
      </c>
    </row>
    <row r="2104" s="13" customFormat="1">
      <c r="A2104" s="13"/>
      <c r="B2104" s="234"/>
      <c r="C2104" s="235"/>
      <c r="D2104" s="236" t="s">
        <v>202</v>
      </c>
      <c r="E2104" s="237" t="s">
        <v>19</v>
      </c>
      <c r="F2104" s="238" t="s">
        <v>1950</v>
      </c>
      <c r="G2104" s="235"/>
      <c r="H2104" s="237" t="s">
        <v>19</v>
      </c>
      <c r="I2104" s="239"/>
      <c r="J2104" s="235"/>
      <c r="K2104" s="235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202</v>
      </c>
      <c r="AU2104" s="244" t="s">
        <v>82</v>
      </c>
      <c r="AV2104" s="13" t="s">
        <v>80</v>
      </c>
      <c r="AW2104" s="13" t="s">
        <v>34</v>
      </c>
      <c r="AX2104" s="13" t="s">
        <v>72</v>
      </c>
      <c r="AY2104" s="244" t="s">
        <v>191</v>
      </c>
    </row>
    <row r="2105" s="14" customFormat="1">
      <c r="A2105" s="14"/>
      <c r="B2105" s="245"/>
      <c r="C2105" s="246"/>
      <c r="D2105" s="236" t="s">
        <v>202</v>
      </c>
      <c r="E2105" s="247" t="s">
        <v>19</v>
      </c>
      <c r="F2105" s="248" t="s">
        <v>2072</v>
      </c>
      <c r="G2105" s="246"/>
      <c r="H2105" s="249">
        <v>45.542000000000002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202</v>
      </c>
      <c r="AU2105" s="255" t="s">
        <v>82</v>
      </c>
      <c r="AV2105" s="14" t="s">
        <v>82</v>
      </c>
      <c r="AW2105" s="14" t="s">
        <v>34</v>
      </c>
      <c r="AX2105" s="14" t="s">
        <v>72</v>
      </c>
      <c r="AY2105" s="255" t="s">
        <v>191</v>
      </c>
    </row>
    <row r="2106" s="14" customFormat="1">
      <c r="A2106" s="14"/>
      <c r="B2106" s="245"/>
      <c r="C2106" s="246"/>
      <c r="D2106" s="236" t="s">
        <v>202</v>
      </c>
      <c r="E2106" s="247" t="s">
        <v>19</v>
      </c>
      <c r="F2106" s="248" t="s">
        <v>2073</v>
      </c>
      <c r="G2106" s="246"/>
      <c r="H2106" s="249">
        <v>5.2530000000000001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202</v>
      </c>
      <c r="AU2106" s="255" t="s">
        <v>82</v>
      </c>
      <c r="AV2106" s="14" t="s">
        <v>82</v>
      </c>
      <c r="AW2106" s="14" t="s">
        <v>34</v>
      </c>
      <c r="AX2106" s="14" t="s">
        <v>72</v>
      </c>
      <c r="AY2106" s="255" t="s">
        <v>191</v>
      </c>
    </row>
    <row r="2107" s="13" customFormat="1">
      <c r="A2107" s="13"/>
      <c r="B2107" s="234"/>
      <c r="C2107" s="235"/>
      <c r="D2107" s="236" t="s">
        <v>202</v>
      </c>
      <c r="E2107" s="237" t="s">
        <v>19</v>
      </c>
      <c r="F2107" s="238" t="s">
        <v>1989</v>
      </c>
      <c r="G2107" s="235"/>
      <c r="H2107" s="237" t="s">
        <v>19</v>
      </c>
      <c r="I2107" s="239"/>
      <c r="J2107" s="235"/>
      <c r="K2107" s="235"/>
      <c r="L2107" s="240"/>
      <c r="M2107" s="241"/>
      <c r="N2107" s="242"/>
      <c r="O2107" s="242"/>
      <c r="P2107" s="242"/>
      <c r="Q2107" s="242"/>
      <c r="R2107" s="242"/>
      <c r="S2107" s="242"/>
      <c r="T2107" s="24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4" t="s">
        <v>202</v>
      </c>
      <c r="AU2107" s="244" t="s">
        <v>82</v>
      </c>
      <c r="AV2107" s="13" t="s">
        <v>80</v>
      </c>
      <c r="AW2107" s="13" t="s">
        <v>34</v>
      </c>
      <c r="AX2107" s="13" t="s">
        <v>72</v>
      </c>
      <c r="AY2107" s="244" t="s">
        <v>191</v>
      </c>
    </row>
    <row r="2108" s="14" customFormat="1">
      <c r="A2108" s="14"/>
      <c r="B2108" s="245"/>
      <c r="C2108" s="246"/>
      <c r="D2108" s="236" t="s">
        <v>202</v>
      </c>
      <c r="E2108" s="247" t="s">
        <v>19</v>
      </c>
      <c r="F2108" s="248" t="s">
        <v>2074</v>
      </c>
      <c r="G2108" s="246"/>
      <c r="H2108" s="249">
        <v>15.007999999999999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202</v>
      </c>
      <c r="AU2108" s="255" t="s">
        <v>82</v>
      </c>
      <c r="AV2108" s="14" t="s">
        <v>82</v>
      </c>
      <c r="AW2108" s="14" t="s">
        <v>34</v>
      </c>
      <c r="AX2108" s="14" t="s">
        <v>72</v>
      </c>
      <c r="AY2108" s="255" t="s">
        <v>191</v>
      </c>
    </row>
    <row r="2109" s="16" customFormat="1">
      <c r="A2109" s="16"/>
      <c r="B2109" s="267"/>
      <c r="C2109" s="268"/>
      <c r="D2109" s="236" t="s">
        <v>202</v>
      </c>
      <c r="E2109" s="269" t="s">
        <v>19</v>
      </c>
      <c r="F2109" s="270" t="s">
        <v>212</v>
      </c>
      <c r="G2109" s="268"/>
      <c r="H2109" s="271">
        <v>65.802999999999997</v>
      </c>
      <c r="I2109" s="272"/>
      <c r="J2109" s="268"/>
      <c r="K2109" s="268"/>
      <c r="L2109" s="273"/>
      <c r="M2109" s="274"/>
      <c r="N2109" s="275"/>
      <c r="O2109" s="275"/>
      <c r="P2109" s="275"/>
      <c r="Q2109" s="275"/>
      <c r="R2109" s="275"/>
      <c r="S2109" s="275"/>
      <c r="T2109" s="27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T2109" s="277" t="s">
        <v>202</v>
      </c>
      <c r="AU2109" s="277" t="s">
        <v>82</v>
      </c>
      <c r="AV2109" s="16" t="s">
        <v>198</v>
      </c>
      <c r="AW2109" s="16" t="s">
        <v>34</v>
      </c>
      <c r="AX2109" s="16" t="s">
        <v>80</v>
      </c>
      <c r="AY2109" s="277" t="s">
        <v>191</v>
      </c>
    </row>
    <row r="2110" s="2" customFormat="1" ht="16.5" customHeight="1">
      <c r="A2110" s="41"/>
      <c r="B2110" s="42"/>
      <c r="C2110" s="278" t="s">
        <v>1264</v>
      </c>
      <c r="D2110" s="278" t="s">
        <v>260</v>
      </c>
      <c r="E2110" s="279" t="s">
        <v>2075</v>
      </c>
      <c r="F2110" s="280" t="s">
        <v>2076</v>
      </c>
      <c r="G2110" s="281" t="s">
        <v>196</v>
      </c>
      <c r="H2110" s="282">
        <v>5.516</v>
      </c>
      <c r="I2110" s="283"/>
      <c r="J2110" s="284">
        <f>ROUND(I2110*H2110,2)</f>
        <v>0</v>
      </c>
      <c r="K2110" s="280" t="s">
        <v>197</v>
      </c>
      <c r="L2110" s="285"/>
      <c r="M2110" s="286" t="s">
        <v>19</v>
      </c>
      <c r="N2110" s="287" t="s">
        <v>43</v>
      </c>
      <c r="O2110" s="87"/>
      <c r="P2110" s="225">
        <f>O2110*H2110</f>
        <v>0</v>
      </c>
      <c r="Q2110" s="225">
        <v>0.0035000000000000001</v>
      </c>
      <c r="R2110" s="225">
        <f>Q2110*H2110</f>
        <v>0.019306</v>
      </c>
      <c r="S2110" s="225">
        <v>0</v>
      </c>
      <c r="T2110" s="226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27" t="s">
        <v>688</v>
      </c>
      <c r="AT2110" s="227" t="s">
        <v>260</v>
      </c>
      <c r="AU2110" s="227" t="s">
        <v>82</v>
      </c>
      <c r="AY2110" s="20" t="s">
        <v>191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20" t="s">
        <v>80</v>
      </c>
      <c r="BK2110" s="228">
        <f>ROUND(I2110*H2110,2)</f>
        <v>0</v>
      </c>
      <c r="BL2110" s="20" t="s">
        <v>464</v>
      </c>
      <c r="BM2110" s="227" t="s">
        <v>2077</v>
      </c>
    </row>
    <row r="2111" s="13" customFormat="1">
      <c r="A2111" s="13"/>
      <c r="B2111" s="234"/>
      <c r="C2111" s="235"/>
      <c r="D2111" s="236" t="s">
        <v>202</v>
      </c>
      <c r="E2111" s="237" t="s">
        <v>19</v>
      </c>
      <c r="F2111" s="238" t="s">
        <v>1950</v>
      </c>
      <c r="G2111" s="235"/>
      <c r="H2111" s="237" t="s">
        <v>19</v>
      </c>
      <c r="I2111" s="239"/>
      <c r="J2111" s="235"/>
      <c r="K2111" s="235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202</v>
      </c>
      <c r="AU2111" s="244" t="s">
        <v>82</v>
      </c>
      <c r="AV2111" s="13" t="s">
        <v>80</v>
      </c>
      <c r="AW2111" s="13" t="s">
        <v>34</v>
      </c>
      <c r="AX2111" s="13" t="s">
        <v>72</v>
      </c>
      <c r="AY2111" s="244" t="s">
        <v>191</v>
      </c>
    </row>
    <row r="2112" s="14" customFormat="1">
      <c r="A2112" s="14"/>
      <c r="B2112" s="245"/>
      <c r="C2112" s="246"/>
      <c r="D2112" s="236" t="s">
        <v>202</v>
      </c>
      <c r="E2112" s="247" t="s">
        <v>19</v>
      </c>
      <c r="F2112" s="248" t="s">
        <v>2073</v>
      </c>
      <c r="G2112" s="246"/>
      <c r="H2112" s="249">
        <v>5.2530000000000001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202</v>
      </c>
      <c r="AU2112" s="255" t="s">
        <v>82</v>
      </c>
      <c r="AV2112" s="14" t="s">
        <v>82</v>
      </c>
      <c r="AW2112" s="14" t="s">
        <v>34</v>
      </c>
      <c r="AX2112" s="14" t="s">
        <v>72</v>
      </c>
      <c r="AY2112" s="255" t="s">
        <v>191</v>
      </c>
    </row>
    <row r="2113" s="16" customFormat="1">
      <c r="A2113" s="16"/>
      <c r="B2113" s="267"/>
      <c r="C2113" s="268"/>
      <c r="D2113" s="236" t="s">
        <v>202</v>
      </c>
      <c r="E2113" s="269" t="s">
        <v>19</v>
      </c>
      <c r="F2113" s="270" t="s">
        <v>212</v>
      </c>
      <c r="G2113" s="268"/>
      <c r="H2113" s="271">
        <v>5.2530000000000001</v>
      </c>
      <c r="I2113" s="272"/>
      <c r="J2113" s="268"/>
      <c r="K2113" s="268"/>
      <c r="L2113" s="273"/>
      <c r="M2113" s="274"/>
      <c r="N2113" s="275"/>
      <c r="O2113" s="275"/>
      <c r="P2113" s="275"/>
      <c r="Q2113" s="275"/>
      <c r="R2113" s="275"/>
      <c r="S2113" s="275"/>
      <c r="T2113" s="27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T2113" s="277" t="s">
        <v>202</v>
      </c>
      <c r="AU2113" s="277" t="s">
        <v>82</v>
      </c>
      <c r="AV2113" s="16" t="s">
        <v>198</v>
      </c>
      <c r="AW2113" s="16" t="s">
        <v>34</v>
      </c>
      <c r="AX2113" s="16" t="s">
        <v>80</v>
      </c>
      <c r="AY2113" s="277" t="s">
        <v>191</v>
      </c>
    </row>
    <row r="2114" s="14" customFormat="1">
      <c r="A2114" s="14"/>
      <c r="B2114" s="245"/>
      <c r="C2114" s="246"/>
      <c r="D2114" s="236" t="s">
        <v>202</v>
      </c>
      <c r="E2114" s="246"/>
      <c r="F2114" s="248" t="s">
        <v>2078</v>
      </c>
      <c r="G2114" s="246"/>
      <c r="H2114" s="249">
        <v>5.516</v>
      </c>
      <c r="I2114" s="250"/>
      <c r="J2114" s="246"/>
      <c r="K2114" s="246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202</v>
      </c>
      <c r="AU2114" s="255" t="s">
        <v>82</v>
      </c>
      <c r="AV2114" s="14" t="s">
        <v>82</v>
      </c>
      <c r="AW2114" s="14" t="s">
        <v>4</v>
      </c>
      <c r="AX2114" s="14" t="s">
        <v>80</v>
      </c>
      <c r="AY2114" s="255" t="s">
        <v>191</v>
      </c>
    </row>
    <row r="2115" s="2" customFormat="1" ht="16.5" customHeight="1">
      <c r="A2115" s="41"/>
      <c r="B2115" s="42"/>
      <c r="C2115" s="278" t="s">
        <v>1269</v>
      </c>
      <c r="D2115" s="278" t="s">
        <v>260</v>
      </c>
      <c r="E2115" s="279" t="s">
        <v>2079</v>
      </c>
      <c r="F2115" s="280" t="s">
        <v>2080</v>
      </c>
      <c r="G2115" s="281" t="s">
        <v>196</v>
      </c>
      <c r="H2115" s="282">
        <v>47.819000000000003</v>
      </c>
      <c r="I2115" s="283"/>
      <c r="J2115" s="284">
        <f>ROUND(I2115*H2115,2)</f>
        <v>0</v>
      </c>
      <c r="K2115" s="280" t="s">
        <v>197</v>
      </c>
      <c r="L2115" s="285"/>
      <c r="M2115" s="286" t="s">
        <v>19</v>
      </c>
      <c r="N2115" s="287" t="s">
        <v>43</v>
      </c>
      <c r="O2115" s="87"/>
      <c r="P2115" s="225">
        <f>O2115*H2115</f>
        <v>0</v>
      </c>
      <c r="Q2115" s="225">
        <v>0.0041999999999999997</v>
      </c>
      <c r="R2115" s="225">
        <f>Q2115*H2115</f>
        <v>0.20083979999999999</v>
      </c>
      <c r="S2115" s="225">
        <v>0</v>
      </c>
      <c r="T2115" s="226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7" t="s">
        <v>688</v>
      </c>
      <c r="AT2115" s="227" t="s">
        <v>260</v>
      </c>
      <c r="AU2115" s="227" t="s">
        <v>82</v>
      </c>
      <c r="AY2115" s="20" t="s">
        <v>191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20" t="s">
        <v>80</v>
      </c>
      <c r="BK2115" s="228">
        <f>ROUND(I2115*H2115,2)</f>
        <v>0</v>
      </c>
      <c r="BL2115" s="20" t="s">
        <v>464</v>
      </c>
      <c r="BM2115" s="227" t="s">
        <v>2081</v>
      </c>
    </row>
    <row r="2116" s="13" customFormat="1">
      <c r="A2116" s="13"/>
      <c r="B2116" s="234"/>
      <c r="C2116" s="235"/>
      <c r="D2116" s="236" t="s">
        <v>202</v>
      </c>
      <c r="E2116" s="237" t="s">
        <v>19</v>
      </c>
      <c r="F2116" s="238" t="s">
        <v>1950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202</v>
      </c>
      <c r="AU2116" s="244" t="s">
        <v>82</v>
      </c>
      <c r="AV2116" s="13" t="s">
        <v>80</v>
      </c>
      <c r="AW2116" s="13" t="s">
        <v>34</v>
      </c>
      <c r="AX2116" s="13" t="s">
        <v>72</v>
      </c>
      <c r="AY2116" s="244" t="s">
        <v>191</v>
      </c>
    </row>
    <row r="2117" s="14" customFormat="1">
      <c r="A2117" s="14"/>
      <c r="B2117" s="245"/>
      <c r="C2117" s="246"/>
      <c r="D2117" s="236" t="s">
        <v>202</v>
      </c>
      <c r="E2117" s="247" t="s">
        <v>19</v>
      </c>
      <c r="F2117" s="248" t="s">
        <v>2072</v>
      </c>
      <c r="G2117" s="246"/>
      <c r="H2117" s="249">
        <v>45.542000000000002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202</v>
      </c>
      <c r="AU2117" s="255" t="s">
        <v>82</v>
      </c>
      <c r="AV2117" s="14" t="s">
        <v>82</v>
      </c>
      <c r="AW2117" s="14" t="s">
        <v>34</v>
      </c>
      <c r="AX2117" s="14" t="s">
        <v>72</v>
      </c>
      <c r="AY2117" s="255" t="s">
        <v>191</v>
      </c>
    </row>
    <row r="2118" s="16" customFormat="1">
      <c r="A2118" s="16"/>
      <c r="B2118" s="267"/>
      <c r="C2118" s="268"/>
      <c r="D2118" s="236" t="s">
        <v>202</v>
      </c>
      <c r="E2118" s="269" t="s">
        <v>19</v>
      </c>
      <c r="F2118" s="270" t="s">
        <v>212</v>
      </c>
      <c r="G2118" s="268"/>
      <c r="H2118" s="271">
        <v>45.542000000000002</v>
      </c>
      <c r="I2118" s="272"/>
      <c r="J2118" s="268"/>
      <c r="K2118" s="268"/>
      <c r="L2118" s="273"/>
      <c r="M2118" s="274"/>
      <c r="N2118" s="275"/>
      <c r="O2118" s="275"/>
      <c r="P2118" s="275"/>
      <c r="Q2118" s="275"/>
      <c r="R2118" s="275"/>
      <c r="S2118" s="275"/>
      <c r="T2118" s="27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77" t="s">
        <v>202</v>
      </c>
      <c r="AU2118" s="277" t="s">
        <v>82</v>
      </c>
      <c r="AV2118" s="16" t="s">
        <v>198</v>
      </c>
      <c r="AW2118" s="16" t="s">
        <v>34</v>
      </c>
      <c r="AX2118" s="16" t="s">
        <v>80</v>
      </c>
      <c r="AY2118" s="277" t="s">
        <v>191</v>
      </c>
    </row>
    <row r="2119" s="14" customFormat="1">
      <c r="A2119" s="14"/>
      <c r="B2119" s="245"/>
      <c r="C2119" s="246"/>
      <c r="D2119" s="236" t="s">
        <v>202</v>
      </c>
      <c r="E2119" s="246"/>
      <c r="F2119" s="248" t="s">
        <v>2082</v>
      </c>
      <c r="G2119" s="246"/>
      <c r="H2119" s="249">
        <v>47.819000000000003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202</v>
      </c>
      <c r="AU2119" s="255" t="s">
        <v>82</v>
      </c>
      <c r="AV2119" s="14" t="s">
        <v>82</v>
      </c>
      <c r="AW2119" s="14" t="s">
        <v>4</v>
      </c>
      <c r="AX2119" s="14" t="s">
        <v>80</v>
      </c>
      <c r="AY2119" s="255" t="s">
        <v>191</v>
      </c>
    </row>
    <row r="2120" s="2" customFormat="1" ht="16.5" customHeight="1">
      <c r="A2120" s="41"/>
      <c r="B2120" s="42"/>
      <c r="C2120" s="278" t="s">
        <v>1272</v>
      </c>
      <c r="D2120" s="278" t="s">
        <v>260</v>
      </c>
      <c r="E2120" s="279" t="s">
        <v>2083</v>
      </c>
      <c r="F2120" s="280" t="s">
        <v>2084</v>
      </c>
      <c r="G2120" s="281" t="s">
        <v>196</v>
      </c>
      <c r="H2120" s="282">
        <v>15.757999999999999</v>
      </c>
      <c r="I2120" s="283"/>
      <c r="J2120" s="284">
        <f>ROUND(I2120*H2120,2)</f>
        <v>0</v>
      </c>
      <c r="K2120" s="280" t="s">
        <v>197</v>
      </c>
      <c r="L2120" s="285"/>
      <c r="M2120" s="286" t="s">
        <v>19</v>
      </c>
      <c r="N2120" s="287" t="s">
        <v>43</v>
      </c>
      <c r="O2120" s="87"/>
      <c r="P2120" s="225">
        <f>O2120*H2120</f>
        <v>0</v>
      </c>
      <c r="Q2120" s="225">
        <v>0.0070000000000000001</v>
      </c>
      <c r="R2120" s="225">
        <f>Q2120*H2120</f>
        <v>0.110306</v>
      </c>
      <c r="S2120" s="225">
        <v>0</v>
      </c>
      <c r="T2120" s="226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27" t="s">
        <v>688</v>
      </c>
      <c r="AT2120" s="227" t="s">
        <v>260</v>
      </c>
      <c r="AU2120" s="227" t="s">
        <v>82</v>
      </c>
      <c r="AY2120" s="20" t="s">
        <v>191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20" t="s">
        <v>80</v>
      </c>
      <c r="BK2120" s="228">
        <f>ROUND(I2120*H2120,2)</f>
        <v>0</v>
      </c>
      <c r="BL2120" s="20" t="s">
        <v>464</v>
      </c>
      <c r="BM2120" s="227" t="s">
        <v>2085</v>
      </c>
    </row>
    <row r="2121" s="13" customFormat="1">
      <c r="A2121" s="13"/>
      <c r="B2121" s="234"/>
      <c r="C2121" s="235"/>
      <c r="D2121" s="236" t="s">
        <v>202</v>
      </c>
      <c r="E2121" s="237" t="s">
        <v>19</v>
      </c>
      <c r="F2121" s="238" t="s">
        <v>1989</v>
      </c>
      <c r="G2121" s="235"/>
      <c r="H2121" s="237" t="s">
        <v>19</v>
      </c>
      <c r="I2121" s="239"/>
      <c r="J2121" s="235"/>
      <c r="K2121" s="235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202</v>
      </c>
      <c r="AU2121" s="244" t="s">
        <v>82</v>
      </c>
      <c r="AV2121" s="13" t="s">
        <v>80</v>
      </c>
      <c r="AW2121" s="13" t="s">
        <v>34</v>
      </c>
      <c r="AX2121" s="13" t="s">
        <v>72</v>
      </c>
      <c r="AY2121" s="244" t="s">
        <v>191</v>
      </c>
    </row>
    <row r="2122" s="14" customFormat="1">
      <c r="A2122" s="14"/>
      <c r="B2122" s="245"/>
      <c r="C2122" s="246"/>
      <c r="D2122" s="236" t="s">
        <v>202</v>
      </c>
      <c r="E2122" s="247" t="s">
        <v>19</v>
      </c>
      <c r="F2122" s="248" t="s">
        <v>2074</v>
      </c>
      <c r="G2122" s="246"/>
      <c r="H2122" s="249">
        <v>15.007999999999999</v>
      </c>
      <c r="I2122" s="250"/>
      <c r="J2122" s="246"/>
      <c r="K2122" s="246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202</v>
      </c>
      <c r="AU2122" s="255" t="s">
        <v>82</v>
      </c>
      <c r="AV2122" s="14" t="s">
        <v>82</v>
      </c>
      <c r="AW2122" s="14" t="s">
        <v>34</v>
      </c>
      <c r="AX2122" s="14" t="s">
        <v>72</v>
      </c>
      <c r="AY2122" s="255" t="s">
        <v>191</v>
      </c>
    </row>
    <row r="2123" s="16" customFormat="1">
      <c r="A2123" s="16"/>
      <c r="B2123" s="267"/>
      <c r="C2123" s="268"/>
      <c r="D2123" s="236" t="s">
        <v>202</v>
      </c>
      <c r="E2123" s="269" t="s">
        <v>19</v>
      </c>
      <c r="F2123" s="270" t="s">
        <v>212</v>
      </c>
      <c r="G2123" s="268"/>
      <c r="H2123" s="271">
        <v>15.007999999999999</v>
      </c>
      <c r="I2123" s="272"/>
      <c r="J2123" s="268"/>
      <c r="K2123" s="268"/>
      <c r="L2123" s="273"/>
      <c r="M2123" s="274"/>
      <c r="N2123" s="275"/>
      <c r="O2123" s="275"/>
      <c r="P2123" s="275"/>
      <c r="Q2123" s="275"/>
      <c r="R2123" s="275"/>
      <c r="S2123" s="275"/>
      <c r="T2123" s="27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77" t="s">
        <v>202</v>
      </c>
      <c r="AU2123" s="277" t="s">
        <v>82</v>
      </c>
      <c r="AV2123" s="16" t="s">
        <v>198</v>
      </c>
      <c r="AW2123" s="16" t="s">
        <v>34</v>
      </c>
      <c r="AX2123" s="16" t="s">
        <v>80</v>
      </c>
      <c r="AY2123" s="277" t="s">
        <v>191</v>
      </c>
    </row>
    <row r="2124" s="14" customFormat="1">
      <c r="A2124" s="14"/>
      <c r="B2124" s="245"/>
      <c r="C2124" s="246"/>
      <c r="D2124" s="236" t="s">
        <v>202</v>
      </c>
      <c r="E2124" s="246"/>
      <c r="F2124" s="248" t="s">
        <v>2086</v>
      </c>
      <c r="G2124" s="246"/>
      <c r="H2124" s="249">
        <v>15.757999999999999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202</v>
      </c>
      <c r="AU2124" s="255" t="s">
        <v>82</v>
      </c>
      <c r="AV2124" s="14" t="s">
        <v>82</v>
      </c>
      <c r="AW2124" s="14" t="s">
        <v>4</v>
      </c>
      <c r="AX2124" s="14" t="s">
        <v>80</v>
      </c>
      <c r="AY2124" s="255" t="s">
        <v>191</v>
      </c>
    </row>
    <row r="2125" s="2" customFormat="1" ht="16.5" customHeight="1">
      <c r="A2125" s="41"/>
      <c r="B2125" s="42"/>
      <c r="C2125" s="216" t="s">
        <v>2087</v>
      </c>
      <c r="D2125" s="216" t="s">
        <v>193</v>
      </c>
      <c r="E2125" s="217" t="s">
        <v>2088</v>
      </c>
      <c r="F2125" s="218" t="s">
        <v>2089</v>
      </c>
      <c r="G2125" s="219" t="s">
        <v>196</v>
      </c>
      <c r="H2125" s="220">
        <v>672.53300000000002</v>
      </c>
      <c r="I2125" s="221"/>
      <c r="J2125" s="222">
        <f>ROUND(I2125*H2125,2)</f>
        <v>0</v>
      </c>
      <c r="K2125" s="218" t="s">
        <v>197</v>
      </c>
      <c r="L2125" s="47"/>
      <c r="M2125" s="223" t="s">
        <v>19</v>
      </c>
      <c r="N2125" s="224" t="s">
        <v>43</v>
      </c>
      <c r="O2125" s="87"/>
      <c r="P2125" s="225">
        <f>O2125*H2125</f>
        <v>0</v>
      </c>
      <c r="Q2125" s="225">
        <v>0.00024000000000000001</v>
      </c>
      <c r="R2125" s="225">
        <f>Q2125*H2125</f>
        <v>0.16140792000000001</v>
      </c>
      <c r="S2125" s="225">
        <v>0</v>
      </c>
      <c r="T2125" s="226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7" t="s">
        <v>464</v>
      </c>
      <c r="AT2125" s="227" t="s">
        <v>193</v>
      </c>
      <c r="AU2125" s="227" t="s">
        <v>82</v>
      </c>
      <c r="AY2125" s="20" t="s">
        <v>191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20" t="s">
        <v>80</v>
      </c>
      <c r="BK2125" s="228">
        <f>ROUND(I2125*H2125,2)</f>
        <v>0</v>
      </c>
      <c r="BL2125" s="20" t="s">
        <v>464</v>
      </c>
      <c r="BM2125" s="227" t="s">
        <v>2090</v>
      </c>
    </row>
    <row r="2126" s="2" customFormat="1">
      <c r="A2126" s="41"/>
      <c r="B2126" s="42"/>
      <c r="C2126" s="43"/>
      <c r="D2126" s="229" t="s">
        <v>200</v>
      </c>
      <c r="E2126" s="43"/>
      <c r="F2126" s="230" t="s">
        <v>2091</v>
      </c>
      <c r="G2126" s="43"/>
      <c r="H2126" s="43"/>
      <c r="I2126" s="231"/>
      <c r="J2126" s="43"/>
      <c r="K2126" s="43"/>
      <c r="L2126" s="47"/>
      <c r="M2126" s="232"/>
      <c r="N2126" s="233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200</v>
      </c>
      <c r="AU2126" s="20" t="s">
        <v>82</v>
      </c>
    </row>
    <row r="2127" s="13" customFormat="1">
      <c r="A2127" s="13"/>
      <c r="B2127" s="234"/>
      <c r="C2127" s="235"/>
      <c r="D2127" s="236" t="s">
        <v>202</v>
      </c>
      <c r="E2127" s="237" t="s">
        <v>19</v>
      </c>
      <c r="F2127" s="238" t="s">
        <v>1967</v>
      </c>
      <c r="G2127" s="235"/>
      <c r="H2127" s="237" t="s">
        <v>19</v>
      </c>
      <c r="I2127" s="239"/>
      <c r="J2127" s="235"/>
      <c r="K2127" s="235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202</v>
      </c>
      <c r="AU2127" s="244" t="s">
        <v>82</v>
      </c>
      <c r="AV2127" s="13" t="s">
        <v>80</v>
      </c>
      <c r="AW2127" s="13" t="s">
        <v>34</v>
      </c>
      <c r="AX2127" s="13" t="s">
        <v>72</v>
      </c>
      <c r="AY2127" s="244" t="s">
        <v>191</v>
      </c>
    </row>
    <row r="2128" s="13" customFormat="1">
      <c r="A2128" s="13"/>
      <c r="B2128" s="234"/>
      <c r="C2128" s="235"/>
      <c r="D2128" s="236" t="s">
        <v>202</v>
      </c>
      <c r="E2128" s="237" t="s">
        <v>19</v>
      </c>
      <c r="F2128" s="238" t="s">
        <v>558</v>
      </c>
      <c r="G2128" s="235"/>
      <c r="H2128" s="237" t="s">
        <v>19</v>
      </c>
      <c r="I2128" s="239"/>
      <c r="J2128" s="235"/>
      <c r="K2128" s="235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202</v>
      </c>
      <c r="AU2128" s="244" t="s">
        <v>82</v>
      </c>
      <c r="AV2128" s="13" t="s">
        <v>80</v>
      </c>
      <c r="AW2128" s="13" t="s">
        <v>34</v>
      </c>
      <c r="AX2128" s="13" t="s">
        <v>72</v>
      </c>
      <c r="AY2128" s="244" t="s">
        <v>191</v>
      </c>
    </row>
    <row r="2129" s="14" customFormat="1">
      <c r="A2129" s="14"/>
      <c r="B2129" s="245"/>
      <c r="C2129" s="246"/>
      <c r="D2129" s="236" t="s">
        <v>202</v>
      </c>
      <c r="E2129" s="247" t="s">
        <v>19</v>
      </c>
      <c r="F2129" s="248" t="s">
        <v>2092</v>
      </c>
      <c r="G2129" s="246"/>
      <c r="H2129" s="249">
        <v>419.46499999999998</v>
      </c>
      <c r="I2129" s="250"/>
      <c r="J2129" s="246"/>
      <c r="K2129" s="246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202</v>
      </c>
      <c r="AU2129" s="255" t="s">
        <v>82</v>
      </c>
      <c r="AV2129" s="14" t="s">
        <v>82</v>
      </c>
      <c r="AW2129" s="14" t="s">
        <v>34</v>
      </c>
      <c r="AX2129" s="14" t="s">
        <v>72</v>
      </c>
      <c r="AY2129" s="255" t="s">
        <v>191</v>
      </c>
    </row>
    <row r="2130" s="14" customFormat="1">
      <c r="A2130" s="14"/>
      <c r="B2130" s="245"/>
      <c r="C2130" s="246"/>
      <c r="D2130" s="236" t="s">
        <v>202</v>
      </c>
      <c r="E2130" s="247" t="s">
        <v>19</v>
      </c>
      <c r="F2130" s="248" t="s">
        <v>1969</v>
      </c>
      <c r="G2130" s="246"/>
      <c r="H2130" s="249">
        <v>-10.125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202</v>
      </c>
      <c r="AU2130" s="255" t="s">
        <v>82</v>
      </c>
      <c r="AV2130" s="14" t="s">
        <v>82</v>
      </c>
      <c r="AW2130" s="14" t="s">
        <v>34</v>
      </c>
      <c r="AX2130" s="14" t="s">
        <v>72</v>
      </c>
      <c r="AY2130" s="255" t="s">
        <v>191</v>
      </c>
    </row>
    <row r="2131" s="14" customFormat="1">
      <c r="A2131" s="14"/>
      <c r="B2131" s="245"/>
      <c r="C2131" s="246"/>
      <c r="D2131" s="236" t="s">
        <v>202</v>
      </c>
      <c r="E2131" s="247" t="s">
        <v>19</v>
      </c>
      <c r="F2131" s="248" t="s">
        <v>1970</v>
      </c>
      <c r="G2131" s="246"/>
      <c r="H2131" s="249">
        <v>-23.100000000000001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202</v>
      </c>
      <c r="AU2131" s="255" t="s">
        <v>82</v>
      </c>
      <c r="AV2131" s="14" t="s">
        <v>82</v>
      </c>
      <c r="AW2131" s="14" t="s">
        <v>34</v>
      </c>
      <c r="AX2131" s="14" t="s">
        <v>72</v>
      </c>
      <c r="AY2131" s="255" t="s">
        <v>191</v>
      </c>
    </row>
    <row r="2132" s="14" customFormat="1">
      <c r="A2132" s="14"/>
      <c r="B2132" s="245"/>
      <c r="C2132" s="246"/>
      <c r="D2132" s="236" t="s">
        <v>202</v>
      </c>
      <c r="E2132" s="247" t="s">
        <v>19</v>
      </c>
      <c r="F2132" s="248" t="s">
        <v>1971</v>
      </c>
      <c r="G2132" s="246"/>
      <c r="H2132" s="249">
        <v>-31.716000000000001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202</v>
      </c>
      <c r="AU2132" s="255" t="s">
        <v>82</v>
      </c>
      <c r="AV2132" s="14" t="s">
        <v>82</v>
      </c>
      <c r="AW2132" s="14" t="s">
        <v>34</v>
      </c>
      <c r="AX2132" s="14" t="s">
        <v>72</v>
      </c>
      <c r="AY2132" s="255" t="s">
        <v>191</v>
      </c>
    </row>
    <row r="2133" s="14" customFormat="1">
      <c r="A2133" s="14"/>
      <c r="B2133" s="245"/>
      <c r="C2133" s="246"/>
      <c r="D2133" s="236" t="s">
        <v>202</v>
      </c>
      <c r="E2133" s="247" t="s">
        <v>19</v>
      </c>
      <c r="F2133" s="248" t="s">
        <v>1972</v>
      </c>
      <c r="G2133" s="246"/>
      <c r="H2133" s="249">
        <v>-9.375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202</v>
      </c>
      <c r="AU2133" s="255" t="s">
        <v>82</v>
      </c>
      <c r="AV2133" s="14" t="s">
        <v>82</v>
      </c>
      <c r="AW2133" s="14" t="s">
        <v>34</v>
      </c>
      <c r="AX2133" s="14" t="s">
        <v>72</v>
      </c>
      <c r="AY2133" s="255" t="s">
        <v>191</v>
      </c>
    </row>
    <row r="2134" s="13" customFormat="1">
      <c r="A2134" s="13"/>
      <c r="B2134" s="234"/>
      <c r="C2134" s="235"/>
      <c r="D2134" s="236" t="s">
        <v>202</v>
      </c>
      <c r="E2134" s="237" t="s">
        <v>19</v>
      </c>
      <c r="F2134" s="238" t="s">
        <v>454</v>
      </c>
      <c r="G2134" s="235"/>
      <c r="H2134" s="237" t="s">
        <v>19</v>
      </c>
      <c r="I2134" s="239"/>
      <c r="J2134" s="235"/>
      <c r="K2134" s="235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202</v>
      </c>
      <c r="AU2134" s="244" t="s">
        <v>82</v>
      </c>
      <c r="AV2134" s="13" t="s">
        <v>80</v>
      </c>
      <c r="AW2134" s="13" t="s">
        <v>34</v>
      </c>
      <c r="AX2134" s="13" t="s">
        <v>72</v>
      </c>
      <c r="AY2134" s="244" t="s">
        <v>191</v>
      </c>
    </row>
    <row r="2135" s="14" customFormat="1">
      <c r="A2135" s="14"/>
      <c r="B2135" s="245"/>
      <c r="C2135" s="246"/>
      <c r="D2135" s="236" t="s">
        <v>202</v>
      </c>
      <c r="E2135" s="247" t="s">
        <v>19</v>
      </c>
      <c r="F2135" s="248" t="s">
        <v>1973</v>
      </c>
      <c r="G2135" s="246"/>
      <c r="H2135" s="249">
        <v>43.700000000000003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202</v>
      </c>
      <c r="AU2135" s="255" t="s">
        <v>82</v>
      </c>
      <c r="AV2135" s="14" t="s">
        <v>82</v>
      </c>
      <c r="AW2135" s="14" t="s">
        <v>34</v>
      </c>
      <c r="AX2135" s="14" t="s">
        <v>72</v>
      </c>
      <c r="AY2135" s="255" t="s">
        <v>191</v>
      </c>
    </row>
    <row r="2136" s="14" customFormat="1">
      <c r="A2136" s="14"/>
      <c r="B2136" s="245"/>
      <c r="C2136" s="246"/>
      <c r="D2136" s="236" t="s">
        <v>202</v>
      </c>
      <c r="E2136" s="247" t="s">
        <v>19</v>
      </c>
      <c r="F2136" s="248" t="s">
        <v>2093</v>
      </c>
      <c r="G2136" s="246"/>
      <c r="H2136" s="249">
        <v>363.87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202</v>
      </c>
      <c r="AU2136" s="255" t="s">
        <v>82</v>
      </c>
      <c r="AV2136" s="14" t="s">
        <v>82</v>
      </c>
      <c r="AW2136" s="14" t="s">
        <v>34</v>
      </c>
      <c r="AX2136" s="14" t="s">
        <v>72</v>
      </c>
      <c r="AY2136" s="255" t="s">
        <v>191</v>
      </c>
    </row>
    <row r="2137" s="14" customFormat="1">
      <c r="A2137" s="14"/>
      <c r="B2137" s="245"/>
      <c r="C2137" s="246"/>
      <c r="D2137" s="236" t="s">
        <v>202</v>
      </c>
      <c r="E2137" s="247" t="s">
        <v>19</v>
      </c>
      <c r="F2137" s="248" t="s">
        <v>1975</v>
      </c>
      <c r="G2137" s="246"/>
      <c r="H2137" s="249">
        <v>38</v>
      </c>
      <c r="I2137" s="250"/>
      <c r="J2137" s="246"/>
      <c r="K2137" s="246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202</v>
      </c>
      <c r="AU2137" s="255" t="s">
        <v>82</v>
      </c>
      <c r="AV2137" s="14" t="s">
        <v>82</v>
      </c>
      <c r="AW2137" s="14" t="s">
        <v>34</v>
      </c>
      <c r="AX2137" s="14" t="s">
        <v>72</v>
      </c>
      <c r="AY2137" s="255" t="s">
        <v>191</v>
      </c>
    </row>
    <row r="2138" s="14" customFormat="1">
      <c r="A2138" s="14"/>
      <c r="B2138" s="245"/>
      <c r="C2138" s="246"/>
      <c r="D2138" s="236" t="s">
        <v>202</v>
      </c>
      <c r="E2138" s="247" t="s">
        <v>19</v>
      </c>
      <c r="F2138" s="248" t="s">
        <v>1976</v>
      </c>
      <c r="G2138" s="246"/>
      <c r="H2138" s="249">
        <v>0.34999999999999998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202</v>
      </c>
      <c r="AU2138" s="255" t="s">
        <v>82</v>
      </c>
      <c r="AV2138" s="14" t="s">
        <v>82</v>
      </c>
      <c r="AW2138" s="14" t="s">
        <v>34</v>
      </c>
      <c r="AX2138" s="14" t="s">
        <v>72</v>
      </c>
      <c r="AY2138" s="255" t="s">
        <v>191</v>
      </c>
    </row>
    <row r="2139" s="14" customFormat="1">
      <c r="A2139" s="14"/>
      <c r="B2139" s="245"/>
      <c r="C2139" s="246"/>
      <c r="D2139" s="236" t="s">
        <v>202</v>
      </c>
      <c r="E2139" s="247" t="s">
        <v>19</v>
      </c>
      <c r="F2139" s="248" t="s">
        <v>1976</v>
      </c>
      <c r="G2139" s="246"/>
      <c r="H2139" s="249">
        <v>0.34999999999999998</v>
      </c>
      <c r="I2139" s="250"/>
      <c r="J2139" s="246"/>
      <c r="K2139" s="246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202</v>
      </c>
      <c r="AU2139" s="255" t="s">
        <v>82</v>
      </c>
      <c r="AV2139" s="14" t="s">
        <v>82</v>
      </c>
      <c r="AW2139" s="14" t="s">
        <v>34</v>
      </c>
      <c r="AX2139" s="14" t="s">
        <v>72</v>
      </c>
      <c r="AY2139" s="255" t="s">
        <v>191</v>
      </c>
    </row>
    <row r="2140" s="14" customFormat="1">
      <c r="A2140" s="14"/>
      <c r="B2140" s="245"/>
      <c r="C2140" s="246"/>
      <c r="D2140" s="236" t="s">
        <v>202</v>
      </c>
      <c r="E2140" s="247" t="s">
        <v>19</v>
      </c>
      <c r="F2140" s="248" t="s">
        <v>1977</v>
      </c>
      <c r="G2140" s="246"/>
      <c r="H2140" s="249">
        <v>-118.886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202</v>
      </c>
      <c r="AU2140" s="255" t="s">
        <v>82</v>
      </c>
      <c r="AV2140" s="14" t="s">
        <v>82</v>
      </c>
      <c r="AW2140" s="14" t="s">
        <v>34</v>
      </c>
      <c r="AX2140" s="14" t="s">
        <v>72</v>
      </c>
      <c r="AY2140" s="255" t="s">
        <v>191</v>
      </c>
    </row>
    <row r="2141" s="16" customFormat="1">
      <c r="A2141" s="16"/>
      <c r="B2141" s="267"/>
      <c r="C2141" s="268"/>
      <c r="D2141" s="236" t="s">
        <v>202</v>
      </c>
      <c r="E2141" s="269" t="s">
        <v>19</v>
      </c>
      <c r="F2141" s="270" t="s">
        <v>212</v>
      </c>
      <c r="G2141" s="268"/>
      <c r="H2141" s="271">
        <v>672.53300000000002</v>
      </c>
      <c r="I2141" s="272"/>
      <c r="J2141" s="268"/>
      <c r="K2141" s="268"/>
      <c r="L2141" s="273"/>
      <c r="M2141" s="274"/>
      <c r="N2141" s="275"/>
      <c r="O2141" s="275"/>
      <c r="P2141" s="275"/>
      <c r="Q2141" s="275"/>
      <c r="R2141" s="275"/>
      <c r="S2141" s="275"/>
      <c r="T2141" s="27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77" t="s">
        <v>202</v>
      </c>
      <c r="AU2141" s="277" t="s">
        <v>82</v>
      </c>
      <c r="AV2141" s="16" t="s">
        <v>198</v>
      </c>
      <c r="AW2141" s="16" t="s">
        <v>34</v>
      </c>
      <c r="AX2141" s="16" t="s">
        <v>80</v>
      </c>
      <c r="AY2141" s="277" t="s">
        <v>191</v>
      </c>
    </row>
    <row r="2142" s="2" customFormat="1" ht="16.5" customHeight="1">
      <c r="A2142" s="41"/>
      <c r="B2142" s="42"/>
      <c r="C2142" s="278" t="s">
        <v>2094</v>
      </c>
      <c r="D2142" s="278" t="s">
        <v>260</v>
      </c>
      <c r="E2142" s="279" t="s">
        <v>2095</v>
      </c>
      <c r="F2142" s="280" t="s">
        <v>2096</v>
      </c>
      <c r="G2142" s="281" t="s">
        <v>196</v>
      </c>
      <c r="H2142" s="282">
        <v>706.15999999999997</v>
      </c>
      <c r="I2142" s="283"/>
      <c r="J2142" s="284">
        <f>ROUND(I2142*H2142,2)</f>
        <v>0</v>
      </c>
      <c r="K2142" s="280" t="s">
        <v>197</v>
      </c>
      <c r="L2142" s="285"/>
      <c r="M2142" s="286" t="s">
        <v>19</v>
      </c>
      <c r="N2142" s="287" t="s">
        <v>43</v>
      </c>
      <c r="O2142" s="87"/>
      <c r="P2142" s="225">
        <f>O2142*H2142</f>
        <v>0</v>
      </c>
      <c r="Q2142" s="225">
        <v>0.0080000000000000002</v>
      </c>
      <c r="R2142" s="225">
        <f>Q2142*H2142</f>
        <v>5.6492800000000001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688</v>
      </c>
      <c r="AT2142" s="227" t="s">
        <v>260</v>
      </c>
      <c r="AU2142" s="227" t="s">
        <v>82</v>
      </c>
      <c r="AY2142" s="20" t="s">
        <v>191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80</v>
      </c>
      <c r="BK2142" s="228">
        <f>ROUND(I2142*H2142,2)</f>
        <v>0</v>
      </c>
      <c r="BL2142" s="20" t="s">
        <v>464</v>
      </c>
      <c r="BM2142" s="227" t="s">
        <v>2097</v>
      </c>
    </row>
    <row r="2143" s="13" customFormat="1">
      <c r="A2143" s="13"/>
      <c r="B2143" s="234"/>
      <c r="C2143" s="235"/>
      <c r="D2143" s="236" t="s">
        <v>202</v>
      </c>
      <c r="E2143" s="237" t="s">
        <v>19</v>
      </c>
      <c r="F2143" s="238" t="s">
        <v>1967</v>
      </c>
      <c r="G2143" s="235"/>
      <c r="H2143" s="237" t="s">
        <v>19</v>
      </c>
      <c r="I2143" s="239"/>
      <c r="J2143" s="235"/>
      <c r="K2143" s="235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202</v>
      </c>
      <c r="AU2143" s="244" t="s">
        <v>82</v>
      </c>
      <c r="AV2143" s="13" t="s">
        <v>80</v>
      </c>
      <c r="AW2143" s="13" t="s">
        <v>34</v>
      </c>
      <c r="AX2143" s="13" t="s">
        <v>72</v>
      </c>
      <c r="AY2143" s="244" t="s">
        <v>191</v>
      </c>
    </row>
    <row r="2144" s="13" customFormat="1">
      <c r="A2144" s="13"/>
      <c r="B2144" s="234"/>
      <c r="C2144" s="235"/>
      <c r="D2144" s="236" t="s">
        <v>202</v>
      </c>
      <c r="E2144" s="237" t="s">
        <v>19</v>
      </c>
      <c r="F2144" s="238" t="s">
        <v>558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202</v>
      </c>
      <c r="AU2144" s="244" t="s">
        <v>82</v>
      </c>
      <c r="AV2144" s="13" t="s">
        <v>80</v>
      </c>
      <c r="AW2144" s="13" t="s">
        <v>34</v>
      </c>
      <c r="AX2144" s="13" t="s">
        <v>72</v>
      </c>
      <c r="AY2144" s="244" t="s">
        <v>191</v>
      </c>
    </row>
    <row r="2145" s="14" customFormat="1">
      <c r="A2145" s="14"/>
      <c r="B2145" s="245"/>
      <c r="C2145" s="246"/>
      <c r="D2145" s="236" t="s">
        <v>202</v>
      </c>
      <c r="E2145" s="247" t="s">
        <v>19</v>
      </c>
      <c r="F2145" s="248" t="s">
        <v>2092</v>
      </c>
      <c r="G2145" s="246"/>
      <c r="H2145" s="249">
        <v>419.46499999999998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202</v>
      </c>
      <c r="AU2145" s="255" t="s">
        <v>82</v>
      </c>
      <c r="AV2145" s="14" t="s">
        <v>82</v>
      </c>
      <c r="AW2145" s="14" t="s">
        <v>34</v>
      </c>
      <c r="AX2145" s="14" t="s">
        <v>72</v>
      </c>
      <c r="AY2145" s="255" t="s">
        <v>191</v>
      </c>
    </row>
    <row r="2146" s="14" customFormat="1">
      <c r="A2146" s="14"/>
      <c r="B2146" s="245"/>
      <c r="C2146" s="246"/>
      <c r="D2146" s="236" t="s">
        <v>202</v>
      </c>
      <c r="E2146" s="247" t="s">
        <v>19</v>
      </c>
      <c r="F2146" s="248" t="s">
        <v>1969</v>
      </c>
      <c r="G2146" s="246"/>
      <c r="H2146" s="249">
        <v>-10.125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202</v>
      </c>
      <c r="AU2146" s="255" t="s">
        <v>82</v>
      </c>
      <c r="AV2146" s="14" t="s">
        <v>82</v>
      </c>
      <c r="AW2146" s="14" t="s">
        <v>34</v>
      </c>
      <c r="AX2146" s="14" t="s">
        <v>72</v>
      </c>
      <c r="AY2146" s="255" t="s">
        <v>191</v>
      </c>
    </row>
    <row r="2147" s="14" customFormat="1">
      <c r="A2147" s="14"/>
      <c r="B2147" s="245"/>
      <c r="C2147" s="246"/>
      <c r="D2147" s="236" t="s">
        <v>202</v>
      </c>
      <c r="E2147" s="247" t="s">
        <v>19</v>
      </c>
      <c r="F2147" s="248" t="s">
        <v>1970</v>
      </c>
      <c r="G2147" s="246"/>
      <c r="H2147" s="249">
        <v>-23.100000000000001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202</v>
      </c>
      <c r="AU2147" s="255" t="s">
        <v>82</v>
      </c>
      <c r="AV2147" s="14" t="s">
        <v>82</v>
      </c>
      <c r="AW2147" s="14" t="s">
        <v>34</v>
      </c>
      <c r="AX2147" s="14" t="s">
        <v>72</v>
      </c>
      <c r="AY2147" s="255" t="s">
        <v>191</v>
      </c>
    </row>
    <row r="2148" s="14" customFormat="1">
      <c r="A2148" s="14"/>
      <c r="B2148" s="245"/>
      <c r="C2148" s="246"/>
      <c r="D2148" s="236" t="s">
        <v>202</v>
      </c>
      <c r="E2148" s="247" t="s">
        <v>19</v>
      </c>
      <c r="F2148" s="248" t="s">
        <v>1971</v>
      </c>
      <c r="G2148" s="246"/>
      <c r="H2148" s="249">
        <v>-31.716000000000001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202</v>
      </c>
      <c r="AU2148" s="255" t="s">
        <v>82</v>
      </c>
      <c r="AV2148" s="14" t="s">
        <v>82</v>
      </c>
      <c r="AW2148" s="14" t="s">
        <v>34</v>
      </c>
      <c r="AX2148" s="14" t="s">
        <v>72</v>
      </c>
      <c r="AY2148" s="255" t="s">
        <v>191</v>
      </c>
    </row>
    <row r="2149" s="14" customFormat="1">
      <c r="A2149" s="14"/>
      <c r="B2149" s="245"/>
      <c r="C2149" s="246"/>
      <c r="D2149" s="236" t="s">
        <v>202</v>
      </c>
      <c r="E2149" s="247" t="s">
        <v>19</v>
      </c>
      <c r="F2149" s="248" t="s">
        <v>1972</v>
      </c>
      <c r="G2149" s="246"/>
      <c r="H2149" s="249">
        <v>-9.375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202</v>
      </c>
      <c r="AU2149" s="255" t="s">
        <v>82</v>
      </c>
      <c r="AV2149" s="14" t="s">
        <v>82</v>
      </c>
      <c r="AW2149" s="14" t="s">
        <v>34</v>
      </c>
      <c r="AX2149" s="14" t="s">
        <v>72</v>
      </c>
      <c r="AY2149" s="255" t="s">
        <v>191</v>
      </c>
    </row>
    <row r="2150" s="13" customFormat="1">
      <c r="A2150" s="13"/>
      <c r="B2150" s="234"/>
      <c r="C2150" s="235"/>
      <c r="D2150" s="236" t="s">
        <v>202</v>
      </c>
      <c r="E2150" s="237" t="s">
        <v>19</v>
      </c>
      <c r="F2150" s="238" t="s">
        <v>454</v>
      </c>
      <c r="G2150" s="235"/>
      <c r="H2150" s="237" t="s">
        <v>19</v>
      </c>
      <c r="I2150" s="239"/>
      <c r="J2150" s="235"/>
      <c r="K2150" s="235"/>
      <c r="L2150" s="240"/>
      <c r="M2150" s="241"/>
      <c r="N2150" s="242"/>
      <c r="O2150" s="242"/>
      <c r="P2150" s="242"/>
      <c r="Q2150" s="242"/>
      <c r="R2150" s="242"/>
      <c r="S2150" s="242"/>
      <c r="T2150" s="24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4" t="s">
        <v>202</v>
      </c>
      <c r="AU2150" s="244" t="s">
        <v>82</v>
      </c>
      <c r="AV2150" s="13" t="s">
        <v>80</v>
      </c>
      <c r="AW2150" s="13" t="s">
        <v>34</v>
      </c>
      <c r="AX2150" s="13" t="s">
        <v>72</v>
      </c>
      <c r="AY2150" s="244" t="s">
        <v>191</v>
      </c>
    </row>
    <row r="2151" s="14" customFormat="1">
      <c r="A2151" s="14"/>
      <c r="B2151" s="245"/>
      <c r="C2151" s="246"/>
      <c r="D2151" s="236" t="s">
        <v>202</v>
      </c>
      <c r="E2151" s="247" t="s">
        <v>19</v>
      </c>
      <c r="F2151" s="248" t="s">
        <v>1973</v>
      </c>
      <c r="G2151" s="246"/>
      <c r="H2151" s="249">
        <v>43.700000000000003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202</v>
      </c>
      <c r="AU2151" s="255" t="s">
        <v>82</v>
      </c>
      <c r="AV2151" s="14" t="s">
        <v>82</v>
      </c>
      <c r="AW2151" s="14" t="s">
        <v>34</v>
      </c>
      <c r="AX2151" s="14" t="s">
        <v>72</v>
      </c>
      <c r="AY2151" s="255" t="s">
        <v>191</v>
      </c>
    </row>
    <row r="2152" s="14" customFormat="1">
      <c r="A2152" s="14"/>
      <c r="B2152" s="245"/>
      <c r="C2152" s="246"/>
      <c r="D2152" s="236" t="s">
        <v>202</v>
      </c>
      <c r="E2152" s="247" t="s">
        <v>19</v>
      </c>
      <c r="F2152" s="248" t="s">
        <v>2093</v>
      </c>
      <c r="G2152" s="246"/>
      <c r="H2152" s="249">
        <v>363.87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202</v>
      </c>
      <c r="AU2152" s="255" t="s">
        <v>82</v>
      </c>
      <c r="AV2152" s="14" t="s">
        <v>82</v>
      </c>
      <c r="AW2152" s="14" t="s">
        <v>34</v>
      </c>
      <c r="AX2152" s="14" t="s">
        <v>72</v>
      </c>
      <c r="AY2152" s="255" t="s">
        <v>191</v>
      </c>
    </row>
    <row r="2153" s="14" customFormat="1">
      <c r="A2153" s="14"/>
      <c r="B2153" s="245"/>
      <c r="C2153" s="246"/>
      <c r="D2153" s="236" t="s">
        <v>202</v>
      </c>
      <c r="E2153" s="247" t="s">
        <v>19</v>
      </c>
      <c r="F2153" s="248" t="s">
        <v>1975</v>
      </c>
      <c r="G2153" s="246"/>
      <c r="H2153" s="249">
        <v>38</v>
      </c>
      <c r="I2153" s="250"/>
      <c r="J2153" s="246"/>
      <c r="K2153" s="246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202</v>
      </c>
      <c r="AU2153" s="255" t="s">
        <v>82</v>
      </c>
      <c r="AV2153" s="14" t="s">
        <v>82</v>
      </c>
      <c r="AW2153" s="14" t="s">
        <v>34</v>
      </c>
      <c r="AX2153" s="14" t="s">
        <v>72</v>
      </c>
      <c r="AY2153" s="255" t="s">
        <v>191</v>
      </c>
    </row>
    <row r="2154" s="14" customFormat="1">
      <c r="A2154" s="14"/>
      <c r="B2154" s="245"/>
      <c r="C2154" s="246"/>
      <c r="D2154" s="236" t="s">
        <v>202</v>
      </c>
      <c r="E2154" s="247" t="s">
        <v>19</v>
      </c>
      <c r="F2154" s="248" t="s">
        <v>1976</v>
      </c>
      <c r="G2154" s="246"/>
      <c r="H2154" s="249">
        <v>0.34999999999999998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202</v>
      </c>
      <c r="AU2154" s="255" t="s">
        <v>82</v>
      </c>
      <c r="AV2154" s="14" t="s">
        <v>82</v>
      </c>
      <c r="AW2154" s="14" t="s">
        <v>34</v>
      </c>
      <c r="AX2154" s="14" t="s">
        <v>72</v>
      </c>
      <c r="AY2154" s="255" t="s">
        <v>191</v>
      </c>
    </row>
    <row r="2155" s="14" customFormat="1">
      <c r="A2155" s="14"/>
      <c r="B2155" s="245"/>
      <c r="C2155" s="246"/>
      <c r="D2155" s="236" t="s">
        <v>202</v>
      </c>
      <c r="E2155" s="247" t="s">
        <v>19</v>
      </c>
      <c r="F2155" s="248" t="s">
        <v>1976</v>
      </c>
      <c r="G2155" s="246"/>
      <c r="H2155" s="249">
        <v>0.34999999999999998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5" t="s">
        <v>202</v>
      </c>
      <c r="AU2155" s="255" t="s">
        <v>82</v>
      </c>
      <c r="AV2155" s="14" t="s">
        <v>82</v>
      </c>
      <c r="AW2155" s="14" t="s">
        <v>34</v>
      </c>
      <c r="AX2155" s="14" t="s">
        <v>72</v>
      </c>
      <c r="AY2155" s="255" t="s">
        <v>191</v>
      </c>
    </row>
    <row r="2156" s="14" customFormat="1">
      <c r="A2156" s="14"/>
      <c r="B2156" s="245"/>
      <c r="C2156" s="246"/>
      <c r="D2156" s="236" t="s">
        <v>202</v>
      </c>
      <c r="E2156" s="247" t="s">
        <v>19</v>
      </c>
      <c r="F2156" s="248" t="s">
        <v>1977</v>
      </c>
      <c r="G2156" s="246"/>
      <c r="H2156" s="249">
        <v>-118.886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202</v>
      </c>
      <c r="AU2156" s="255" t="s">
        <v>82</v>
      </c>
      <c r="AV2156" s="14" t="s">
        <v>82</v>
      </c>
      <c r="AW2156" s="14" t="s">
        <v>34</v>
      </c>
      <c r="AX2156" s="14" t="s">
        <v>72</v>
      </c>
      <c r="AY2156" s="255" t="s">
        <v>191</v>
      </c>
    </row>
    <row r="2157" s="16" customFormat="1">
      <c r="A2157" s="16"/>
      <c r="B2157" s="267"/>
      <c r="C2157" s="268"/>
      <c r="D2157" s="236" t="s">
        <v>202</v>
      </c>
      <c r="E2157" s="269" t="s">
        <v>19</v>
      </c>
      <c r="F2157" s="270" t="s">
        <v>212</v>
      </c>
      <c r="G2157" s="268"/>
      <c r="H2157" s="271">
        <v>672.53300000000002</v>
      </c>
      <c r="I2157" s="272"/>
      <c r="J2157" s="268"/>
      <c r="K2157" s="268"/>
      <c r="L2157" s="273"/>
      <c r="M2157" s="274"/>
      <c r="N2157" s="275"/>
      <c r="O2157" s="275"/>
      <c r="P2157" s="275"/>
      <c r="Q2157" s="275"/>
      <c r="R2157" s="275"/>
      <c r="S2157" s="275"/>
      <c r="T2157" s="27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77" t="s">
        <v>202</v>
      </c>
      <c r="AU2157" s="277" t="s">
        <v>82</v>
      </c>
      <c r="AV2157" s="16" t="s">
        <v>198</v>
      </c>
      <c r="AW2157" s="16" t="s">
        <v>34</v>
      </c>
      <c r="AX2157" s="16" t="s">
        <v>80</v>
      </c>
      <c r="AY2157" s="277" t="s">
        <v>191</v>
      </c>
    </row>
    <row r="2158" s="14" customFormat="1">
      <c r="A2158" s="14"/>
      <c r="B2158" s="245"/>
      <c r="C2158" s="246"/>
      <c r="D2158" s="236" t="s">
        <v>202</v>
      </c>
      <c r="E2158" s="246"/>
      <c r="F2158" s="248" t="s">
        <v>2098</v>
      </c>
      <c r="G2158" s="246"/>
      <c r="H2158" s="249">
        <v>706.15999999999997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202</v>
      </c>
      <c r="AU2158" s="255" t="s">
        <v>82</v>
      </c>
      <c r="AV2158" s="14" t="s">
        <v>82</v>
      </c>
      <c r="AW2158" s="14" t="s">
        <v>4</v>
      </c>
      <c r="AX2158" s="14" t="s">
        <v>80</v>
      </c>
      <c r="AY2158" s="255" t="s">
        <v>191</v>
      </c>
    </row>
    <row r="2159" s="2" customFormat="1" ht="24.15" customHeight="1">
      <c r="A2159" s="41"/>
      <c r="B2159" s="42"/>
      <c r="C2159" s="216" t="s">
        <v>2099</v>
      </c>
      <c r="D2159" s="216" t="s">
        <v>193</v>
      </c>
      <c r="E2159" s="217" t="s">
        <v>2100</v>
      </c>
      <c r="F2159" s="218" t="s">
        <v>2101</v>
      </c>
      <c r="G2159" s="219" t="s">
        <v>196</v>
      </c>
      <c r="H2159" s="220">
        <v>454.42899999999997</v>
      </c>
      <c r="I2159" s="221"/>
      <c r="J2159" s="222">
        <f>ROUND(I2159*H2159,2)</f>
        <v>0</v>
      </c>
      <c r="K2159" s="218" t="s">
        <v>197</v>
      </c>
      <c r="L2159" s="47"/>
      <c r="M2159" s="223" t="s">
        <v>19</v>
      </c>
      <c r="N2159" s="224" t="s">
        <v>43</v>
      </c>
      <c r="O2159" s="87"/>
      <c r="P2159" s="225">
        <f>O2159*H2159</f>
        <v>0</v>
      </c>
      <c r="Q2159" s="225">
        <v>0.00012</v>
      </c>
      <c r="R2159" s="225">
        <f>Q2159*H2159</f>
        <v>0.05453148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464</v>
      </c>
      <c r="AT2159" s="227" t="s">
        <v>193</v>
      </c>
      <c r="AU2159" s="227" t="s">
        <v>82</v>
      </c>
      <c r="AY2159" s="20" t="s">
        <v>191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80</v>
      </c>
      <c r="BK2159" s="228">
        <f>ROUND(I2159*H2159,2)</f>
        <v>0</v>
      </c>
      <c r="BL2159" s="20" t="s">
        <v>464</v>
      </c>
      <c r="BM2159" s="227" t="s">
        <v>2102</v>
      </c>
    </row>
    <row r="2160" s="2" customFormat="1">
      <c r="A2160" s="41"/>
      <c r="B2160" s="42"/>
      <c r="C2160" s="43"/>
      <c r="D2160" s="229" t="s">
        <v>200</v>
      </c>
      <c r="E2160" s="43"/>
      <c r="F2160" s="230" t="s">
        <v>2103</v>
      </c>
      <c r="G2160" s="43"/>
      <c r="H2160" s="43"/>
      <c r="I2160" s="231"/>
      <c r="J2160" s="43"/>
      <c r="K2160" s="43"/>
      <c r="L2160" s="47"/>
      <c r="M2160" s="232"/>
      <c r="N2160" s="233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200</v>
      </c>
      <c r="AU2160" s="20" t="s">
        <v>82</v>
      </c>
    </row>
    <row r="2161" s="13" customFormat="1">
      <c r="A2161" s="13"/>
      <c r="B2161" s="234"/>
      <c r="C2161" s="235"/>
      <c r="D2161" s="236" t="s">
        <v>202</v>
      </c>
      <c r="E2161" s="237" t="s">
        <v>19</v>
      </c>
      <c r="F2161" s="238" t="s">
        <v>2104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202</v>
      </c>
      <c r="AU2161" s="244" t="s">
        <v>82</v>
      </c>
      <c r="AV2161" s="13" t="s">
        <v>80</v>
      </c>
      <c r="AW2161" s="13" t="s">
        <v>34</v>
      </c>
      <c r="AX2161" s="13" t="s">
        <v>72</v>
      </c>
      <c r="AY2161" s="244" t="s">
        <v>191</v>
      </c>
    </row>
    <row r="2162" s="14" customFormat="1">
      <c r="A2162" s="14"/>
      <c r="B2162" s="245"/>
      <c r="C2162" s="246"/>
      <c r="D2162" s="236" t="s">
        <v>202</v>
      </c>
      <c r="E2162" s="247" t="s">
        <v>19</v>
      </c>
      <c r="F2162" s="248" t="s">
        <v>1226</v>
      </c>
      <c r="G2162" s="246"/>
      <c r="H2162" s="249">
        <v>49.656999999999996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202</v>
      </c>
      <c r="AU2162" s="255" t="s">
        <v>82</v>
      </c>
      <c r="AV2162" s="14" t="s">
        <v>82</v>
      </c>
      <c r="AW2162" s="14" t="s">
        <v>34</v>
      </c>
      <c r="AX2162" s="14" t="s">
        <v>72</v>
      </c>
      <c r="AY2162" s="255" t="s">
        <v>191</v>
      </c>
    </row>
    <row r="2163" s="14" customFormat="1">
      <c r="A2163" s="14"/>
      <c r="B2163" s="245"/>
      <c r="C2163" s="246"/>
      <c r="D2163" s="236" t="s">
        <v>202</v>
      </c>
      <c r="E2163" s="247" t="s">
        <v>19</v>
      </c>
      <c r="F2163" s="248" t="s">
        <v>1226</v>
      </c>
      <c r="G2163" s="246"/>
      <c r="H2163" s="249">
        <v>49.656999999999996</v>
      </c>
      <c r="I2163" s="250"/>
      <c r="J2163" s="246"/>
      <c r="K2163" s="246"/>
      <c r="L2163" s="251"/>
      <c r="M2163" s="252"/>
      <c r="N2163" s="253"/>
      <c r="O2163" s="253"/>
      <c r="P2163" s="253"/>
      <c r="Q2163" s="253"/>
      <c r="R2163" s="253"/>
      <c r="S2163" s="253"/>
      <c r="T2163" s="25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5" t="s">
        <v>202</v>
      </c>
      <c r="AU2163" s="255" t="s">
        <v>82</v>
      </c>
      <c r="AV2163" s="14" t="s">
        <v>82</v>
      </c>
      <c r="AW2163" s="14" t="s">
        <v>34</v>
      </c>
      <c r="AX2163" s="14" t="s">
        <v>72</v>
      </c>
      <c r="AY2163" s="255" t="s">
        <v>191</v>
      </c>
    </row>
    <row r="2164" s="15" customFormat="1">
      <c r="A2164" s="15"/>
      <c r="B2164" s="256"/>
      <c r="C2164" s="257"/>
      <c r="D2164" s="236" t="s">
        <v>202</v>
      </c>
      <c r="E2164" s="258" t="s">
        <v>19</v>
      </c>
      <c r="F2164" s="259" t="s">
        <v>208</v>
      </c>
      <c r="G2164" s="257"/>
      <c r="H2164" s="260">
        <v>99.313999999999993</v>
      </c>
      <c r="I2164" s="261"/>
      <c r="J2164" s="257"/>
      <c r="K2164" s="257"/>
      <c r="L2164" s="262"/>
      <c r="M2164" s="263"/>
      <c r="N2164" s="264"/>
      <c r="O2164" s="264"/>
      <c r="P2164" s="264"/>
      <c r="Q2164" s="264"/>
      <c r="R2164" s="264"/>
      <c r="S2164" s="264"/>
      <c r="T2164" s="26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66" t="s">
        <v>202</v>
      </c>
      <c r="AU2164" s="266" t="s">
        <v>82</v>
      </c>
      <c r="AV2164" s="15" t="s">
        <v>93</v>
      </c>
      <c r="AW2164" s="15" t="s">
        <v>34</v>
      </c>
      <c r="AX2164" s="15" t="s">
        <v>72</v>
      </c>
      <c r="AY2164" s="266" t="s">
        <v>191</v>
      </c>
    </row>
    <row r="2165" s="13" customFormat="1">
      <c r="A2165" s="13"/>
      <c r="B2165" s="234"/>
      <c r="C2165" s="235"/>
      <c r="D2165" s="236" t="s">
        <v>202</v>
      </c>
      <c r="E2165" s="237" t="s">
        <v>19</v>
      </c>
      <c r="F2165" s="238" t="s">
        <v>1989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202</v>
      </c>
      <c r="AU2165" s="244" t="s">
        <v>82</v>
      </c>
      <c r="AV2165" s="13" t="s">
        <v>80</v>
      </c>
      <c r="AW2165" s="13" t="s">
        <v>34</v>
      </c>
      <c r="AX2165" s="13" t="s">
        <v>72</v>
      </c>
      <c r="AY2165" s="244" t="s">
        <v>191</v>
      </c>
    </row>
    <row r="2166" s="14" customFormat="1">
      <c r="A2166" s="14"/>
      <c r="B2166" s="245"/>
      <c r="C2166" s="246"/>
      <c r="D2166" s="236" t="s">
        <v>202</v>
      </c>
      <c r="E2166" s="247" t="s">
        <v>19</v>
      </c>
      <c r="F2166" s="248" t="s">
        <v>1990</v>
      </c>
      <c r="G2166" s="246"/>
      <c r="H2166" s="249">
        <v>98.489999999999995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202</v>
      </c>
      <c r="AU2166" s="255" t="s">
        <v>82</v>
      </c>
      <c r="AV2166" s="14" t="s">
        <v>82</v>
      </c>
      <c r="AW2166" s="14" t="s">
        <v>34</v>
      </c>
      <c r="AX2166" s="14" t="s">
        <v>72</v>
      </c>
      <c r="AY2166" s="255" t="s">
        <v>191</v>
      </c>
    </row>
    <row r="2167" s="14" customFormat="1">
      <c r="A2167" s="14"/>
      <c r="B2167" s="245"/>
      <c r="C2167" s="246"/>
      <c r="D2167" s="236" t="s">
        <v>202</v>
      </c>
      <c r="E2167" s="247" t="s">
        <v>19</v>
      </c>
      <c r="F2167" s="248" t="s">
        <v>1992</v>
      </c>
      <c r="G2167" s="246"/>
      <c r="H2167" s="249">
        <v>206.63800000000001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202</v>
      </c>
      <c r="AU2167" s="255" t="s">
        <v>82</v>
      </c>
      <c r="AV2167" s="14" t="s">
        <v>82</v>
      </c>
      <c r="AW2167" s="14" t="s">
        <v>34</v>
      </c>
      <c r="AX2167" s="14" t="s">
        <v>72</v>
      </c>
      <c r="AY2167" s="255" t="s">
        <v>191</v>
      </c>
    </row>
    <row r="2168" s="14" customFormat="1">
      <c r="A2168" s="14"/>
      <c r="B2168" s="245"/>
      <c r="C2168" s="246"/>
      <c r="D2168" s="236" t="s">
        <v>202</v>
      </c>
      <c r="E2168" s="247" t="s">
        <v>19</v>
      </c>
      <c r="F2168" s="248" t="s">
        <v>2105</v>
      </c>
      <c r="G2168" s="246"/>
      <c r="H2168" s="249">
        <v>49.987000000000002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202</v>
      </c>
      <c r="AU2168" s="255" t="s">
        <v>82</v>
      </c>
      <c r="AV2168" s="14" t="s">
        <v>82</v>
      </c>
      <c r="AW2168" s="14" t="s">
        <v>34</v>
      </c>
      <c r="AX2168" s="14" t="s">
        <v>72</v>
      </c>
      <c r="AY2168" s="255" t="s">
        <v>191</v>
      </c>
    </row>
    <row r="2169" s="15" customFormat="1">
      <c r="A2169" s="15"/>
      <c r="B2169" s="256"/>
      <c r="C2169" s="257"/>
      <c r="D2169" s="236" t="s">
        <v>202</v>
      </c>
      <c r="E2169" s="258" t="s">
        <v>19</v>
      </c>
      <c r="F2169" s="259" t="s">
        <v>208</v>
      </c>
      <c r="G2169" s="257"/>
      <c r="H2169" s="260">
        <v>355.11500000000001</v>
      </c>
      <c r="I2169" s="261"/>
      <c r="J2169" s="257"/>
      <c r="K2169" s="257"/>
      <c r="L2169" s="262"/>
      <c r="M2169" s="263"/>
      <c r="N2169" s="264"/>
      <c r="O2169" s="264"/>
      <c r="P2169" s="264"/>
      <c r="Q2169" s="264"/>
      <c r="R2169" s="264"/>
      <c r="S2169" s="264"/>
      <c r="T2169" s="26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66" t="s">
        <v>202</v>
      </c>
      <c r="AU2169" s="266" t="s">
        <v>82</v>
      </c>
      <c r="AV2169" s="15" t="s">
        <v>93</v>
      </c>
      <c r="AW2169" s="15" t="s">
        <v>34</v>
      </c>
      <c r="AX2169" s="15" t="s">
        <v>72</v>
      </c>
      <c r="AY2169" s="266" t="s">
        <v>191</v>
      </c>
    </row>
    <row r="2170" s="16" customFormat="1">
      <c r="A2170" s="16"/>
      <c r="B2170" s="267"/>
      <c r="C2170" s="268"/>
      <c r="D2170" s="236" t="s">
        <v>202</v>
      </c>
      <c r="E2170" s="269" t="s">
        <v>19</v>
      </c>
      <c r="F2170" s="270" t="s">
        <v>212</v>
      </c>
      <c r="G2170" s="268"/>
      <c r="H2170" s="271">
        <v>454.42900000000003</v>
      </c>
      <c r="I2170" s="272"/>
      <c r="J2170" s="268"/>
      <c r="K2170" s="268"/>
      <c r="L2170" s="273"/>
      <c r="M2170" s="274"/>
      <c r="N2170" s="275"/>
      <c r="O2170" s="275"/>
      <c r="P2170" s="275"/>
      <c r="Q2170" s="275"/>
      <c r="R2170" s="275"/>
      <c r="S2170" s="275"/>
      <c r="T2170" s="27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7" t="s">
        <v>202</v>
      </c>
      <c r="AU2170" s="277" t="s">
        <v>82</v>
      </c>
      <c r="AV2170" s="16" t="s">
        <v>198</v>
      </c>
      <c r="AW2170" s="16" t="s">
        <v>34</v>
      </c>
      <c r="AX2170" s="16" t="s">
        <v>80</v>
      </c>
      <c r="AY2170" s="277" t="s">
        <v>191</v>
      </c>
    </row>
    <row r="2171" s="2" customFormat="1" ht="16.5" customHeight="1">
      <c r="A2171" s="41"/>
      <c r="B2171" s="42"/>
      <c r="C2171" s="278" t="s">
        <v>2106</v>
      </c>
      <c r="D2171" s="278" t="s">
        <v>260</v>
      </c>
      <c r="E2171" s="279" t="s">
        <v>2107</v>
      </c>
      <c r="F2171" s="280" t="s">
        <v>2108</v>
      </c>
      <c r="G2171" s="281" t="s">
        <v>196</v>
      </c>
      <c r="H2171" s="282">
        <v>104.28</v>
      </c>
      <c r="I2171" s="283"/>
      <c r="J2171" s="284">
        <f>ROUND(I2171*H2171,2)</f>
        <v>0</v>
      </c>
      <c r="K2171" s="280" t="s">
        <v>197</v>
      </c>
      <c r="L2171" s="285"/>
      <c r="M2171" s="286" t="s">
        <v>19</v>
      </c>
      <c r="N2171" s="287" t="s">
        <v>43</v>
      </c>
      <c r="O2171" s="87"/>
      <c r="P2171" s="225">
        <f>O2171*H2171</f>
        <v>0</v>
      </c>
      <c r="Q2171" s="225">
        <v>0.0020999999999999999</v>
      </c>
      <c r="R2171" s="225">
        <f>Q2171*H2171</f>
        <v>0.21898799999999999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688</v>
      </c>
      <c r="AT2171" s="227" t="s">
        <v>260</v>
      </c>
      <c r="AU2171" s="227" t="s">
        <v>82</v>
      </c>
      <c r="AY2171" s="20" t="s">
        <v>191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80</v>
      </c>
      <c r="BK2171" s="228">
        <f>ROUND(I2171*H2171,2)</f>
        <v>0</v>
      </c>
      <c r="BL2171" s="20" t="s">
        <v>464</v>
      </c>
      <c r="BM2171" s="227" t="s">
        <v>2109</v>
      </c>
    </row>
    <row r="2172" s="13" customFormat="1">
      <c r="A2172" s="13"/>
      <c r="B2172" s="234"/>
      <c r="C2172" s="235"/>
      <c r="D2172" s="236" t="s">
        <v>202</v>
      </c>
      <c r="E2172" s="237" t="s">
        <v>19</v>
      </c>
      <c r="F2172" s="238" t="s">
        <v>2104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202</v>
      </c>
      <c r="AU2172" s="244" t="s">
        <v>82</v>
      </c>
      <c r="AV2172" s="13" t="s">
        <v>80</v>
      </c>
      <c r="AW2172" s="13" t="s">
        <v>34</v>
      </c>
      <c r="AX2172" s="13" t="s">
        <v>72</v>
      </c>
      <c r="AY2172" s="244" t="s">
        <v>191</v>
      </c>
    </row>
    <row r="2173" s="14" customFormat="1">
      <c r="A2173" s="14"/>
      <c r="B2173" s="245"/>
      <c r="C2173" s="246"/>
      <c r="D2173" s="236" t="s">
        <v>202</v>
      </c>
      <c r="E2173" s="247" t="s">
        <v>19</v>
      </c>
      <c r="F2173" s="248" t="s">
        <v>1226</v>
      </c>
      <c r="G2173" s="246"/>
      <c r="H2173" s="249">
        <v>49.656999999999996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202</v>
      </c>
      <c r="AU2173" s="255" t="s">
        <v>82</v>
      </c>
      <c r="AV2173" s="14" t="s">
        <v>82</v>
      </c>
      <c r="AW2173" s="14" t="s">
        <v>34</v>
      </c>
      <c r="AX2173" s="14" t="s">
        <v>72</v>
      </c>
      <c r="AY2173" s="255" t="s">
        <v>191</v>
      </c>
    </row>
    <row r="2174" s="14" customFormat="1">
      <c r="A2174" s="14"/>
      <c r="B2174" s="245"/>
      <c r="C2174" s="246"/>
      <c r="D2174" s="236" t="s">
        <v>202</v>
      </c>
      <c r="E2174" s="247" t="s">
        <v>19</v>
      </c>
      <c r="F2174" s="248" t="s">
        <v>1226</v>
      </c>
      <c r="G2174" s="246"/>
      <c r="H2174" s="249">
        <v>49.656999999999996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202</v>
      </c>
      <c r="AU2174" s="255" t="s">
        <v>82</v>
      </c>
      <c r="AV2174" s="14" t="s">
        <v>82</v>
      </c>
      <c r="AW2174" s="14" t="s">
        <v>34</v>
      </c>
      <c r="AX2174" s="14" t="s">
        <v>72</v>
      </c>
      <c r="AY2174" s="255" t="s">
        <v>191</v>
      </c>
    </row>
    <row r="2175" s="16" customFormat="1">
      <c r="A2175" s="16"/>
      <c r="B2175" s="267"/>
      <c r="C2175" s="268"/>
      <c r="D2175" s="236" t="s">
        <v>202</v>
      </c>
      <c r="E2175" s="269" t="s">
        <v>19</v>
      </c>
      <c r="F2175" s="270" t="s">
        <v>212</v>
      </c>
      <c r="G2175" s="268"/>
      <c r="H2175" s="271">
        <v>99.313999999999993</v>
      </c>
      <c r="I2175" s="272"/>
      <c r="J2175" s="268"/>
      <c r="K2175" s="268"/>
      <c r="L2175" s="273"/>
      <c r="M2175" s="274"/>
      <c r="N2175" s="275"/>
      <c r="O2175" s="275"/>
      <c r="P2175" s="275"/>
      <c r="Q2175" s="275"/>
      <c r="R2175" s="275"/>
      <c r="S2175" s="275"/>
      <c r="T2175" s="27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77" t="s">
        <v>202</v>
      </c>
      <c r="AU2175" s="277" t="s">
        <v>82</v>
      </c>
      <c r="AV2175" s="16" t="s">
        <v>198</v>
      </c>
      <c r="AW2175" s="16" t="s">
        <v>34</v>
      </c>
      <c r="AX2175" s="16" t="s">
        <v>80</v>
      </c>
      <c r="AY2175" s="277" t="s">
        <v>191</v>
      </c>
    </row>
    <row r="2176" s="14" customFormat="1">
      <c r="A2176" s="14"/>
      <c r="B2176" s="245"/>
      <c r="C2176" s="246"/>
      <c r="D2176" s="236" t="s">
        <v>202</v>
      </c>
      <c r="E2176" s="246"/>
      <c r="F2176" s="248" t="s">
        <v>2110</v>
      </c>
      <c r="G2176" s="246"/>
      <c r="H2176" s="249">
        <v>104.28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202</v>
      </c>
      <c r="AU2176" s="255" t="s">
        <v>82</v>
      </c>
      <c r="AV2176" s="14" t="s">
        <v>82</v>
      </c>
      <c r="AW2176" s="14" t="s">
        <v>4</v>
      </c>
      <c r="AX2176" s="14" t="s">
        <v>80</v>
      </c>
      <c r="AY2176" s="255" t="s">
        <v>191</v>
      </c>
    </row>
    <row r="2177" s="2" customFormat="1" ht="16.5" customHeight="1">
      <c r="A2177" s="41"/>
      <c r="B2177" s="42"/>
      <c r="C2177" s="278" t="s">
        <v>2111</v>
      </c>
      <c r="D2177" s="278" t="s">
        <v>260</v>
      </c>
      <c r="E2177" s="279" t="s">
        <v>2112</v>
      </c>
      <c r="F2177" s="280" t="s">
        <v>2113</v>
      </c>
      <c r="G2177" s="281" t="s">
        <v>196</v>
      </c>
      <c r="H2177" s="282">
        <v>372.87099999999998</v>
      </c>
      <c r="I2177" s="283"/>
      <c r="J2177" s="284">
        <f>ROUND(I2177*H2177,2)</f>
        <v>0</v>
      </c>
      <c r="K2177" s="280" t="s">
        <v>197</v>
      </c>
      <c r="L2177" s="285"/>
      <c r="M2177" s="286" t="s">
        <v>19</v>
      </c>
      <c r="N2177" s="287" t="s">
        <v>43</v>
      </c>
      <c r="O2177" s="87"/>
      <c r="P2177" s="225">
        <f>O2177*H2177</f>
        <v>0</v>
      </c>
      <c r="Q2177" s="225">
        <v>0.0060000000000000001</v>
      </c>
      <c r="R2177" s="225">
        <f>Q2177*H2177</f>
        <v>2.2372259999999997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688</v>
      </c>
      <c r="AT2177" s="227" t="s">
        <v>260</v>
      </c>
      <c r="AU2177" s="227" t="s">
        <v>82</v>
      </c>
      <c r="AY2177" s="20" t="s">
        <v>191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80</v>
      </c>
      <c r="BK2177" s="228">
        <f>ROUND(I2177*H2177,2)</f>
        <v>0</v>
      </c>
      <c r="BL2177" s="20" t="s">
        <v>464</v>
      </c>
      <c r="BM2177" s="227" t="s">
        <v>2114</v>
      </c>
    </row>
    <row r="2178" s="13" customFormat="1">
      <c r="A2178" s="13"/>
      <c r="B2178" s="234"/>
      <c r="C2178" s="235"/>
      <c r="D2178" s="236" t="s">
        <v>202</v>
      </c>
      <c r="E2178" s="237" t="s">
        <v>19</v>
      </c>
      <c r="F2178" s="238" t="s">
        <v>1989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202</v>
      </c>
      <c r="AU2178" s="244" t="s">
        <v>82</v>
      </c>
      <c r="AV2178" s="13" t="s">
        <v>80</v>
      </c>
      <c r="AW2178" s="13" t="s">
        <v>34</v>
      </c>
      <c r="AX2178" s="13" t="s">
        <v>72</v>
      </c>
      <c r="AY2178" s="244" t="s">
        <v>191</v>
      </c>
    </row>
    <row r="2179" s="14" customFormat="1">
      <c r="A2179" s="14"/>
      <c r="B2179" s="245"/>
      <c r="C2179" s="246"/>
      <c r="D2179" s="236" t="s">
        <v>202</v>
      </c>
      <c r="E2179" s="247" t="s">
        <v>19</v>
      </c>
      <c r="F2179" s="248" t="s">
        <v>1990</v>
      </c>
      <c r="G2179" s="246"/>
      <c r="H2179" s="249">
        <v>98.489999999999995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202</v>
      </c>
      <c r="AU2179" s="255" t="s">
        <v>82</v>
      </c>
      <c r="AV2179" s="14" t="s">
        <v>82</v>
      </c>
      <c r="AW2179" s="14" t="s">
        <v>34</v>
      </c>
      <c r="AX2179" s="14" t="s">
        <v>72</v>
      </c>
      <c r="AY2179" s="255" t="s">
        <v>191</v>
      </c>
    </row>
    <row r="2180" s="14" customFormat="1">
      <c r="A2180" s="14"/>
      <c r="B2180" s="245"/>
      <c r="C2180" s="246"/>
      <c r="D2180" s="236" t="s">
        <v>202</v>
      </c>
      <c r="E2180" s="247" t="s">
        <v>19</v>
      </c>
      <c r="F2180" s="248" t="s">
        <v>1992</v>
      </c>
      <c r="G2180" s="246"/>
      <c r="H2180" s="249">
        <v>206.63800000000001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202</v>
      </c>
      <c r="AU2180" s="255" t="s">
        <v>82</v>
      </c>
      <c r="AV2180" s="14" t="s">
        <v>82</v>
      </c>
      <c r="AW2180" s="14" t="s">
        <v>34</v>
      </c>
      <c r="AX2180" s="14" t="s">
        <v>72</v>
      </c>
      <c r="AY2180" s="255" t="s">
        <v>191</v>
      </c>
    </row>
    <row r="2181" s="14" customFormat="1">
      <c r="A2181" s="14"/>
      <c r="B2181" s="245"/>
      <c r="C2181" s="246"/>
      <c r="D2181" s="236" t="s">
        <v>202</v>
      </c>
      <c r="E2181" s="247" t="s">
        <v>19</v>
      </c>
      <c r="F2181" s="248" t="s">
        <v>2105</v>
      </c>
      <c r="G2181" s="246"/>
      <c r="H2181" s="249">
        <v>49.987000000000002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202</v>
      </c>
      <c r="AU2181" s="255" t="s">
        <v>82</v>
      </c>
      <c r="AV2181" s="14" t="s">
        <v>82</v>
      </c>
      <c r="AW2181" s="14" t="s">
        <v>34</v>
      </c>
      <c r="AX2181" s="14" t="s">
        <v>72</v>
      </c>
      <c r="AY2181" s="255" t="s">
        <v>191</v>
      </c>
    </row>
    <row r="2182" s="16" customFormat="1">
      <c r="A2182" s="16"/>
      <c r="B2182" s="267"/>
      <c r="C2182" s="268"/>
      <c r="D2182" s="236" t="s">
        <v>202</v>
      </c>
      <c r="E2182" s="269" t="s">
        <v>19</v>
      </c>
      <c r="F2182" s="270" t="s">
        <v>212</v>
      </c>
      <c r="G2182" s="268"/>
      <c r="H2182" s="271">
        <v>355.11500000000001</v>
      </c>
      <c r="I2182" s="272"/>
      <c r="J2182" s="268"/>
      <c r="K2182" s="268"/>
      <c r="L2182" s="273"/>
      <c r="M2182" s="274"/>
      <c r="N2182" s="275"/>
      <c r="O2182" s="275"/>
      <c r="P2182" s="275"/>
      <c r="Q2182" s="275"/>
      <c r="R2182" s="275"/>
      <c r="S2182" s="275"/>
      <c r="T2182" s="27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T2182" s="277" t="s">
        <v>202</v>
      </c>
      <c r="AU2182" s="277" t="s">
        <v>82</v>
      </c>
      <c r="AV2182" s="16" t="s">
        <v>198</v>
      </c>
      <c r="AW2182" s="16" t="s">
        <v>34</v>
      </c>
      <c r="AX2182" s="16" t="s">
        <v>80</v>
      </c>
      <c r="AY2182" s="277" t="s">
        <v>191</v>
      </c>
    </row>
    <row r="2183" s="14" customFormat="1">
      <c r="A2183" s="14"/>
      <c r="B2183" s="245"/>
      <c r="C2183" s="246"/>
      <c r="D2183" s="236" t="s">
        <v>202</v>
      </c>
      <c r="E2183" s="246"/>
      <c r="F2183" s="248" t="s">
        <v>2115</v>
      </c>
      <c r="G2183" s="246"/>
      <c r="H2183" s="249">
        <v>372.87099999999998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202</v>
      </c>
      <c r="AU2183" s="255" t="s">
        <v>82</v>
      </c>
      <c r="AV2183" s="14" t="s">
        <v>82</v>
      </c>
      <c r="AW2183" s="14" t="s">
        <v>4</v>
      </c>
      <c r="AX2183" s="14" t="s">
        <v>80</v>
      </c>
      <c r="AY2183" s="255" t="s">
        <v>191</v>
      </c>
    </row>
    <row r="2184" s="2" customFormat="1" ht="24.15" customHeight="1">
      <c r="A2184" s="41"/>
      <c r="B2184" s="42"/>
      <c r="C2184" s="216" t="s">
        <v>2116</v>
      </c>
      <c r="D2184" s="216" t="s">
        <v>193</v>
      </c>
      <c r="E2184" s="217" t="s">
        <v>2117</v>
      </c>
      <c r="F2184" s="218" t="s">
        <v>2118</v>
      </c>
      <c r="G2184" s="219" t="s">
        <v>196</v>
      </c>
      <c r="H2184" s="220">
        <v>568.31500000000005</v>
      </c>
      <c r="I2184" s="221"/>
      <c r="J2184" s="222">
        <f>ROUND(I2184*H2184,2)</f>
        <v>0</v>
      </c>
      <c r="K2184" s="218" t="s">
        <v>197</v>
      </c>
      <c r="L2184" s="47"/>
      <c r="M2184" s="223" t="s">
        <v>19</v>
      </c>
      <c r="N2184" s="224" t="s">
        <v>43</v>
      </c>
      <c r="O2184" s="87"/>
      <c r="P2184" s="225">
        <f>O2184*H2184</f>
        <v>0</v>
      </c>
      <c r="Q2184" s="225">
        <v>0.00024000000000000001</v>
      </c>
      <c r="R2184" s="225">
        <f>Q2184*H2184</f>
        <v>0.13639560000000001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464</v>
      </c>
      <c r="AT2184" s="227" t="s">
        <v>193</v>
      </c>
      <c r="AU2184" s="227" t="s">
        <v>82</v>
      </c>
      <c r="AY2184" s="20" t="s">
        <v>191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80</v>
      </c>
      <c r="BK2184" s="228">
        <f>ROUND(I2184*H2184,2)</f>
        <v>0</v>
      </c>
      <c r="BL2184" s="20" t="s">
        <v>464</v>
      </c>
      <c r="BM2184" s="227" t="s">
        <v>2119</v>
      </c>
    </row>
    <row r="2185" s="2" customFormat="1">
      <c r="A2185" s="41"/>
      <c r="B2185" s="42"/>
      <c r="C2185" s="43"/>
      <c r="D2185" s="229" t="s">
        <v>200</v>
      </c>
      <c r="E2185" s="43"/>
      <c r="F2185" s="230" t="s">
        <v>2120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200</v>
      </c>
      <c r="AU2185" s="20" t="s">
        <v>82</v>
      </c>
    </row>
    <row r="2186" s="13" customFormat="1">
      <c r="A2186" s="13"/>
      <c r="B2186" s="234"/>
      <c r="C2186" s="235"/>
      <c r="D2186" s="236" t="s">
        <v>202</v>
      </c>
      <c r="E2186" s="237" t="s">
        <v>19</v>
      </c>
      <c r="F2186" s="238" t="s">
        <v>1987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202</v>
      </c>
      <c r="AU2186" s="244" t="s">
        <v>82</v>
      </c>
      <c r="AV2186" s="13" t="s">
        <v>80</v>
      </c>
      <c r="AW2186" s="13" t="s">
        <v>34</v>
      </c>
      <c r="AX2186" s="13" t="s">
        <v>72</v>
      </c>
      <c r="AY2186" s="244" t="s">
        <v>191</v>
      </c>
    </row>
    <row r="2187" s="14" customFormat="1">
      <c r="A2187" s="14"/>
      <c r="B2187" s="245"/>
      <c r="C2187" s="246"/>
      <c r="D2187" s="236" t="s">
        <v>202</v>
      </c>
      <c r="E2187" s="247" t="s">
        <v>19</v>
      </c>
      <c r="F2187" s="248" t="s">
        <v>963</v>
      </c>
      <c r="G2187" s="246"/>
      <c r="H2187" s="249">
        <v>32.185000000000002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202</v>
      </c>
      <c r="AU2187" s="255" t="s">
        <v>82</v>
      </c>
      <c r="AV2187" s="14" t="s">
        <v>82</v>
      </c>
      <c r="AW2187" s="14" t="s">
        <v>34</v>
      </c>
      <c r="AX2187" s="14" t="s">
        <v>72</v>
      </c>
      <c r="AY2187" s="255" t="s">
        <v>191</v>
      </c>
    </row>
    <row r="2188" s="14" customFormat="1">
      <c r="A2188" s="14"/>
      <c r="B2188" s="245"/>
      <c r="C2188" s="246"/>
      <c r="D2188" s="236" t="s">
        <v>202</v>
      </c>
      <c r="E2188" s="247" t="s">
        <v>19</v>
      </c>
      <c r="F2188" s="248" t="s">
        <v>1212</v>
      </c>
      <c r="G2188" s="246"/>
      <c r="H2188" s="249">
        <v>15.231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202</v>
      </c>
      <c r="AU2188" s="255" t="s">
        <v>82</v>
      </c>
      <c r="AV2188" s="14" t="s">
        <v>82</v>
      </c>
      <c r="AW2188" s="14" t="s">
        <v>34</v>
      </c>
      <c r="AX2188" s="14" t="s">
        <v>72</v>
      </c>
      <c r="AY2188" s="255" t="s">
        <v>191</v>
      </c>
    </row>
    <row r="2189" s="14" customFormat="1">
      <c r="A2189" s="14"/>
      <c r="B2189" s="245"/>
      <c r="C2189" s="246"/>
      <c r="D2189" s="236" t="s">
        <v>202</v>
      </c>
      <c r="E2189" s="247" t="s">
        <v>19</v>
      </c>
      <c r="F2189" s="248" t="s">
        <v>1213</v>
      </c>
      <c r="G2189" s="246"/>
      <c r="H2189" s="249">
        <v>40.316000000000002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202</v>
      </c>
      <c r="AU2189" s="255" t="s">
        <v>82</v>
      </c>
      <c r="AV2189" s="14" t="s">
        <v>82</v>
      </c>
      <c r="AW2189" s="14" t="s">
        <v>34</v>
      </c>
      <c r="AX2189" s="14" t="s">
        <v>72</v>
      </c>
      <c r="AY2189" s="255" t="s">
        <v>191</v>
      </c>
    </row>
    <row r="2190" s="14" customFormat="1">
      <c r="A2190" s="14"/>
      <c r="B2190" s="245"/>
      <c r="C2190" s="246"/>
      <c r="D2190" s="236" t="s">
        <v>202</v>
      </c>
      <c r="E2190" s="247" t="s">
        <v>19</v>
      </c>
      <c r="F2190" s="248" t="s">
        <v>1214</v>
      </c>
      <c r="G2190" s="246"/>
      <c r="H2190" s="249">
        <v>18.539999999999999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202</v>
      </c>
      <c r="AU2190" s="255" t="s">
        <v>82</v>
      </c>
      <c r="AV2190" s="14" t="s">
        <v>82</v>
      </c>
      <c r="AW2190" s="14" t="s">
        <v>34</v>
      </c>
      <c r="AX2190" s="14" t="s">
        <v>72</v>
      </c>
      <c r="AY2190" s="255" t="s">
        <v>191</v>
      </c>
    </row>
    <row r="2191" s="14" customFormat="1">
      <c r="A2191" s="14"/>
      <c r="B2191" s="245"/>
      <c r="C2191" s="246"/>
      <c r="D2191" s="236" t="s">
        <v>202</v>
      </c>
      <c r="E2191" s="247" t="s">
        <v>19</v>
      </c>
      <c r="F2191" s="248" t="s">
        <v>1215</v>
      </c>
      <c r="G2191" s="246"/>
      <c r="H2191" s="249">
        <v>49.558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202</v>
      </c>
      <c r="AU2191" s="255" t="s">
        <v>82</v>
      </c>
      <c r="AV2191" s="14" t="s">
        <v>82</v>
      </c>
      <c r="AW2191" s="14" t="s">
        <v>34</v>
      </c>
      <c r="AX2191" s="14" t="s">
        <v>72</v>
      </c>
      <c r="AY2191" s="255" t="s">
        <v>191</v>
      </c>
    </row>
    <row r="2192" s="14" customFormat="1">
      <c r="A2192" s="14"/>
      <c r="B2192" s="245"/>
      <c r="C2192" s="246"/>
      <c r="D2192" s="236" t="s">
        <v>202</v>
      </c>
      <c r="E2192" s="247" t="s">
        <v>19</v>
      </c>
      <c r="F2192" s="248" t="s">
        <v>1216</v>
      </c>
      <c r="G2192" s="246"/>
      <c r="H2192" s="249">
        <v>34.259999999999998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202</v>
      </c>
      <c r="AU2192" s="255" t="s">
        <v>82</v>
      </c>
      <c r="AV2192" s="14" t="s">
        <v>82</v>
      </c>
      <c r="AW2192" s="14" t="s">
        <v>34</v>
      </c>
      <c r="AX2192" s="14" t="s">
        <v>72</v>
      </c>
      <c r="AY2192" s="255" t="s">
        <v>191</v>
      </c>
    </row>
    <row r="2193" s="14" customFormat="1">
      <c r="A2193" s="14"/>
      <c r="B2193" s="245"/>
      <c r="C2193" s="246"/>
      <c r="D2193" s="236" t="s">
        <v>202</v>
      </c>
      <c r="E2193" s="247" t="s">
        <v>19</v>
      </c>
      <c r="F2193" s="248" t="s">
        <v>1216</v>
      </c>
      <c r="G2193" s="246"/>
      <c r="H2193" s="249">
        <v>34.259999999999998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202</v>
      </c>
      <c r="AU2193" s="255" t="s">
        <v>82</v>
      </c>
      <c r="AV2193" s="14" t="s">
        <v>82</v>
      </c>
      <c r="AW2193" s="14" t="s">
        <v>34</v>
      </c>
      <c r="AX2193" s="14" t="s">
        <v>72</v>
      </c>
      <c r="AY2193" s="255" t="s">
        <v>191</v>
      </c>
    </row>
    <row r="2194" s="14" customFormat="1">
      <c r="A2194" s="14"/>
      <c r="B2194" s="245"/>
      <c r="C2194" s="246"/>
      <c r="D2194" s="236" t="s">
        <v>202</v>
      </c>
      <c r="E2194" s="247" t="s">
        <v>19</v>
      </c>
      <c r="F2194" s="248" t="s">
        <v>1217</v>
      </c>
      <c r="G2194" s="246"/>
      <c r="H2194" s="249">
        <v>91.897000000000006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202</v>
      </c>
      <c r="AU2194" s="255" t="s">
        <v>82</v>
      </c>
      <c r="AV2194" s="14" t="s">
        <v>82</v>
      </c>
      <c r="AW2194" s="14" t="s">
        <v>34</v>
      </c>
      <c r="AX2194" s="14" t="s">
        <v>72</v>
      </c>
      <c r="AY2194" s="255" t="s">
        <v>191</v>
      </c>
    </row>
    <row r="2195" s="14" customFormat="1">
      <c r="A2195" s="14"/>
      <c r="B2195" s="245"/>
      <c r="C2195" s="246"/>
      <c r="D2195" s="236" t="s">
        <v>202</v>
      </c>
      <c r="E2195" s="247" t="s">
        <v>19</v>
      </c>
      <c r="F2195" s="248" t="s">
        <v>1218</v>
      </c>
      <c r="G2195" s="246"/>
      <c r="H2195" s="249">
        <v>39.957999999999998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202</v>
      </c>
      <c r="AU2195" s="255" t="s">
        <v>82</v>
      </c>
      <c r="AV2195" s="14" t="s">
        <v>82</v>
      </c>
      <c r="AW2195" s="14" t="s">
        <v>34</v>
      </c>
      <c r="AX2195" s="14" t="s">
        <v>72</v>
      </c>
      <c r="AY2195" s="255" t="s">
        <v>191</v>
      </c>
    </row>
    <row r="2196" s="14" customFormat="1">
      <c r="A2196" s="14"/>
      <c r="B2196" s="245"/>
      <c r="C2196" s="246"/>
      <c r="D2196" s="236" t="s">
        <v>202</v>
      </c>
      <c r="E2196" s="247" t="s">
        <v>19</v>
      </c>
      <c r="F2196" s="248" t="s">
        <v>1218</v>
      </c>
      <c r="G2196" s="246"/>
      <c r="H2196" s="249">
        <v>39.957999999999998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202</v>
      </c>
      <c r="AU2196" s="255" t="s">
        <v>82</v>
      </c>
      <c r="AV2196" s="14" t="s">
        <v>82</v>
      </c>
      <c r="AW2196" s="14" t="s">
        <v>34</v>
      </c>
      <c r="AX2196" s="14" t="s">
        <v>72</v>
      </c>
      <c r="AY2196" s="255" t="s">
        <v>191</v>
      </c>
    </row>
    <row r="2197" s="14" customFormat="1">
      <c r="A2197" s="14"/>
      <c r="B2197" s="245"/>
      <c r="C2197" s="246"/>
      <c r="D2197" s="236" t="s">
        <v>202</v>
      </c>
      <c r="E2197" s="247" t="s">
        <v>19</v>
      </c>
      <c r="F2197" s="248" t="s">
        <v>1219</v>
      </c>
      <c r="G2197" s="246"/>
      <c r="H2197" s="249">
        <v>48.893000000000001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202</v>
      </c>
      <c r="AU2197" s="255" t="s">
        <v>82</v>
      </c>
      <c r="AV2197" s="14" t="s">
        <v>82</v>
      </c>
      <c r="AW2197" s="14" t="s">
        <v>34</v>
      </c>
      <c r="AX2197" s="14" t="s">
        <v>72</v>
      </c>
      <c r="AY2197" s="255" t="s">
        <v>191</v>
      </c>
    </row>
    <row r="2198" s="14" customFormat="1">
      <c r="A2198" s="14"/>
      <c r="B2198" s="245"/>
      <c r="C2198" s="246"/>
      <c r="D2198" s="236" t="s">
        <v>202</v>
      </c>
      <c r="E2198" s="247" t="s">
        <v>19</v>
      </c>
      <c r="F2198" s="248" t="s">
        <v>1220</v>
      </c>
      <c r="G2198" s="246"/>
      <c r="H2198" s="249">
        <v>36.174999999999997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202</v>
      </c>
      <c r="AU2198" s="255" t="s">
        <v>82</v>
      </c>
      <c r="AV2198" s="14" t="s">
        <v>82</v>
      </c>
      <c r="AW2198" s="14" t="s">
        <v>34</v>
      </c>
      <c r="AX2198" s="14" t="s">
        <v>72</v>
      </c>
      <c r="AY2198" s="255" t="s">
        <v>191</v>
      </c>
    </row>
    <row r="2199" s="14" customFormat="1">
      <c r="A2199" s="14"/>
      <c r="B2199" s="245"/>
      <c r="C2199" s="246"/>
      <c r="D2199" s="236" t="s">
        <v>202</v>
      </c>
      <c r="E2199" s="247" t="s">
        <v>19</v>
      </c>
      <c r="F2199" s="248" t="s">
        <v>1221</v>
      </c>
      <c r="G2199" s="246"/>
      <c r="H2199" s="249">
        <v>50.944000000000003</v>
      </c>
      <c r="I2199" s="250"/>
      <c r="J2199" s="246"/>
      <c r="K2199" s="246"/>
      <c r="L2199" s="251"/>
      <c r="M2199" s="252"/>
      <c r="N2199" s="253"/>
      <c r="O2199" s="253"/>
      <c r="P2199" s="253"/>
      <c r="Q2199" s="253"/>
      <c r="R2199" s="253"/>
      <c r="S2199" s="253"/>
      <c r="T2199" s="25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5" t="s">
        <v>202</v>
      </c>
      <c r="AU2199" s="255" t="s">
        <v>82</v>
      </c>
      <c r="AV2199" s="14" t="s">
        <v>82</v>
      </c>
      <c r="AW2199" s="14" t="s">
        <v>34</v>
      </c>
      <c r="AX2199" s="14" t="s">
        <v>72</v>
      </c>
      <c r="AY2199" s="255" t="s">
        <v>191</v>
      </c>
    </row>
    <row r="2200" s="14" customFormat="1">
      <c r="A2200" s="14"/>
      <c r="B2200" s="245"/>
      <c r="C2200" s="246"/>
      <c r="D2200" s="236" t="s">
        <v>202</v>
      </c>
      <c r="E2200" s="247" t="s">
        <v>19</v>
      </c>
      <c r="F2200" s="248" t="s">
        <v>1988</v>
      </c>
      <c r="G2200" s="246"/>
      <c r="H2200" s="249">
        <v>36.140000000000001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202</v>
      </c>
      <c r="AU2200" s="255" t="s">
        <v>82</v>
      </c>
      <c r="AV2200" s="14" t="s">
        <v>82</v>
      </c>
      <c r="AW2200" s="14" t="s">
        <v>34</v>
      </c>
      <c r="AX2200" s="14" t="s">
        <v>72</v>
      </c>
      <c r="AY2200" s="255" t="s">
        <v>191</v>
      </c>
    </row>
    <row r="2201" s="16" customFormat="1">
      <c r="A2201" s="16"/>
      <c r="B2201" s="267"/>
      <c r="C2201" s="268"/>
      <c r="D2201" s="236" t="s">
        <v>202</v>
      </c>
      <c r="E2201" s="269" t="s">
        <v>19</v>
      </c>
      <c r="F2201" s="270" t="s">
        <v>212</v>
      </c>
      <c r="G2201" s="268"/>
      <c r="H2201" s="271">
        <v>568.31499999999994</v>
      </c>
      <c r="I2201" s="272"/>
      <c r="J2201" s="268"/>
      <c r="K2201" s="268"/>
      <c r="L2201" s="273"/>
      <c r="M2201" s="274"/>
      <c r="N2201" s="275"/>
      <c r="O2201" s="275"/>
      <c r="P2201" s="275"/>
      <c r="Q2201" s="275"/>
      <c r="R2201" s="275"/>
      <c r="S2201" s="275"/>
      <c r="T2201" s="27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77" t="s">
        <v>202</v>
      </c>
      <c r="AU2201" s="277" t="s">
        <v>82</v>
      </c>
      <c r="AV2201" s="16" t="s">
        <v>198</v>
      </c>
      <c r="AW2201" s="16" t="s">
        <v>34</v>
      </c>
      <c r="AX2201" s="16" t="s">
        <v>80</v>
      </c>
      <c r="AY2201" s="277" t="s">
        <v>191</v>
      </c>
    </row>
    <row r="2202" s="2" customFormat="1" ht="16.5" customHeight="1">
      <c r="A2202" s="41"/>
      <c r="B2202" s="42"/>
      <c r="C2202" s="278" t="s">
        <v>2121</v>
      </c>
      <c r="D2202" s="278" t="s">
        <v>260</v>
      </c>
      <c r="E2202" s="279" t="s">
        <v>2122</v>
      </c>
      <c r="F2202" s="280" t="s">
        <v>2123</v>
      </c>
      <c r="G2202" s="281" t="s">
        <v>196</v>
      </c>
      <c r="H2202" s="282">
        <v>625.14700000000005</v>
      </c>
      <c r="I2202" s="283"/>
      <c r="J2202" s="284">
        <f>ROUND(I2202*H2202,2)</f>
        <v>0</v>
      </c>
      <c r="K2202" s="280" t="s">
        <v>197</v>
      </c>
      <c r="L2202" s="285"/>
      <c r="M2202" s="286" t="s">
        <v>19</v>
      </c>
      <c r="N2202" s="287" t="s">
        <v>43</v>
      </c>
      <c r="O2202" s="87"/>
      <c r="P2202" s="225">
        <f>O2202*H2202</f>
        <v>0</v>
      </c>
      <c r="Q2202" s="225">
        <v>0.021000000000000001</v>
      </c>
      <c r="R2202" s="225">
        <f>Q2202*H2202</f>
        <v>13.128087000000003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688</v>
      </c>
      <c r="AT2202" s="227" t="s">
        <v>260</v>
      </c>
      <c r="AU2202" s="227" t="s">
        <v>82</v>
      </c>
      <c r="AY2202" s="20" t="s">
        <v>191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80</v>
      </c>
      <c r="BK2202" s="228">
        <f>ROUND(I2202*H2202,2)</f>
        <v>0</v>
      </c>
      <c r="BL2202" s="20" t="s">
        <v>464</v>
      </c>
      <c r="BM2202" s="227" t="s">
        <v>2124</v>
      </c>
    </row>
    <row r="2203" s="13" customFormat="1">
      <c r="A2203" s="13"/>
      <c r="B2203" s="234"/>
      <c r="C2203" s="235"/>
      <c r="D2203" s="236" t="s">
        <v>202</v>
      </c>
      <c r="E2203" s="237" t="s">
        <v>19</v>
      </c>
      <c r="F2203" s="238" t="s">
        <v>1987</v>
      </c>
      <c r="G2203" s="235"/>
      <c r="H2203" s="237" t="s">
        <v>19</v>
      </c>
      <c r="I2203" s="239"/>
      <c r="J2203" s="235"/>
      <c r="K2203" s="235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202</v>
      </c>
      <c r="AU2203" s="244" t="s">
        <v>82</v>
      </c>
      <c r="AV2203" s="13" t="s">
        <v>80</v>
      </c>
      <c r="AW2203" s="13" t="s">
        <v>34</v>
      </c>
      <c r="AX2203" s="13" t="s">
        <v>72</v>
      </c>
      <c r="AY2203" s="244" t="s">
        <v>191</v>
      </c>
    </row>
    <row r="2204" s="14" customFormat="1">
      <c r="A2204" s="14"/>
      <c r="B2204" s="245"/>
      <c r="C2204" s="246"/>
      <c r="D2204" s="236" t="s">
        <v>202</v>
      </c>
      <c r="E2204" s="247" t="s">
        <v>19</v>
      </c>
      <c r="F2204" s="248" t="s">
        <v>963</v>
      </c>
      <c r="G2204" s="246"/>
      <c r="H2204" s="249">
        <v>32.185000000000002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202</v>
      </c>
      <c r="AU2204" s="255" t="s">
        <v>82</v>
      </c>
      <c r="AV2204" s="14" t="s">
        <v>82</v>
      </c>
      <c r="AW2204" s="14" t="s">
        <v>34</v>
      </c>
      <c r="AX2204" s="14" t="s">
        <v>72</v>
      </c>
      <c r="AY2204" s="255" t="s">
        <v>191</v>
      </c>
    </row>
    <row r="2205" s="14" customFormat="1">
      <c r="A2205" s="14"/>
      <c r="B2205" s="245"/>
      <c r="C2205" s="246"/>
      <c r="D2205" s="236" t="s">
        <v>202</v>
      </c>
      <c r="E2205" s="247" t="s">
        <v>19</v>
      </c>
      <c r="F2205" s="248" t="s">
        <v>1212</v>
      </c>
      <c r="G2205" s="246"/>
      <c r="H2205" s="249">
        <v>15.231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202</v>
      </c>
      <c r="AU2205" s="255" t="s">
        <v>82</v>
      </c>
      <c r="AV2205" s="14" t="s">
        <v>82</v>
      </c>
      <c r="AW2205" s="14" t="s">
        <v>34</v>
      </c>
      <c r="AX2205" s="14" t="s">
        <v>72</v>
      </c>
      <c r="AY2205" s="255" t="s">
        <v>191</v>
      </c>
    </row>
    <row r="2206" s="14" customFormat="1">
      <c r="A2206" s="14"/>
      <c r="B2206" s="245"/>
      <c r="C2206" s="246"/>
      <c r="D2206" s="236" t="s">
        <v>202</v>
      </c>
      <c r="E2206" s="247" t="s">
        <v>19</v>
      </c>
      <c r="F2206" s="248" t="s">
        <v>1213</v>
      </c>
      <c r="G2206" s="246"/>
      <c r="H2206" s="249">
        <v>40.316000000000002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202</v>
      </c>
      <c r="AU2206" s="255" t="s">
        <v>82</v>
      </c>
      <c r="AV2206" s="14" t="s">
        <v>82</v>
      </c>
      <c r="AW2206" s="14" t="s">
        <v>34</v>
      </c>
      <c r="AX2206" s="14" t="s">
        <v>72</v>
      </c>
      <c r="AY2206" s="255" t="s">
        <v>191</v>
      </c>
    </row>
    <row r="2207" s="14" customFormat="1">
      <c r="A2207" s="14"/>
      <c r="B2207" s="245"/>
      <c r="C2207" s="246"/>
      <c r="D2207" s="236" t="s">
        <v>202</v>
      </c>
      <c r="E2207" s="247" t="s">
        <v>19</v>
      </c>
      <c r="F2207" s="248" t="s">
        <v>1214</v>
      </c>
      <c r="G2207" s="246"/>
      <c r="H2207" s="249">
        <v>18.539999999999999</v>
      </c>
      <c r="I2207" s="250"/>
      <c r="J2207" s="246"/>
      <c r="K2207" s="246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202</v>
      </c>
      <c r="AU2207" s="255" t="s">
        <v>82</v>
      </c>
      <c r="AV2207" s="14" t="s">
        <v>82</v>
      </c>
      <c r="AW2207" s="14" t="s">
        <v>34</v>
      </c>
      <c r="AX2207" s="14" t="s">
        <v>72</v>
      </c>
      <c r="AY2207" s="255" t="s">
        <v>191</v>
      </c>
    </row>
    <row r="2208" s="14" customFormat="1">
      <c r="A2208" s="14"/>
      <c r="B2208" s="245"/>
      <c r="C2208" s="246"/>
      <c r="D2208" s="236" t="s">
        <v>202</v>
      </c>
      <c r="E2208" s="247" t="s">
        <v>19</v>
      </c>
      <c r="F2208" s="248" t="s">
        <v>1215</v>
      </c>
      <c r="G2208" s="246"/>
      <c r="H2208" s="249">
        <v>49.558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202</v>
      </c>
      <c r="AU2208" s="255" t="s">
        <v>82</v>
      </c>
      <c r="AV2208" s="14" t="s">
        <v>82</v>
      </c>
      <c r="AW2208" s="14" t="s">
        <v>34</v>
      </c>
      <c r="AX2208" s="14" t="s">
        <v>72</v>
      </c>
      <c r="AY2208" s="255" t="s">
        <v>191</v>
      </c>
    </row>
    <row r="2209" s="14" customFormat="1">
      <c r="A2209" s="14"/>
      <c r="B2209" s="245"/>
      <c r="C2209" s="246"/>
      <c r="D2209" s="236" t="s">
        <v>202</v>
      </c>
      <c r="E2209" s="247" t="s">
        <v>19</v>
      </c>
      <c r="F2209" s="248" t="s">
        <v>1216</v>
      </c>
      <c r="G2209" s="246"/>
      <c r="H2209" s="249">
        <v>34.259999999999998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202</v>
      </c>
      <c r="AU2209" s="255" t="s">
        <v>82</v>
      </c>
      <c r="AV2209" s="14" t="s">
        <v>82</v>
      </c>
      <c r="AW2209" s="14" t="s">
        <v>34</v>
      </c>
      <c r="AX2209" s="14" t="s">
        <v>72</v>
      </c>
      <c r="AY2209" s="255" t="s">
        <v>191</v>
      </c>
    </row>
    <row r="2210" s="14" customFormat="1">
      <c r="A2210" s="14"/>
      <c r="B2210" s="245"/>
      <c r="C2210" s="246"/>
      <c r="D2210" s="236" t="s">
        <v>202</v>
      </c>
      <c r="E2210" s="247" t="s">
        <v>19</v>
      </c>
      <c r="F2210" s="248" t="s">
        <v>1216</v>
      </c>
      <c r="G2210" s="246"/>
      <c r="H2210" s="249">
        <v>34.259999999999998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202</v>
      </c>
      <c r="AU2210" s="255" t="s">
        <v>82</v>
      </c>
      <c r="AV2210" s="14" t="s">
        <v>82</v>
      </c>
      <c r="AW2210" s="14" t="s">
        <v>34</v>
      </c>
      <c r="AX2210" s="14" t="s">
        <v>72</v>
      </c>
      <c r="AY2210" s="255" t="s">
        <v>191</v>
      </c>
    </row>
    <row r="2211" s="14" customFormat="1">
      <c r="A2211" s="14"/>
      <c r="B2211" s="245"/>
      <c r="C2211" s="246"/>
      <c r="D2211" s="236" t="s">
        <v>202</v>
      </c>
      <c r="E2211" s="247" t="s">
        <v>19</v>
      </c>
      <c r="F2211" s="248" t="s">
        <v>1217</v>
      </c>
      <c r="G2211" s="246"/>
      <c r="H2211" s="249">
        <v>91.897000000000006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202</v>
      </c>
      <c r="AU2211" s="255" t="s">
        <v>82</v>
      </c>
      <c r="AV2211" s="14" t="s">
        <v>82</v>
      </c>
      <c r="AW2211" s="14" t="s">
        <v>34</v>
      </c>
      <c r="AX2211" s="14" t="s">
        <v>72</v>
      </c>
      <c r="AY2211" s="255" t="s">
        <v>191</v>
      </c>
    </row>
    <row r="2212" s="14" customFormat="1">
      <c r="A2212" s="14"/>
      <c r="B2212" s="245"/>
      <c r="C2212" s="246"/>
      <c r="D2212" s="236" t="s">
        <v>202</v>
      </c>
      <c r="E2212" s="247" t="s">
        <v>19</v>
      </c>
      <c r="F2212" s="248" t="s">
        <v>1218</v>
      </c>
      <c r="G2212" s="246"/>
      <c r="H2212" s="249">
        <v>39.957999999999998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202</v>
      </c>
      <c r="AU2212" s="255" t="s">
        <v>82</v>
      </c>
      <c r="AV2212" s="14" t="s">
        <v>82</v>
      </c>
      <c r="AW2212" s="14" t="s">
        <v>34</v>
      </c>
      <c r="AX2212" s="14" t="s">
        <v>72</v>
      </c>
      <c r="AY2212" s="255" t="s">
        <v>191</v>
      </c>
    </row>
    <row r="2213" s="14" customFormat="1">
      <c r="A2213" s="14"/>
      <c r="B2213" s="245"/>
      <c r="C2213" s="246"/>
      <c r="D2213" s="236" t="s">
        <v>202</v>
      </c>
      <c r="E2213" s="247" t="s">
        <v>19</v>
      </c>
      <c r="F2213" s="248" t="s">
        <v>1218</v>
      </c>
      <c r="G2213" s="246"/>
      <c r="H2213" s="249">
        <v>39.957999999999998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202</v>
      </c>
      <c r="AU2213" s="255" t="s">
        <v>82</v>
      </c>
      <c r="AV2213" s="14" t="s">
        <v>82</v>
      </c>
      <c r="AW2213" s="14" t="s">
        <v>34</v>
      </c>
      <c r="AX2213" s="14" t="s">
        <v>72</v>
      </c>
      <c r="AY2213" s="255" t="s">
        <v>191</v>
      </c>
    </row>
    <row r="2214" s="14" customFormat="1">
      <c r="A2214" s="14"/>
      <c r="B2214" s="245"/>
      <c r="C2214" s="246"/>
      <c r="D2214" s="236" t="s">
        <v>202</v>
      </c>
      <c r="E2214" s="247" t="s">
        <v>19</v>
      </c>
      <c r="F2214" s="248" t="s">
        <v>1219</v>
      </c>
      <c r="G2214" s="246"/>
      <c r="H2214" s="249">
        <v>48.893000000000001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202</v>
      </c>
      <c r="AU2214" s="255" t="s">
        <v>82</v>
      </c>
      <c r="AV2214" s="14" t="s">
        <v>82</v>
      </c>
      <c r="AW2214" s="14" t="s">
        <v>34</v>
      </c>
      <c r="AX2214" s="14" t="s">
        <v>72</v>
      </c>
      <c r="AY2214" s="255" t="s">
        <v>191</v>
      </c>
    </row>
    <row r="2215" s="14" customFormat="1">
      <c r="A2215" s="14"/>
      <c r="B2215" s="245"/>
      <c r="C2215" s="246"/>
      <c r="D2215" s="236" t="s">
        <v>202</v>
      </c>
      <c r="E2215" s="247" t="s">
        <v>19</v>
      </c>
      <c r="F2215" s="248" t="s">
        <v>1220</v>
      </c>
      <c r="G2215" s="246"/>
      <c r="H2215" s="249">
        <v>36.174999999999997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202</v>
      </c>
      <c r="AU2215" s="255" t="s">
        <v>82</v>
      </c>
      <c r="AV2215" s="14" t="s">
        <v>82</v>
      </c>
      <c r="AW2215" s="14" t="s">
        <v>34</v>
      </c>
      <c r="AX2215" s="14" t="s">
        <v>72</v>
      </c>
      <c r="AY2215" s="255" t="s">
        <v>191</v>
      </c>
    </row>
    <row r="2216" s="14" customFormat="1">
      <c r="A2216" s="14"/>
      <c r="B2216" s="245"/>
      <c r="C2216" s="246"/>
      <c r="D2216" s="236" t="s">
        <v>202</v>
      </c>
      <c r="E2216" s="247" t="s">
        <v>19</v>
      </c>
      <c r="F2216" s="248" t="s">
        <v>1221</v>
      </c>
      <c r="G2216" s="246"/>
      <c r="H2216" s="249">
        <v>50.944000000000003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202</v>
      </c>
      <c r="AU2216" s="255" t="s">
        <v>82</v>
      </c>
      <c r="AV2216" s="14" t="s">
        <v>82</v>
      </c>
      <c r="AW2216" s="14" t="s">
        <v>34</v>
      </c>
      <c r="AX2216" s="14" t="s">
        <v>72</v>
      </c>
      <c r="AY2216" s="255" t="s">
        <v>191</v>
      </c>
    </row>
    <row r="2217" s="14" customFormat="1">
      <c r="A2217" s="14"/>
      <c r="B2217" s="245"/>
      <c r="C2217" s="246"/>
      <c r="D2217" s="236" t="s">
        <v>202</v>
      </c>
      <c r="E2217" s="247" t="s">
        <v>19</v>
      </c>
      <c r="F2217" s="248" t="s">
        <v>1988</v>
      </c>
      <c r="G2217" s="246"/>
      <c r="H2217" s="249">
        <v>36.140000000000001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202</v>
      </c>
      <c r="AU2217" s="255" t="s">
        <v>82</v>
      </c>
      <c r="AV2217" s="14" t="s">
        <v>82</v>
      </c>
      <c r="AW2217" s="14" t="s">
        <v>34</v>
      </c>
      <c r="AX2217" s="14" t="s">
        <v>72</v>
      </c>
      <c r="AY2217" s="255" t="s">
        <v>191</v>
      </c>
    </row>
    <row r="2218" s="16" customFormat="1">
      <c r="A2218" s="16"/>
      <c r="B2218" s="267"/>
      <c r="C2218" s="268"/>
      <c r="D2218" s="236" t="s">
        <v>202</v>
      </c>
      <c r="E2218" s="269" t="s">
        <v>19</v>
      </c>
      <c r="F2218" s="270" t="s">
        <v>212</v>
      </c>
      <c r="G2218" s="268"/>
      <c r="H2218" s="271">
        <v>568.31499999999994</v>
      </c>
      <c r="I2218" s="272"/>
      <c r="J2218" s="268"/>
      <c r="K2218" s="268"/>
      <c r="L2218" s="273"/>
      <c r="M2218" s="274"/>
      <c r="N2218" s="275"/>
      <c r="O2218" s="275"/>
      <c r="P2218" s="275"/>
      <c r="Q2218" s="275"/>
      <c r="R2218" s="275"/>
      <c r="S2218" s="275"/>
      <c r="T2218" s="27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77" t="s">
        <v>202</v>
      </c>
      <c r="AU2218" s="277" t="s">
        <v>82</v>
      </c>
      <c r="AV2218" s="16" t="s">
        <v>198</v>
      </c>
      <c r="AW2218" s="16" t="s">
        <v>34</v>
      </c>
      <c r="AX2218" s="16" t="s">
        <v>80</v>
      </c>
      <c r="AY2218" s="277" t="s">
        <v>191</v>
      </c>
    </row>
    <row r="2219" s="14" customFormat="1">
      <c r="A2219" s="14"/>
      <c r="B2219" s="245"/>
      <c r="C2219" s="246"/>
      <c r="D2219" s="236" t="s">
        <v>202</v>
      </c>
      <c r="E2219" s="246"/>
      <c r="F2219" s="248" t="s">
        <v>2125</v>
      </c>
      <c r="G2219" s="246"/>
      <c r="H2219" s="249">
        <v>625.14700000000005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202</v>
      </c>
      <c r="AU2219" s="255" t="s">
        <v>82</v>
      </c>
      <c r="AV2219" s="14" t="s">
        <v>82</v>
      </c>
      <c r="AW2219" s="14" t="s">
        <v>4</v>
      </c>
      <c r="AX2219" s="14" t="s">
        <v>80</v>
      </c>
      <c r="AY2219" s="255" t="s">
        <v>191</v>
      </c>
    </row>
    <row r="2220" s="2" customFormat="1" ht="16.5" customHeight="1">
      <c r="A2220" s="41"/>
      <c r="B2220" s="42"/>
      <c r="C2220" s="278" t="s">
        <v>2126</v>
      </c>
      <c r="D2220" s="278" t="s">
        <v>260</v>
      </c>
      <c r="E2220" s="279" t="s">
        <v>2127</v>
      </c>
      <c r="F2220" s="280" t="s">
        <v>2128</v>
      </c>
      <c r="G2220" s="281" t="s">
        <v>196</v>
      </c>
      <c r="H2220" s="282">
        <v>625.14700000000005</v>
      </c>
      <c r="I2220" s="283"/>
      <c r="J2220" s="284">
        <f>ROUND(I2220*H2220,2)</f>
        <v>0</v>
      </c>
      <c r="K2220" s="280" t="s">
        <v>197</v>
      </c>
      <c r="L2220" s="285"/>
      <c r="M2220" s="286" t="s">
        <v>19</v>
      </c>
      <c r="N2220" s="287" t="s">
        <v>43</v>
      </c>
      <c r="O2220" s="87"/>
      <c r="P2220" s="225">
        <f>O2220*H2220</f>
        <v>0</v>
      </c>
      <c r="Q2220" s="225">
        <v>0.032000000000000001</v>
      </c>
      <c r="R2220" s="225">
        <f>Q2220*H2220</f>
        <v>20.004704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688</v>
      </c>
      <c r="AT2220" s="227" t="s">
        <v>260</v>
      </c>
      <c r="AU2220" s="227" t="s">
        <v>82</v>
      </c>
      <c r="AY2220" s="20" t="s">
        <v>191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80</v>
      </c>
      <c r="BK2220" s="228">
        <f>ROUND(I2220*H2220,2)</f>
        <v>0</v>
      </c>
      <c r="BL2220" s="20" t="s">
        <v>464</v>
      </c>
      <c r="BM2220" s="227" t="s">
        <v>2129</v>
      </c>
    </row>
    <row r="2221" s="13" customFormat="1">
      <c r="A2221" s="13"/>
      <c r="B2221" s="234"/>
      <c r="C2221" s="235"/>
      <c r="D2221" s="236" t="s">
        <v>202</v>
      </c>
      <c r="E2221" s="237" t="s">
        <v>19</v>
      </c>
      <c r="F2221" s="238" t="s">
        <v>1987</v>
      </c>
      <c r="G2221" s="235"/>
      <c r="H2221" s="237" t="s">
        <v>19</v>
      </c>
      <c r="I2221" s="239"/>
      <c r="J2221" s="235"/>
      <c r="K2221" s="235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202</v>
      </c>
      <c r="AU2221" s="244" t="s">
        <v>82</v>
      </c>
      <c r="AV2221" s="13" t="s">
        <v>80</v>
      </c>
      <c r="AW2221" s="13" t="s">
        <v>34</v>
      </c>
      <c r="AX2221" s="13" t="s">
        <v>72</v>
      </c>
      <c r="AY2221" s="244" t="s">
        <v>191</v>
      </c>
    </row>
    <row r="2222" s="14" customFormat="1">
      <c r="A2222" s="14"/>
      <c r="B2222" s="245"/>
      <c r="C2222" s="246"/>
      <c r="D2222" s="236" t="s">
        <v>202</v>
      </c>
      <c r="E2222" s="247" t="s">
        <v>19</v>
      </c>
      <c r="F2222" s="248" t="s">
        <v>963</v>
      </c>
      <c r="G2222" s="246"/>
      <c r="H2222" s="249">
        <v>32.185000000000002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202</v>
      </c>
      <c r="AU2222" s="255" t="s">
        <v>82</v>
      </c>
      <c r="AV2222" s="14" t="s">
        <v>82</v>
      </c>
      <c r="AW2222" s="14" t="s">
        <v>34</v>
      </c>
      <c r="AX2222" s="14" t="s">
        <v>72</v>
      </c>
      <c r="AY2222" s="255" t="s">
        <v>191</v>
      </c>
    </row>
    <row r="2223" s="14" customFormat="1">
      <c r="A2223" s="14"/>
      <c r="B2223" s="245"/>
      <c r="C2223" s="246"/>
      <c r="D2223" s="236" t="s">
        <v>202</v>
      </c>
      <c r="E2223" s="247" t="s">
        <v>19</v>
      </c>
      <c r="F2223" s="248" t="s">
        <v>1212</v>
      </c>
      <c r="G2223" s="246"/>
      <c r="H2223" s="249">
        <v>15.231</v>
      </c>
      <c r="I2223" s="250"/>
      <c r="J2223" s="246"/>
      <c r="K2223" s="246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202</v>
      </c>
      <c r="AU2223" s="255" t="s">
        <v>82</v>
      </c>
      <c r="AV2223" s="14" t="s">
        <v>82</v>
      </c>
      <c r="AW2223" s="14" t="s">
        <v>34</v>
      </c>
      <c r="AX2223" s="14" t="s">
        <v>72</v>
      </c>
      <c r="AY2223" s="255" t="s">
        <v>191</v>
      </c>
    </row>
    <row r="2224" s="14" customFormat="1">
      <c r="A2224" s="14"/>
      <c r="B2224" s="245"/>
      <c r="C2224" s="246"/>
      <c r="D2224" s="236" t="s">
        <v>202</v>
      </c>
      <c r="E2224" s="247" t="s">
        <v>19</v>
      </c>
      <c r="F2224" s="248" t="s">
        <v>1213</v>
      </c>
      <c r="G2224" s="246"/>
      <c r="H2224" s="249">
        <v>40.316000000000002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202</v>
      </c>
      <c r="AU2224" s="255" t="s">
        <v>82</v>
      </c>
      <c r="AV2224" s="14" t="s">
        <v>82</v>
      </c>
      <c r="AW2224" s="14" t="s">
        <v>34</v>
      </c>
      <c r="AX2224" s="14" t="s">
        <v>72</v>
      </c>
      <c r="AY2224" s="255" t="s">
        <v>191</v>
      </c>
    </row>
    <row r="2225" s="14" customFormat="1">
      <c r="A2225" s="14"/>
      <c r="B2225" s="245"/>
      <c r="C2225" s="246"/>
      <c r="D2225" s="236" t="s">
        <v>202</v>
      </c>
      <c r="E2225" s="247" t="s">
        <v>19</v>
      </c>
      <c r="F2225" s="248" t="s">
        <v>1214</v>
      </c>
      <c r="G2225" s="246"/>
      <c r="H2225" s="249">
        <v>18.539999999999999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202</v>
      </c>
      <c r="AU2225" s="255" t="s">
        <v>82</v>
      </c>
      <c r="AV2225" s="14" t="s">
        <v>82</v>
      </c>
      <c r="AW2225" s="14" t="s">
        <v>34</v>
      </c>
      <c r="AX2225" s="14" t="s">
        <v>72</v>
      </c>
      <c r="AY2225" s="255" t="s">
        <v>191</v>
      </c>
    </row>
    <row r="2226" s="14" customFormat="1">
      <c r="A2226" s="14"/>
      <c r="B2226" s="245"/>
      <c r="C2226" s="246"/>
      <c r="D2226" s="236" t="s">
        <v>202</v>
      </c>
      <c r="E2226" s="247" t="s">
        <v>19</v>
      </c>
      <c r="F2226" s="248" t="s">
        <v>1215</v>
      </c>
      <c r="G2226" s="246"/>
      <c r="H2226" s="249">
        <v>49.558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202</v>
      </c>
      <c r="AU2226" s="255" t="s">
        <v>82</v>
      </c>
      <c r="AV2226" s="14" t="s">
        <v>82</v>
      </c>
      <c r="AW2226" s="14" t="s">
        <v>34</v>
      </c>
      <c r="AX2226" s="14" t="s">
        <v>72</v>
      </c>
      <c r="AY2226" s="255" t="s">
        <v>191</v>
      </c>
    </row>
    <row r="2227" s="14" customFormat="1">
      <c r="A2227" s="14"/>
      <c r="B2227" s="245"/>
      <c r="C2227" s="246"/>
      <c r="D2227" s="236" t="s">
        <v>202</v>
      </c>
      <c r="E2227" s="247" t="s">
        <v>19</v>
      </c>
      <c r="F2227" s="248" t="s">
        <v>1216</v>
      </c>
      <c r="G2227" s="246"/>
      <c r="H2227" s="249">
        <v>34.259999999999998</v>
      </c>
      <c r="I2227" s="250"/>
      <c r="J2227" s="246"/>
      <c r="K2227" s="246"/>
      <c r="L2227" s="251"/>
      <c r="M2227" s="252"/>
      <c r="N2227" s="253"/>
      <c r="O2227" s="253"/>
      <c r="P2227" s="253"/>
      <c r="Q2227" s="253"/>
      <c r="R2227" s="253"/>
      <c r="S2227" s="253"/>
      <c r="T2227" s="25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5" t="s">
        <v>202</v>
      </c>
      <c r="AU2227" s="255" t="s">
        <v>82</v>
      </c>
      <c r="AV2227" s="14" t="s">
        <v>82</v>
      </c>
      <c r="AW2227" s="14" t="s">
        <v>34</v>
      </c>
      <c r="AX2227" s="14" t="s">
        <v>72</v>
      </c>
      <c r="AY2227" s="255" t="s">
        <v>191</v>
      </c>
    </row>
    <row r="2228" s="14" customFormat="1">
      <c r="A2228" s="14"/>
      <c r="B2228" s="245"/>
      <c r="C2228" s="246"/>
      <c r="D2228" s="236" t="s">
        <v>202</v>
      </c>
      <c r="E2228" s="247" t="s">
        <v>19</v>
      </c>
      <c r="F2228" s="248" t="s">
        <v>1216</v>
      </c>
      <c r="G2228" s="246"/>
      <c r="H2228" s="249">
        <v>34.259999999999998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202</v>
      </c>
      <c r="AU2228" s="255" t="s">
        <v>82</v>
      </c>
      <c r="AV2228" s="14" t="s">
        <v>82</v>
      </c>
      <c r="AW2228" s="14" t="s">
        <v>34</v>
      </c>
      <c r="AX2228" s="14" t="s">
        <v>72</v>
      </c>
      <c r="AY2228" s="255" t="s">
        <v>191</v>
      </c>
    </row>
    <row r="2229" s="14" customFormat="1">
      <c r="A2229" s="14"/>
      <c r="B2229" s="245"/>
      <c r="C2229" s="246"/>
      <c r="D2229" s="236" t="s">
        <v>202</v>
      </c>
      <c r="E2229" s="247" t="s">
        <v>19</v>
      </c>
      <c r="F2229" s="248" t="s">
        <v>1217</v>
      </c>
      <c r="G2229" s="246"/>
      <c r="H2229" s="249">
        <v>91.897000000000006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202</v>
      </c>
      <c r="AU2229" s="255" t="s">
        <v>82</v>
      </c>
      <c r="AV2229" s="14" t="s">
        <v>82</v>
      </c>
      <c r="AW2229" s="14" t="s">
        <v>34</v>
      </c>
      <c r="AX2229" s="14" t="s">
        <v>72</v>
      </c>
      <c r="AY2229" s="255" t="s">
        <v>191</v>
      </c>
    </row>
    <row r="2230" s="14" customFormat="1">
      <c r="A2230" s="14"/>
      <c r="B2230" s="245"/>
      <c r="C2230" s="246"/>
      <c r="D2230" s="236" t="s">
        <v>202</v>
      </c>
      <c r="E2230" s="247" t="s">
        <v>19</v>
      </c>
      <c r="F2230" s="248" t="s">
        <v>1218</v>
      </c>
      <c r="G2230" s="246"/>
      <c r="H2230" s="249">
        <v>39.957999999999998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202</v>
      </c>
      <c r="AU2230" s="255" t="s">
        <v>82</v>
      </c>
      <c r="AV2230" s="14" t="s">
        <v>82</v>
      </c>
      <c r="AW2230" s="14" t="s">
        <v>34</v>
      </c>
      <c r="AX2230" s="14" t="s">
        <v>72</v>
      </c>
      <c r="AY2230" s="255" t="s">
        <v>191</v>
      </c>
    </row>
    <row r="2231" s="14" customFormat="1">
      <c r="A2231" s="14"/>
      <c r="B2231" s="245"/>
      <c r="C2231" s="246"/>
      <c r="D2231" s="236" t="s">
        <v>202</v>
      </c>
      <c r="E2231" s="247" t="s">
        <v>19</v>
      </c>
      <c r="F2231" s="248" t="s">
        <v>1218</v>
      </c>
      <c r="G2231" s="246"/>
      <c r="H2231" s="249">
        <v>39.957999999999998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202</v>
      </c>
      <c r="AU2231" s="255" t="s">
        <v>82</v>
      </c>
      <c r="AV2231" s="14" t="s">
        <v>82</v>
      </c>
      <c r="AW2231" s="14" t="s">
        <v>34</v>
      </c>
      <c r="AX2231" s="14" t="s">
        <v>72</v>
      </c>
      <c r="AY2231" s="255" t="s">
        <v>191</v>
      </c>
    </row>
    <row r="2232" s="14" customFormat="1">
      <c r="A2232" s="14"/>
      <c r="B2232" s="245"/>
      <c r="C2232" s="246"/>
      <c r="D2232" s="236" t="s">
        <v>202</v>
      </c>
      <c r="E2232" s="247" t="s">
        <v>19</v>
      </c>
      <c r="F2232" s="248" t="s">
        <v>1219</v>
      </c>
      <c r="G2232" s="246"/>
      <c r="H2232" s="249">
        <v>48.893000000000001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202</v>
      </c>
      <c r="AU2232" s="255" t="s">
        <v>82</v>
      </c>
      <c r="AV2232" s="14" t="s">
        <v>82</v>
      </c>
      <c r="AW2232" s="14" t="s">
        <v>34</v>
      </c>
      <c r="AX2232" s="14" t="s">
        <v>72</v>
      </c>
      <c r="AY2232" s="255" t="s">
        <v>191</v>
      </c>
    </row>
    <row r="2233" s="14" customFormat="1">
      <c r="A2233" s="14"/>
      <c r="B2233" s="245"/>
      <c r="C2233" s="246"/>
      <c r="D2233" s="236" t="s">
        <v>202</v>
      </c>
      <c r="E2233" s="247" t="s">
        <v>19</v>
      </c>
      <c r="F2233" s="248" t="s">
        <v>1220</v>
      </c>
      <c r="G2233" s="246"/>
      <c r="H2233" s="249">
        <v>36.174999999999997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202</v>
      </c>
      <c r="AU2233" s="255" t="s">
        <v>82</v>
      </c>
      <c r="AV2233" s="14" t="s">
        <v>82</v>
      </c>
      <c r="AW2233" s="14" t="s">
        <v>34</v>
      </c>
      <c r="AX2233" s="14" t="s">
        <v>72</v>
      </c>
      <c r="AY2233" s="255" t="s">
        <v>191</v>
      </c>
    </row>
    <row r="2234" s="14" customFormat="1">
      <c r="A2234" s="14"/>
      <c r="B2234" s="245"/>
      <c r="C2234" s="246"/>
      <c r="D2234" s="236" t="s">
        <v>202</v>
      </c>
      <c r="E2234" s="247" t="s">
        <v>19</v>
      </c>
      <c r="F2234" s="248" t="s">
        <v>1221</v>
      </c>
      <c r="G2234" s="246"/>
      <c r="H2234" s="249">
        <v>50.944000000000003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202</v>
      </c>
      <c r="AU2234" s="255" t="s">
        <v>82</v>
      </c>
      <c r="AV2234" s="14" t="s">
        <v>82</v>
      </c>
      <c r="AW2234" s="14" t="s">
        <v>34</v>
      </c>
      <c r="AX2234" s="14" t="s">
        <v>72</v>
      </c>
      <c r="AY2234" s="255" t="s">
        <v>191</v>
      </c>
    </row>
    <row r="2235" s="14" customFormat="1">
      <c r="A2235" s="14"/>
      <c r="B2235" s="245"/>
      <c r="C2235" s="246"/>
      <c r="D2235" s="236" t="s">
        <v>202</v>
      </c>
      <c r="E2235" s="247" t="s">
        <v>19</v>
      </c>
      <c r="F2235" s="248" t="s">
        <v>1988</v>
      </c>
      <c r="G2235" s="246"/>
      <c r="H2235" s="249">
        <v>36.140000000000001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202</v>
      </c>
      <c r="AU2235" s="255" t="s">
        <v>82</v>
      </c>
      <c r="AV2235" s="14" t="s">
        <v>82</v>
      </c>
      <c r="AW2235" s="14" t="s">
        <v>34</v>
      </c>
      <c r="AX2235" s="14" t="s">
        <v>72</v>
      </c>
      <c r="AY2235" s="255" t="s">
        <v>191</v>
      </c>
    </row>
    <row r="2236" s="16" customFormat="1">
      <c r="A2236" s="16"/>
      <c r="B2236" s="267"/>
      <c r="C2236" s="268"/>
      <c r="D2236" s="236" t="s">
        <v>202</v>
      </c>
      <c r="E2236" s="269" t="s">
        <v>19</v>
      </c>
      <c r="F2236" s="270" t="s">
        <v>212</v>
      </c>
      <c r="G2236" s="268"/>
      <c r="H2236" s="271">
        <v>568.31499999999994</v>
      </c>
      <c r="I2236" s="272"/>
      <c r="J2236" s="268"/>
      <c r="K2236" s="268"/>
      <c r="L2236" s="273"/>
      <c r="M2236" s="274"/>
      <c r="N2236" s="275"/>
      <c r="O2236" s="275"/>
      <c r="P2236" s="275"/>
      <c r="Q2236" s="275"/>
      <c r="R2236" s="275"/>
      <c r="S2236" s="275"/>
      <c r="T2236" s="27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7" t="s">
        <v>202</v>
      </c>
      <c r="AU2236" s="277" t="s">
        <v>82</v>
      </c>
      <c r="AV2236" s="16" t="s">
        <v>198</v>
      </c>
      <c r="AW2236" s="16" t="s">
        <v>34</v>
      </c>
      <c r="AX2236" s="16" t="s">
        <v>80</v>
      </c>
      <c r="AY2236" s="277" t="s">
        <v>191</v>
      </c>
    </row>
    <row r="2237" s="14" customFormat="1">
      <c r="A2237" s="14"/>
      <c r="B2237" s="245"/>
      <c r="C2237" s="246"/>
      <c r="D2237" s="236" t="s">
        <v>202</v>
      </c>
      <c r="E2237" s="246"/>
      <c r="F2237" s="248" t="s">
        <v>2125</v>
      </c>
      <c r="G2237" s="246"/>
      <c r="H2237" s="249">
        <v>625.14700000000005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202</v>
      </c>
      <c r="AU2237" s="255" t="s">
        <v>82</v>
      </c>
      <c r="AV2237" s="14" t="s">
        <v>82</v>
      </c>
      <c r="AW2237" s="14" t="s">
        <v>4</v>
      </c>
      <c r="AX2237" s="14" t="s">
        <v>80</v>
      </c>
      <c r="AY2237" s="255" t="s">
        <v>191</v>
      </c>
    </row>
    <row r="2238" s="2" customFormat="1" ht="24.15" customHeight="1">
      <c r="A2238" s="41"/>
      <c r="B2238" s="42"/>
      <c r="C2238" s="216" t="s">
        <v>2130</v>
      </c>
      <c r="D2238" s="216" t="s">
        <v>193</v>
      </c>
      <c r="E2238" s="217" t="s">
        <v>2131</v>
      </c>
      <c r="F2238" s="218" t="s">
        <v>2132</v>
      </c>
      <c r="G2238" s="219" t="s">
        <v>196</v>
      </c>
      <c r="H2238" s="220">
        <v>99.313999999999993</v>
      </c>
      <c r="I2238" s="221"/>
      <c r="J2238" s="222">
        <f>ROUND(I2238*H2238,2)</f>
        <v>0</v>
      </c>
      <c r="K2238" s="218" t="s">
        <v>197</v>
      </c>
      <c r="L2238" s="47"/>
      <c r="M2238" s="223" t="s">
        <v>19</v>
      </c>
      <c r="N2238" s="224" t="s">
        <v>43</v>
      </c>
      <c r="O2238" s="87"/>
      <c r="P2238" s="225">
        <f>O2238*H2238</f>
        <v>0</v>
      </c>
      <c r="Q2238" s="225">
        <v>3.0000000000000001E-05</v>
      </c>
      <c r="R2238" s="225">
        <f>Q2238*H2238</f>
        <v>0.00297942</v>
      </c>
      <c r="S2238" s="225">
        <v>0</v>
      </c>
      <c r="T2238" s="226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7" t="s">
        <v>464</v>
      </c>
      <c r="AT2238" s="227" t="s">
        <v>193</v>
      </c>
      <c r="AU2238" s="227" t="s">
        <v>82</v>
      </c>
      <c r="AY2238" s="20" t="s">
        <v>191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20" t="s">
        <v>80</v>
      </c>
      <c r="BK2238" s="228">
        <f>ROUND(I2238*H2238,2)</f>
        <v>0</v>
      </c>
      <c r="BL2238" s="20" t="s">
        <v>464</v>
      </c>
      <c r="BM2238" s="227" t="s">
        <v>2133</v>
      </c>
    </row>
    <row r="2239" s="2" customFormat="1">
      <c r="A2239" s="41"/>
      <c r="B2239" s="42"/>
      <c r="C2239" s="43"/>
      <c r="D2239" s="229" t="s">
        <v>200</v>
      </c>
      <c r="E2239" s="43"/>
      <c r="F2239" s="230" t="s">
        <v>2134</v>
      </c>
      <c r="G2239" s="43"/>
      <c r="H2239" s="43"/>
      <c r="I2239" s="231"/>
      <c r="J2239" s="43"/>
      <c r="K2239" s="43"/>
      <c r="L2239" s="47"/>
      <c r="M2239" s="232"/>
      <c r="N2239" s="233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200</v>
      </c>
      <c r="AU2239" s="20" t="s">
        <v>82</v>
      </c>
    </row>
    <row r="2240" s="13" customFormat="1">
      <c r="A2240" s="13"/>
      <c r="B2240" s="234"/>
      <c r="C2240" s="235"/>
      <c r="D2240" s="236" t="s">
        <v>202</v>
      </c>
      <c r="E2240" s="237" t="s">
        <v>19</v>
      </c>
      <c r="F2240" s="238" t="s">
        <v>2104</v>
      </c>
      <c r="G2240" s="235"/>
      <c r="H2240" s="237" t="s">
        <v>19</v>
      </c>
      <c r="I2240" s="239"/>
      <c r="J2240" s="235"/>
      <c r="K2240" s="235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202</v>
      </c>
      <c r="AU2240" s="244" t="s">
        <v>82</v>
      </c>
      <c r="AV2240" s="13" t="s">
        <v>80</v>
      </c>
      <c r="AW2240" s="13" t="s">
        <v>34</v>
      </c>
      <c r="AX2240" s="13" t="s">
        <v>72</v>
      </c>
      <c r="AY2240" s="244" t="s">
        <v>191</v>
      </c>
    </row>
    <row r="2241" s="14" customFormat="1">
      <c r="A2241" s="14"/>
      <c r="B2241" s="245"/>
      <c r="C2241" s="246"/>
      <c r="D2241" s="236" t="s">
        <v>202</v>
      </c>
      <c r="E2241" s="247" t="s">
        <v>19</v>
      </c>
      <c r="F2241" s="248" t="s">
        <v>1226</v>
      </c>
      <c r="G2241" s="246"/>
      <c r="H2241" s="249">
        <v>49.656999999999996</v>
      </c>
      <c r="I2241" s="250"/>
      <c r="J2241" s="246"/>
      <c r="K2241" s="246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202</v>
      </c>
      <c r="AU2241" s="255" t="s">
        <v>82</v>
      </c>
      <c r="AV2241" s="14" t="s">
        <v>82</v>
      </c>
      <c r="AW2241" s="14" t="s">
        <v>34</v>
      </c>
      <c r="AX2241" s="14" t="s">
        <v>72</v>
      </c>
      <c r="AY2241" s="255" t="s">
        <v>191</v>
      </c>
    </row>
    <row r="2242" s="14" customFormat="1">
      <c r="A2242" s="14"/>
      <c r="B2242" s="245"/>
      <c r="C2242" s="246"/>
      <c r="D2242" s="236" t="s">
        <v>202</v>
      </c>
      <c r="E2242" s="247" t="s">
        <v>19</v>
      </c>
      <c r="F2242" s="248" t="s">
        <v>1226</v>
      </c>
      <c r="G2242" s="246"/>
      <c r="H2242" s="249">
        <v>49.656999999999996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202</v>
      </c>
      <c r="AU2242" s="255" t="s">
        <v>82</v>
      </c>
      <c r="AV2242" s="14" t="s">
        <v>82</v>
      </c>
      <c r="AW2242" s="14" t="s">
        <v>34</v>
      </c>
      <c r="AX2242" s="14" t="s">
        <v>72</v>
      </c>
      <c r="AY2242" s="255" t="s">
        <v>191</v>
      </c>
    </row>
    <row r="2243" s="16" customFormat="1">
      <c r="A2243" s="16"/>
      <c r="B2243" s="267"/>
      <c r="C2243" s="268"/>
      <c r="D2243" s="236" t="s">
        <v>202</v>
      </c>
      <c r="E2243" s="269" t="s">
        <v>19</v>
      </c>
      <c r="F2243" s="270" t="s">
        <v>212</v>
      </c>
      <c r="G2243" s="268"/>
      <c r="H2243" s="271">
        <v>99.313999999999993</v>
      </c>
      <c r="I2243" s="272"/>
      <c r="J2243" s="268"/>
      <c r="K2243" s="268"/>
      <c r="L2243" s="273"/>
      <c r="M2243" s="274"/>
      <c r="N2243" s="275"/>
      <c r="O2243" s="275"/>
      <c r="P2243" s="275"/>
      <c r="Q2243" s="275"/>
      <c r="R2243" s="275"/>
      <c r="S2243" s="275"/>
      <c r="T2243" s="27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T2243" s="277" t="s">
        <v>202</v>
      </c>
      <c r="AU2243" s="277" t="s">
        <v>82</v>
      </c>
      <c r="AV2243" s="16" t="s">
        <v>198</v>
      </c>
      <c r="AW2243" s="16" t="s">
        <v>34</v>
      </c>
      <c r="AX2243" s="16" t="s">
        <v>80</v>
      </c>
      <c r="AY2243" s="277" t="s">
        <v>191</v>
      </c>
    </row>
    <row r="2244" s="2" customFormat="1" ht="24.15" customHeight="1">
      <c r="A2244" s="41"/>
      <c r="B2244" s="42"/>
      <c r="C2244" s="216" t="s">
        <v>2135</v>
      </c>
      <c r="D2244" s="216" t="s">
        <v>193</v>
      </c>
      <c r="E2244" s="217" t="s">
        <v>2136</v>
      </c>
      <c r="F2244" s="218" t="s">
        <v>2137</v>
      </c>
      <c r="G2244" s="219" t="s">
        <v>196</v>
      </c>
      <c r="H2244" s="220">
        <v>355.11500000000001</v>
      </c>
      <c r="I2244" s="221"/>
      <c r="J2244" s="222">
        <f>ROUND(I2244*H2244,2)</f>
        <v>0</v>
      </c>
      <c r="K2244" s="218" t="s">
        <v>197</v>
      </c>
      <c r="L2244" s="47"/>
      <c r="M2244" s="223" t="s">
        <v>19</v>
      </c>
      <c r="N2244" s="224" t="s">
        <v>43</v>
      </c>
      <c r="O2244" s="87"/>
      <c r="P2244" s="225">
        <f>O2244*H2244</f>
        <v>0</v>
      </c>
      <c r="Q2244" s="225">
        <v>6.9999999999999994E-05</v>
      </c>
      <c r="R2244" s="225">
        <f>Q2244*H2244</f>
        <v>0.02485805</v>
      </c>
      <c r="S2244" s="225">
        <v>0</v>
      </c>
      <c r="T2244" s="226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7" t="s">
        <v>464</v>
      </c>
      <c r="AT2244" s="227" t="s">
        <v>193</v>
      </c>
      <c r="AU2244" s="227" t="s">
        <v>82</v>
      </c>
      <c r="AY2244" s="20" t="s">
        <v>191</v>
      </c>
      <c r="BE2244" s="228">
        <f>IF(N2244="základní",J2244,0)</f>
        <v>0</v>
      </c>
      <c r="BF2244" s="228">
        <f>IF(N2244="snížená",J2244,0)</f>
        <v>0</v>
      </c>
      <c r="BG2244" s="228">
        <f>IF(N2244="zákl. přenesená",J2244,0)</f>
        <v>0</v>
      </c>
      <c r="BH2244" s="228">
        <f>IF(N2244="sníž. přenesená",J2244,0)</f>
        <v>0</v>
      </c>
      <c r="BI2244" s="228">
        <f>IF(N2244="nulová",J2244,0)</f>
        <v>0</v>
      </c>
      <c r="BJ2244" s="20" t="s">
        <v>80</v>
      </c>
      <c r="BK2244" s="228">
        <f>ROUND(I2244*H2244,2)</f>
        <v>0</v>
      </c>
      <c r="BL2244" s="20" t="s">
        <v>464</v>
      </c>
      <c r="BM2244" s="227" t="s">
        <v>2138</v>
      </c>
    </row>
    <row r="2245" s="2" customFormat="1">
      <c r="A2245" s="41"/>
      <c r="B2245" s="42"/>
      <c r="C2245" s="43"/>
      <c r="D2245" s="229" t="s">
        <v>200</v>
      </c>
      <c r="E2245" s="43"/>
      <c r="F2245" s="230" t="s">
        <v>2139</v>
      </c>
      <c r="G2245" s="43"/>
      <c r="H2245" s="43"/>
      <c r="I2245" s="231"/>
      <c r="J2245" s="43"/>
      <c r="K2245" s="43"/>
      <c r="L2245" s="47"/>
      <c r="M2245" s="232"/>
      <c r="N2245" s="233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200</v>
      </c>
      <c r="AU2245" s="20" t="s">
        <v>82</v>
      </c>
    </row>
    <row r="2246" s="13" customFormat="1">
      <c r="A2246" s="13"/>
      <c r="B2246" s="234"/>
      <c r="C2246" s="235"/>
      <c r="D2246" s="236" t="s">
        <v>202</v>
      </c>
      <c r="E2246" s="237" t="s">
        <v>19</v>
      </c>
      <c r="F2246" s="238" t="s">
        <v>1989</v>
      </c>
      <c r="G2246" s="235"/>
      <c r="H2246" s="237" t="s">
        <v>19</v>
      </c>
      <c r="I2246" s="239"/>
      <c r="J2246" s="235"/>
      <c r="K2246" s="235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202</v>
      </c>
      <c r="AU2246" s="244" t="s">
        <v>82</v>
      </c>
      <c r="AV2246" s="13" t="s">
        <v>80</v>
      </c>
      <c r="AW2246" s="13" t="s">
        <v>34</v>
      </c>
      <c r="AX2246" s="13" t="s">
        <v>72</v>
      </c>
      <c r="AY2246" s="244" t="s">
        <v>191</v>
      </c>
    </row>
    <row r="2247" s="14" customFormat="1">
      <c r="A2247" s="14"/>
      <c r="B2247" s="245"/>
      <c r="C2247" s="246"/>
      <c r="D2247" s="236" t="s">
        <v>202</v>
      </c>
      <c r="E2247" s="247" t="s">
        <v>19</v>
      </c>
      <c r="F2247" s="248" t="s">
        <v>1990</v>
      </c>
      <c r="G2247" s="246"/>
      <c r="H2247" s="249">
        <v>98.489999999999995</v>
      </c>
      <c r="I2247" s="250"/>
      <c r="J2247" s="246"/>
      <c r="K2247" s="246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202</v>
      </c>
      <c r="AU2247" s="255" t="s">
        <v>82</v>
      </c>
      <c r="AV2247" s="14" t="s">
        <v>82</v>
      </c>
      <c r="AW2247" s="14" t="s">
        <v>34</v>
      </c>
      <c r="AX2247" s="14" t="s">
        <v>72</v>
      </c>
      <c r="AY2247" s="255" t="s">
        <v>191</v>
      </c>
    </row>
    <row r="2248" s="14" customFormat="1">
      <c r="A2248" s="14"/>
      <c r="B2248" s="245"/>
      <c r="C2248" s="246"/>
      <c r="D2248" s="236" t="s">
        <v>202</v>
      </c>
      <c r="E2248" s="247" t="s">
        <v>19</v>
      </c>
      <c r="F2248" s="248" t="s">
        <v>1992</v>
      </c>
      <c r="G2248" s="246"/>
      <c r="H2248" s="249">
        <v>206.63800000000001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202</v>
      </c>
      <c r="AU2248" s="255" t="s">
        <v>82</v>
      </c>
      <c r="AV2248" s="14" t="s">
        <v>82</v>
      </c>
      <c r="AW2248" s="14" t="s">
        <v>34</v>
      </c>
      <c r="AX2248" s="14" t="s">
        <v>72</v>
      </c>
      <c r="AY2248" s="255" t="s">
        <v>191</v>
      </c>
    </row>
    <row r="2249" s="14" customFormat="1">
      <c r="A2249" s="14"/>
      <c r="B2249" s="245"/>
      <c r="C2249" s="246"/>
      <c r="D2249" s="236" t="s">
        <v>202</v>
      </c>
      <c r="E2249" s="247" t="s">
        <v>19</v>
      </c>
      <c r="F2249" s="248" t="s">
        <v>2105</v>
      </c>
      <c r="G2249" s="246"/>
      <c r="H2249" s="249">
        <v>49.987000000000002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202</v>
      </c>
      <c r="AU2249" s="255" t="s">
        <v>82</v>
      </c>
      <c r="AV2249" s="14" t="s">
        <v>82</v>
      </c>
      <c r="AW2249" s="14" t="s">
        <v>34</v>
      </c>
      <c r="AX2249" s="14" t="s">
        <v>72</v>
      </c>
      <c r="AY2249" s="255" t="s">
        <v>191</v>
      </c>
    </row>
    <row r="2250" s="16" customFormat="1">
      <c r="A2250" s="16"/>
      <c r="B2250" s="267"/>
      <c r="C2250" s="268"/>
      <c r="D2250" s="236" t="s">
        <v>202</v>
      </c>
      <c r="E2250" s="269" t="s">
        <v>19</v>
      </c>
      <c r="F2250" s="270" t="s">
        <v>212</v>
      </c>
      <c r="G2250" s="268"/>
      <c r="H2250" s="271">
        <v>355.11500000000001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202</v>
      </c>
      <c r="AU2250" s="277" t="s">
        <v>82</v>
      </c>
      <c r="AV2250" s="16" t="s">
        <v>198</v>
      </c>
      <c r="AW2250" s="16" t="s">
        <v>34</v>
      </c>
      <c r="AX2250" s="16" t="s">
        <v>80</v>
      </c>
      <c r="AY2250" s="277" t="s">
        <v>191</v>
      </c>
    </row>
    <row r="2251" s="2" customFormat="1" ht="24.15" customHeight="1">
      <c r="A2251" s="41"/>
      <c r="B2251" s="42"/>
      <c r="C2251" s="216" t="s">
        <v>2140</v>
      </c>
      <c r="D2251" s="216" t="s">
        <v>193</v>
      </c>
      <c r="E2251" s="217" t="s">
        <v>2141</v>
      </c>
      <c r="F2251" s="218" t="s">
        <v>2142</v>
      </c>
      <c r="G2251" s="219" t="s">
        <v>196</v>
      </c>
      <c r="H2251" s="220">
        <v>568.31500000000005</v>
      </c>
      <c r="I2251" s="221"/>
      <c r="J2251" s="222">
        <f>ROUND(I2251*H2251,2)</f>
        <v>0</v>
      </c>
      <c r="K2251" s="218" t="s">
        <v>197</v>
      </c>
      <c r="L2251" s="47"/>
      <c r="M2251" s="223" t="s">
        <v>19</v>
      </c>
      <c r="N2251" s="224" t="s">
        <v>43</v>
      </c>
      <c r="O2251" s="87"/>
      <c r="P2251" s="225">
        <f>O2251*H2251</f>
        <v>0</v>
      </c>
      <c r="Q2251" s="225">
        <v>0.00010000000000000001</v>
      </c>
      <c r="R2251" s="225">
        <f>Q2251*H2251</f>
        <v>0.056831500000000007</v>
      </c>
      <c r="S2251" s="225">
        <v>0</v>
      </c>
      <c r="T2251" s="226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27" t="s">
        <v>464</v>
      </c>
      <c r="AT2251" s="227" t="s">
        <v>193</v>
      </c>
      <c r="AU2251" s="227" t="s">
        <v>82</v>
      </c>
      <c r="AY2251" s="20" t="s">
        <v>191</v>
      </c>
      <c r="BE2251" s="228">
        <f>IF(N2251="základní",J2251,0)</f>
        <v>0</v>
      </c>
      <c r="BF2251" s="228">
        <f>IF(N2251="snížená",J2251,0)</f>
        <v>0</v>
      </c>
      <c r="BG2251" s="228">
        <f>IF(N2251="zákl. přenesená",J2251,0)</f>
        <v>0</v>
      </c>
      <c r="BH2251" s="228">
        <f>IF(N2251="sníž. přenesená",J2251,0)</f>
        <v>0</v>
      </c>
      <c r="BI2251" s="228">
        <f>IF(N2251="nulová",J2251,0)</f>
        <v>0</v>
      </c>
      <c r="BJ2251" s="20" t="s">
        <v>80</v>
      </c>
      <c r="BK2251" s="228">
        <f>ROUND(I2251*H2251,2)</f>
        <v>0</v>
      </c>
      <c r="BL2251" s="20" t="s">
        <v>464</v>
      </c>
      <c r="BM2251" s="227" t="s">
        <v>2143</v>
      </c>
    </row>
    <row r="2252" s="2" customFormat="1">
      <c r="A2252" s="41"/>
      <c r="B2252" s="42"/>
      <c r="C2252" s="43"/>
      <c r="D2252" s="229" t="s">
        <v>200</v>
      </c>
      <c r="E2252" s="43"/>
      <c r="F2252" s="230" t="s">
        <v>2144</v>
      </c>
      <c r="G2252" s="43"/>
      <c r="H2252" s="43"/>
      <c r="I2252" s="231"/>
      <c r="J2252" s="43"/>
      <c r="K2252" s="43"/>
      <c r="L2252" s="47"/>
      <c r="M2252" s="232"/>
      <c r="N2252" s="233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200</v>
      </c>
      <c r="AU2252" s="20" t="s">
        <v>82</v>
      </c>
    </row>
    <row r="2253" s="13" customFormat="1">
      <c r="A2253" s="13"/>
      <c r="B2253" s="234"/>
      <c r="C2253" s="235"/>
      <c r="D2253" s="236" t="s">
        <v>202</v>
      </c>
      <c r="E2253" s="237" t="s">
        <v>19</v>
      </c>
      <c r="F2253" s="238" t="s">
        <v>1987</v>
      </c>
      <c r="G2253" s="235"/>
      <c r="H2253" s="237" t="s">
        <v>19</v>
      </c>
      <c r="I2253" s="239"/>
      <c r="J2253" s="235"/>
      <c r="K2253" s="235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202</v>
      </c>
      <c r="AU2253" s="244" t="s">
        <v>82</v>
      </c>
      <c r="AV2253" s="13" t="s">
        <v>80</v>
      </c>
      <c r="AW2253" s="13" t="s">
        <v>34</v>
      </c>
      <c r="AX2253" s="13" t="s">
        <v>72</v>
      </c>
      <c r="AY2253" s="244" t="s">
        <v>191</v>
      </c>
    </row>
    <row r="2254" s="14" customFormat="1">
      <c r="A2254" s="14"/>
      <c r="B2254" s="245"/>
      <c r="C2254" s="246"/>
      <c r="D2254" s="236" t="s">
        <v>202</v>
      </c>
      <c r="E2254" s="247" t="s">
        <v>19</v>
      </c>
      <c r="F2254" s="248" t="s">
        <v>963</v>
      </c>
      <c r="G2254" s="246"/>
      <c r="H2254" s="249">
        <v>32.185000000000002</v>
      </c>
      <c r="I2254" s="250"/>
      <c r="J2254" s="246"/>
      <c r="K2254" s="246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202</v>
      </c>
      <c r="AU2254" s="255" t="s">
        <v>82</v>
      </c>
      <c r="AV2254" s="14" t="s">
        <v>82</v>
      </c>
      <c r="AW2254" s="14" t="s">
        <v>34</v>
      </c>
      <c r="AX2254" s="14" t="s">
        <v>72</v>
      </c>
      <c r="AY2254" s="255" t="s">
        <v>191</v>
      </c>
    </row>
    <row r="2255" s="14" customFormat="1">
      <c r="A2255" s="14"/>
      <c r="B2255" s="245"/>
      <c r="C2255" s="246"/>
      <c r="D2255" s="236" t="s">
        <v>202</v>
      </c>
      <c r="E2255" s="247" t="s">
        <v>19</v>
      </c>
      <c r="F2255" s="248" t="s">
        <v>1212</v>
      </c>
      <c r="G2255" s="246"/>
      <c r="H2255" s="249">
        <v>15.231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202</v>
      </c>
      <c r="AU2255" s="255" t="s">
        <v>82</v>
      </c>
      <c r="AV2255" s="14" t="s">
        <v>82</v>
      </c>
      <c r="AW2255" s="14" t="s">
        <v>34</v>
      </c>
      <c r="AX2255" s="14" t="s">
        <v>72</v>
      </c>
      <c r="AY2255" s="255" t="s">
        <v>191</v>
      </c>
    </row>
    <row r="2256" s="14" customFormat="1">
      <c r="A2256" s="14"/>
      <c r="B2256" s="245"/>
      <c r="C2256" s="246"/>
      <c r="D2256" s="236" t="s">
        <v>202</v>
      </c>
      <c r="E2256" s="247" t="s">
        <v>19</v>
      </c>
      <c r="F2256" s="248" t="s">
        <v>1213</v>
      </c>
      <c r="G2256" s="246"/>
      <c r="H2256" s="249">
        <v>40.316000000000002</v>
      </c>
      <c r="I2256" s="250"/>
      <c r="J2256" s="246"/>
      <c r="K2256" s="246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202</v>
      </c>
      <c r="AU2256" s="255" t="s">
        <v>82</v>
      </c>
      <c r="AV2256" s="14" t="s">
        <v>82</v>
      </c>
      <c r="AW2256" s="14" t="s">
        <v>34</v>
      </c>
      <c r="AX2256" s="14" t="s">
        <v>72</v>
      </c>
      <c r="AY2256" s="255" t="s">
        <v>191</v>
      </c>
    </row>
    <row r="2257" s="14" customFormat="1">
      <c r="A2257" s="14"/>
      <c r="B2257" s="245"/>
      <c r="C2257" s="246"/>
      <c r="D2257" s="236" t="s">
        <v>202</v>
      </c>
      <c r="E2257" s="247" t="s">
        <v>19</v>
      </c>
      <c r="F2257" s="248" t="s">
        <v>1214</v>
      </c>
      <c r="G2257" s="246"/>
      <c r="H2257" s="249">
        <v>18.539999999999999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202</v>
      </c>
      <c r="AU2257" s="255" t="s">
        <v>82</v>
      </c>
      <c r="AV2257" s="14" t="s">
        <v>82</v>
      </c>
      <c r="AW2257" s="14" t="s">
        <v>34</v>
      </c>
      <c r="AX2257" s="14" t="s">
        <v>72</v>
      </c>
      <c r="AY2257" s="255" t="s">
        <v>191</v>
      </c>
    </row>
    <row r="2258" s="14" customFormat="1">
      <c r="A2258" s="14"/>
      <c r="B2258" s="245"/>
      <c r="C2258" s="246"/>
      <c r="D2258" s="236" t="s">
        <v>202</v>
      </c>
      <c r="E2258" s="247" t="s">
        <v>19</v>
      </c>
      <c r="F2258" s="248" t="s">
        <v>1215</v>
      </c>
      <c r="G2258" s="246"/>
      <c r="H2258" s="249">
        <v>49.558</v>
      </c>
      <c r="I2258" s="250"/>
      <c r="J2258" s="246"/>
      <c r="K2258" s="246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202</v>
      </c>
      <c r="AU2258" s="255" t="s">
        <v>82</v>
      </c>
      <c r="AV2258" s="14" t="s">
        <v>82</v>
      </c>
      <c r="AW2258" s="14" t="s">
        <v>34</v>
      </c>
      <c r="AX2258" s="14" t="s">
        <v>72</v>
      </c>
      <c r="AY2258" s="255" t="s">
        <v>191</v>
      </c>
    </row>
    <row r="2259" s="14" customFormat="1">
      <c r="A2259" s="14"/>
      <c r="B2259" s="245"/>
      <c r="C2259" s="246"/>
      <c r="D2259" s="236" t="s">
        <v>202</v>
      </c>
      <c r="E2259" s="247" t="s">
        <v>19</v>
      </c>
      <c r="F2259" s="248" t="s">
        <v>1216</v>
      </c>
      <c r="G2259" s="246"/>
      <c r="H2259" s="249">
        <v>34.259999999999998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202</v>
      </c>
      <c r="AU2259" s="255" t="s">
        <v>82</v>
      </c>
      <c r="AV2259" s="14" t="s">
        <v>82</v>
      </c>
      <c r="AW2259" s="14" t="s">
        <v>34</v>
      </c>
      <c r="AX2259" s="14" t="s">
        <v>72</v>
      </c>
      <c r="AY2259" s="255" t="s">
        <v>191</v>
      </c>
    </row>
    <row r="2260" s="14" customFormat="1">
      <c r="A2260" s="14"/>
      <c r="B2260" s="245"/>
      <c r="C2260" s="246"/>
      <c r="D2260" s="236" t="s">
        <v>202</v>
      </c>
      <c r="E2260" s="247" t="s">
        <v>19</v>
      </c>
      <c r="F2260" s="248" t="s">
        <v>1216</v>
      </c>
      <c r="G2260" s="246"/>
      <c r="H2260" s="249">
        <v>34.259999999999998</v>
      </c>
      <c r="I2260" s="250"/>
      <c r="J2260" s="246"/>
      <c r="K2260" s="246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202</v>
      </c>
      <c r="AU2260" s="255" t="s">
        <v>82</v>
      </c>
      <c r="AV2260" s="14" t="s">
        <v>82</v>
      </c>
      <c r="AW2260" s="14" t="s">
        <v>34</v>
      </c>
      <c r="AX2260" s="14" t="s">
        <v>72</v>
      </c>
      <c r="AY2260" s="255" t="s">
        <v>191</v>
      </c>
    </row>
    <row r="2261" s="14" customFormat="1">
      <c r="A2261" s="14"/>
      <c r="B2261" s="245"/>
      <c r="C2261" s="246"/>
      <c r="D2261" s="236" t="s">
        <v>202</v>
      </c>
      <c r="E2261" s="247" t="s">
        <v>19</v>
      </c>
      <c r="F2261" s="248" t="s">
        <v>1217</v>
      </c>
      <c r="G2261" s="246"/>
      <c r="H2261" s="249">
        <v>91.897000000000006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202</v>
      </c>
      <c r="AU2261" s="255" t="s">
        <v>82</v>
      </c>
      <c r="AV2261" s="14" t="s">
        <v>82</v>
      </c>
      <c r="AW2261" s="14" t="s">
        <v>34</v>
      </c>
      <c r="AX2261" s="14" t="s">
        <v>72</v>
      </c>
      <c r="AY2261" s="255" t="s">
        <v>191</v>
      </c>
    </row>
    <row r="2262" s="14" customFormat="1">
      <c r="A2262" s="14"/>
      <c r="B2262" s="245"/>
      <c r="C2262" s="246"/>
      <c r="D2262" s="236" t="s">
        <v>202</v>
      </c>
      <c r="E2262" s="247" t="s">
        <v>19</v>
      </c>
      <c r="F2262" s="248" t="s">
        <v>1218</v>
      </c>
      <c r="G2262" s="246"/>
      <c r="H2262" s="249">
        <v>39.957999999999998</v>
      </c>
      <c r="I2262" s="250"/>
      <c r="J2262" s="246"/>
      <c r="K2262" s="246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202</v>
      </c>
      <c r="AU2262" s="255" t="s">
        <v>82</v>
      </c>
      <c r="AV2262" s="14" t="s">
        <v>82</v>
      </c>
      <c r="AW2262" s="14" t="s">
        <v>34</v>
      </c>
      <c r="AX2262" s="14" t="s">
        <v>72</v>
      </c>
      <c r="AY2262" s="255" t="s">
        <v>191</v>
      </c>
    </row>
    <row r="2263" s="14" customFormat="1">
      <c r="A2263" s="14"/>
      <c r="B2263" s="245"/>
      <c r="C2263" s="246"/>
      <c r="D2263" s="236" t="s">
        <v>202</v>
      </c>
      <c r="E2263" s="247" t="s">
        <v>19</v>
      </c>
      <c r="F2263" s="248" t="s">
        <v>1218</v>
      </c>
      <c r="G2263" s="246"/>
      <c r="H2263" s="249">
        <v>39.957999999999998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202</v>
      </c>
      <c r="AU2263" s="255" t="s">
        <v>82</v>
      </c>
      <c r="AV2263" s="14" t="s">
        <v>82</v>
      </c>
      <c r="AW2263" s="14" t="s">
        <v>34</v>
      </c>
      <c r="AX2263" s="14" t="s">
        <v>72</v>
      </c>
      <c r="AY2263" s="255" t="s">
        <v>191</v>
      </c>
    </row>
    <row r="2264" s="14" customFormat="1">
      <c r="A2264" s="14"/>
      <c r="B2264" s="245"/>
      <c r="C2264" s="246"/>
      <c r="D2264" s="236" t="s">
        <v>202</v>
      </c>
      <c r="E2264" s="247" t="s">
        <v>19</v>
      </c>
      <c r="F2264" s="248" t="s">
        <v>1219</v>
      </c>
      <c r="G2264" s="246"/>
      <c r="H2264" s="249">
        <v>48.893000000000001</v>
      </c>
      <c r="I2264" s="250"/>
      <c r="J2264" s="246"/>
      <c r="K2264" s="246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202</v>
      </c>
      <c r="AU2264" s="255" t="s">
        <v>82</v>
      </c>
      <c r="AV2264" s="14" t="s">
        <v>82</v>
      </c>
      <c r="AW2264" s="14" t="s">
        <v>34</v>
      </c>
      <c r="AX2264" s="14" t="s">
        <v>72</v>
      </c>
      <c r="AY2264" s="255" t="s">
        <v>191</v>
      </c>
    </row>
    <row r="2265" s="14" customFormat="1">
      <c r="A2265" s="14"/>
      <c r="B2265" s="245"/>
      <c r="C2265" s="246"/>
      <c r="D2265" s="236" t="s">
        <v>202</v>
      </c>
      <c r="E2265" s="247" t="s">
        <v>19</v>
      </c>
      <c r="F2265" s="248" t="s">
        <v>1220</v>
      </c>
      <c r="G2265" s="246"/>
      <c r="H2265" s="249">
        <v>36.174999999999997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202</v>
      </c>
      <c r="AU2265" s="255" t="s">
        <v>82</v>
      </c>
      <c r="AV2265" s="14" t="s">
        <v>82</v>
      </c>
      <c r="AW2265" s="14" t="s">
        <v>34</v>
      </c>
      <c r="AX2265" s="14" t="s">
        <v>72</v>
      </c>
      <c r="AY2265" s="255" t="s">
        <v>191</v>
      </c>
    </row>
    <row r="2266" s="14" customFormat="1">
      <c r="A2266" s="14"/>
      <c r="B2266" s="245"/>
      <c r="C2266" s="246"/>
      <c r="D2266" s="236" t="s">
        <v>202</v>
      </c>
      <c r="E2266" s="247" t="s">
        <v>19</v>
      </c>
      <c r="F2266" s="248" t="s">
        <v>1221</v>
      </c>
      <c r="G2266" s="246"/>
      <c r="H2266" s="249">
        <v>50.944000000000003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202</v>
      </c>
      <c r="AU2266" s="255" t="s">
        <v>82</v>
      </c>
      <c r="AV2266" s="14" t="s">
        <v>82</v>
      </c>
      <c r="AW2266" s="14" t="s">
        <v>34</v>
      </c>
      <c r="AX2266" s="14" t="s">
        <v>72</v>
      </c>
      <c r="AY2266" s="255" t="s">
        <v>191</v>
      </c>
    </row>
    <row r="2267" s="14" customFormat="1">
      <c r="A2267" s="14"/>
      <c r="B2267" s="245"/>
      <c r="C2267" s="246"/>
      <c r="D2267" s="236" t="s">
        <v>202</v>
      </c>
      <c r="E2267" s="247" t="s">
        <v>19</v>
      </c>
      <c r="F2267" s="248" t="s">
        <v>1988</v>
      </c>
      <c r="G2267" s="246"/>
      <c r="H2267" s="249">
        <v>36.140000000000001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202</v>
      </c>
      <c r="AU2267" s="255" t="s">
        <v>82</v>
      </c>
      <c r="AV2267" s="14" t="s">
        <v>82</v>
      </c>
      <c r="AW2267" s="14" t="s">
        <v>34</v>
      </c>
      <c r="AX2267" s="14" t="s">
        <v>72</v>
      </c>
      <c r="AY2267" s="255" t="s">
        <v>191</v>
      </c>
    </row>
    <row r="2268" s="16" customFormat="1">
      <c r="A2268" s="16"/>
      <c r="B2268" s="267"/>
      <c r="C2268" s="268"/>
      <c r="D2268" s="236" t="s">
        <v>202</v>
      </c>
      <c r="E2268" s="269" t="s">
        <v>19</v>
      </c>
      <c r="F2268" s="270" t="s">
        <v>212</v>
      </c>
      <c r="G2268" s="268"/>
      <c r="H2268" s="271">
        <v>568.31499999999994</v>
      </c>
      <c r="I2268" s="272"/>
      <c r="J2268" s="268"/>
      <c r="K2268" s="268"/>
      <c r="L2268" s="273"/>
      <c r="M2268" s="274"/>
      <c r="N2268" s="275"/>
      <c r="O2268" s="275"/>
      <c r="P2268" s="275"/>
      <c r="Q2268" s="275"/>
      <c r="R2268" s="275"/>
      <c r="S2268" s="275"/>
      <c r="T2268" s="27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77" t="s">
        <v>202</v>
      </c>
      <c r="AU2268" s="277" t="s">
        <v>82</v>
      </c>
      <c r="AV2268" s="16" t="s">
        <v>198</v>
      </c>
      <c r="AW2268" s="16" t="s">
        <v>34</v>
      </c>
      <c r="AX2268" s="16" t="s">
        <v>80</v>
      </c>
      <c r="AY2268" s="277" t="s">
        <v>191</v>
      </c>
    </row>
    <row r="2269" s="2" customFormat="1" ht="24.15" customHeight="1">
      <c r="A2269" s="41"/>
      <c r="B2269" s="42"/>
      <c r="C2269" s="216" t="s">
        <v>2145</v>
      </c>
      <c r="D2269" s="216" t="s">
        <v>193</v>
      </c>
      <c r="E2269" s="217" t="s">
        <v>2146</v>
      </c>
      <c r="F2269" s="218" t="s">
        <v>2147</v>
      </c>
      <c r="G2269" s="219" t="s">
        <v>196</v>
      </c>
      <c r="H2269" s="220">
        <v>355.11500000000001</v>
      </c>
      <c r="I2269" s="221"/>
      <c r="J2269" s="222">
        <f>ROUND(I2269*H2269,2)</f>
        <v>0</v>
      </c>
      <c r="K2269" s="218" t="s">
        <v>197</v>
      </c>
      <c r="L2269" s="47"/>
      <c r="M2269" s="223" t="s">
        <v>19</v>
      </c>
      <c r="N2269" s="224" t="s">
        <v>43</v>
      </c>
      <c r="O2269" s="87"/>
      <c r="P2269" s="225">
        <f>O2269*H2269</f>
        <v>0</v>
      </c>
      <c r="Q2269" s="225">
        <v>0.00012</v>
      </c>
      <c r="R2269" s="225">
        <f>Q2269*H2269</f>
        <v>0.0426138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464</v>
      </c>
      <c r="AT2269" s="227" t="s">
        <v>193</v>
      </c>
      <c r="AU2269" s="227" t="s">
        <v>82</v>
      </c>
      <c r="AY2269" s="20" t="s">
        <v>191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80</v>
      </c>
      <c r="BK2269" s="228">
        <f>ROUND(I2269*H2269,2)</f>
        <v>0</v>
      </c>
      <c r="BL2269" s="20" t="s">
        <v>464</v>
      </c>
      <c r="BM2269" s="227" t="s">
        <v>2148</v>
      </c>
    </row>
    <row r="2270" s="2" customFormat="1">
      <c r="A2270" s="41"/>
      <c r="B2270" s="42"/>
      <c r="C2270" s="43"/>
      <c r="D2270" s="229" t="s">
        <v>200</v>
      </c>
      <c r="E2270" s="43"/>
      <c r="F2270" s="230" t="s">
        <v>2149</v>
      </c>
      <c r="G2270" s="43"/>
      <c r="H2270" s="43"/>
      <c r="I2270" s="231"/>
      <c r="J2270" s="43"/>
      <c r="K2270" s="43"/>
      <c r="L2270" s="47"/>
      <c r="M2270" s="232"/>
      <c r="N2270" s="233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200</v>
      </c>
      <c r="AU2270" s="20" t="s">
        <v>82</v>
      </c>
    </row>
    <row r="2271" s="13" customFormat="1">
      <c r="A2271" s="13"/>
      <c r="B2271" s="234"/>
      <c r="C2271" s="235"/>
      <c r="D2271" s="236" t="s">
        <v>202</v>
      </c>
      <c r="E2271" s="237" t="s">
        <v>19</v>
      </c>
      <c r="F2271" s="238" t="s">
        <v>1989</v>
      </c>
      <c r="G2271" s="235"/>
      <c r="H2271" s="237" t="s">
        <v>19</v>
      </c>
      <c r="I2271" s="239"/>
      <c r="J2271" s="235"/>
      <c r="K2271" s="235"/>
      <c r="L2271" s="240"/>
      <c r="M2271" s="241"/>
      <c r="N2271" s="242"/>
      <c r="O2271" s="242"/>
      <c r="P2271" s="242"/>
      <c r="Q2271" s="242"/>
      <c r="R2271" s="242"/>
      <c r="S2271" s="242"/>
      <c r="T2271" s="24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4" t="s">
        <v>202</v>
      </c>
      <c r="AU2271" s="244" t="s">
        <v>82</v>
      </c>
      <c r="AV2271" s="13" t="s">
        <v>80</v>
      </c>
      <c r="AW2271" s="13" t="s">
        <v>34</v>
      </c>
      <c r="AX2271" s="13" t="s">
        <v>72</v>
      </c>
      <c r="AY2271" s="244" t="s">
        <v>191</v>
      </c>
    </row>
    <row r="2272" s="14" customFormat="1">
      <c r="A2272" s="14"/>
      <c r="B2272" s="245"/>
      <c r="C2272" s="246"/>
      <c r="D2272" s="236" t="s">
        <v>202</v>
      </c>
      <c r="E2272" s="247" t="s">
        <v>19</v>
      </c>
      <c r="F2272" s="248" t="s">
        <v>1990</v>
      </c>
      <c r="G2272" s="246"/>
      <c r="H2272" s="249">
        <v>98.489999999999995</v>
      </c>
      <c r="I2272" s="250"/>
      <c r="J2272" s="246"/>
      <c r="K2272" s="246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202</v>
      </c>
      <c r="AU2272" s="255" t="s">
        <v>82</v>
      </c>
      <c r="AV2272" s="14" t="s">
        <v>82</v>
      </c>
      <c r="AW2272" s="14" t="s">
        <v>34</v>
      </c>
      <c r="AX2272" s="14" t="s">
        <v>72</v>
      </c>
      <c r="AY2272" s="255" t="s">
        <v>191</v>
      </c>
    </row>
    <row r="2273" s="14" customFormat="1">
      <c r="A2273" s="14"/>
      <c r="B2273" s="245"/>
      <c r="C2273" s="246"/>
      <c r="D2273" s="236" t="s">
        <v>202</v>
      </c>
      <c r="E2273" s="247" t="s">
        <v>19</v>
      </c>
      <c r="F2273" s="248" t="s">
        <v>1992</v>
      </c>
      <c r="G2273" s="246"/>
      <c r="H2273" s="249">
        <v>206.63800000000001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202</v>
      </c>
      <c r="AU2273" s="255" t="s">
        <v>82</v>
      </c>
      <c r="AV2273" s="14" t="s">
        <v>82</v>
      </c>
      <c r="AW2273" s="14" t="s">
        <v>34</v>
      </c>
      <c r="AX2273" s="14" t="s">
        <v>72</v>
      </c>
      <c r="AY2273" s="255" t="s">
        <v>191</v>
      </c>
    </row>
    <row r="2274" s="14" customFormat="1">
      <c r="A2274" s="14"/>
      <c r="B2274" s="245"/>
      <c r="C2274" s="246"/>
      <c r="D2274" s="236" t="s">
        <v>202</v>
      </c>
      <c r="E2274" s="247" t="s">
        <v>19</v>
      </c>
      <c r="F2274" s="248" t="s">
        <v>2105</v>
      </c>
      <c r="G2274" s="246"/>
      <c r="H2274" s="249">
        <v>49.987000000000002</v>
      </c>
      <c r="I2274" s="250"/>
      <c r="J2274" s="246"/>
      <c r="K2274" s="246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202</v>
      </c>
      <c r="AU2274" s="255" t="s">
        <v>82</v>
      </c>
      <c r="AV2274" s="14" t="s">
        <v>82</v>
      </c>
      <c r="AW2274" s="14" t="s">
        <v>34</v>
      </c>
      <c r="AX2274" s="14" t="s">
        <v>72</v>
      </c>
      <c r="AY2274" s="255" t="s">
        <v>191</v>
      </c>
    </row>
    <row r="2275" s="16" customFormat="1">
      <c r="A2275" s="16"/>
      <c r="B2275" s="267"/>
      <c r="C2275" s="268"/>
      <c r="D2275" s="236" t="s">
        <v>202</v>
      </c>
      <c r="E2275" s="269" t="s">
        <v>19</v>
      </c>
      <c r="F2275" s="270" t="s">
        <v>212</v>
      </c>
      <c r="G2275" s="268"/>
      <c r="H2275" s="271">
        <v>355.11500000000001</v>
      </c>
      <c r="I2275" s="272"/>
      <c r="J2275" s="268"/>
      <c r="K2275" s="268"/>
      <c r="L2275" s="273"/>
      <c r="M2275" s="274"/>
      <c r="N2275" s="275"/>
      <c r="O2275" s="275"/>
      <c r="P2275" s="275"/>
      <c r="Q2275" s="275"/>
      <c r="R2275" s="275"/>
      <c r="S2275" s="275"/>
      <c r="T2275" s="27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77" t="s">
        <v>202</v>
      </c>
      <c r="AU2275" s="277" t="s">
        <v>82</v>
      </c>
      <c r="AV2275" s="16" t="s">
        <v>198</v>
      </c>
      <c r="AW2275" s="16" t="s">
        <v>34</v>
      </c>
      <c r="AX2275" s="16" t="s">
        <v>80</v>
      </c>
      <c r="AY2275" s="277" t="s">
        <v>191</v>
      </c>
    </row>
    <row r="2276" s="2" customFormat="1" ht="16.5" customHeight="1">
      <c r="A2276" s="41"/>
      <c r="B2276" s="42"/>
      <c r="C2276" s="278" t="s">
        <v>2150</v>
      </c>
      <c r="D2276" s="278" t="s">
        <v>260</v>
      </c>
      <c r="E2276" s="279" t="s">
        <v>2151</v>
      </c>
      <c r="F2276" s="280" t="s">
        <v>2152</v>
      </c>
      <c r="G2276" s="281" t="s">
        <v>233</v>
      </c>
      <c r="H2276" s="282">
        <v>58.594999999999999</v>
      </c>
      <c r="I2276" s="283"/>
      <c r="J2276" s="284">
        <f>ROUND(I2276*H2276,2)</f>
        <v>0</v>
      </c>
      <c r="K2276" s="280" t="s">
        <v>197</v>
      </c>
      <c r="L2276" s="285"/>
      <c r="M2276" s="286" t="s">
        <v>19</v>
      </c>
      <c r="N2276" s="287" t="s">
        <v>43</v>
      </c>
      <c r="O2276" s="87"/>
      <c r="P2276" s="225">
        <f>O2276*H2276</f>
        <v>0</v>
      </c>
      <c r="Q2276" s="225">
        <v>0.025000000000000001</v>
      </c>
      <c r="R2276" s="225">
        <f>Q2276*H2276</f>
        <v>1.4648750000000002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688</v>
      </c>
      <c r="AT2276" s="227" t="s">
        <v>260</v>
      </c>
      <c r="AU2276" s="227" t="s">
        <v>82</v>
      </c>
      <c r="AY2276" s="20" t="s">
        <v>191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80</v>
      </c>
      <c r="BK2276" s="228">
        <f>ROUND(I2276*H2276,2)</f>
        <v>0</v>
      </c>
      <c r="BL2276" s="20" t="s">
        <v>464</v>
      </c>
      <c r="BM2276" s="227" t="s">
        <v>2153</v>
      </c>
    </row>
    <row r="2277" s="13" customFormat="1">
      <c r="A2277" s="13"/>
      <c r="B2277" s="234"/>
      <c r="C2277" s="235"/>
      <c r="D2277" s="236" t="s">
        <v>202</v>
      </c>
      <c r="E2277" s="237" t="s">
        <v>19</v>
      </c>
      <c r="F2277" s="238" t="s">
        <v>1989</v>
      </c>
      <c r="G2277" s="235"/>
      <c r="H2277" s="237" t="s">
        <v>19</v>
      </c>
      <c r="I2277" s="239"/>
      <c r="J2277" s="235"/>
      <c r="K2277" s="235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202</v>
      </c>
      <c r="AU2277" s="244" t="s">
        <v>82</v>
      </c>
      <c r="AV2277" s="13" t="s">
        <v>80</v>
      </c>
      <c r="AW2277" s="13" t="s">
        <v>34</v>
      </c>
      <c r="AX2277" s="13" t="s">
        <v>72</v>
      </c>
      <c r="AY2277" s="244" t="s">
        <v>191</v>
      </c>
    </row>
    <row r="2278" s="14" customFormat="1">
      <c r="A2278" s="14"/>
      <c r="B2278" s="245"/>
      <c r="C2278" s="246"/>
      <c r="D2278" s="236" t="s">
        <v>202</v>
      </c>
      <c r="E2278" s="247" t="s">
        <v>19</v>
      </c>
      <c r="F2278" s="248" t="s">
        <v>2154</v>
      </c>
      <c r="G2278" s="246"/>
      <c r="H2278" s="249">
        <v>14.773999999999999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202</v>
      </c>
      <c r="AU2278" s="255" t="s">
        <v>82</v>
      </c>
      <c r="AV2278" s="14" t="s">
        <v>82</v>
      </c>
      <c r="AW2278" s="14" t="s">
        <v>34</v>
      </c>
      <c r="AX2278" s="14" t="s">
        <v>72</v>
      </c>
      <c r="AY2278" s="255" t="s">
        <v>191</v>
      </c>
    </row>
    <row r="2279" s="14" customFormat="1">
      <c r="A2279" s="14"/>
      <c r="B2279" s="245"/>
      <c r="C2279" s="246"/>
      <c r="D2279" s="236" t="s">
        <v>202</v>
      </c>
      <c r="E2279" s="247" t="s">
        <v>19</v>
      </c>
      <c r="F2279" s="248" t="s">
        <v>2155</v>
      </c>
      <c r="G2279" s="246"/>
      <c r="H2279" s="249">
        <v>30.995999999999999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202</v>
      </c>
      <c r="AU2279" s="255" t="s">
        <v>82</v>
      </c>
      <c r="AV2279" s="14" t="s">
        <v>82</v>
      </c>
      <c r="AW2279" s="14" t="s">
        <v>34</v>
      </c>
      <c r="AX2279" s="14" t="s">
        <v>72</v>
      </c>
      <c r="AY2279" s="255" t="s">
        <v>191</v>
      </c>
    </row>
    <row r="2280" s="14" customFormat="1">
      <c r="A2280" s="14"/>
      <c r="B2280" s="245"/>
      <c r="C2280" s="246"/>
      <c r="D2280" s="236" t="s">
        <v>202</v>
      </c>
      <c r="E2280" s="247" t="s">
        <v>19</v>
      </c>
      <c r="F2280" s="248" t="s">
        <v>2156</v>
      </c>
      <c r="G2280" s="246"/>
      <c r="H2280" s="249">
        <v>7.4980000000000002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202</v>
      </c>
      <c r="AU2280" s="255" t="s">
        <v>82</v>
      </c>
      <c r="AV2280" s="14" t="s">
        <v>82</v>
      </c>
      <c r="AW2280" s="14" t="s">
        <v>34</v>
      </c>
      <c r="AX2280" s="14" t="s">
        <v>72</v>
      </c>
      <c r="AY2280" s="255" t="s">
        <v>191</v>
      </c>
    </row>
    <row r="2281" s="16" customFormat="1">
      <c r="A2281" s="16"/>
      <c r="B2281" s="267"/>
      <c r="C2281" s="268"/>
      <c r="D2281" s="236" t="s">
        <v>202</v>
      </c>
      <c r="E2281" s="269" t="s">
        <v>19</v>
      </c>
      <c r="F2281" s="270" t="s">
        <v>212</v>
      </c>
      <c r="G2281" s="268"/>
      <c r="H2281" s="271">
        <v>53.267999999999994</v>
      </c>
      <c r="I2281" s="272"/>
      <c r="J2281" s="268"/>
      <c r="K2281" s="268"/>
      <c r="L2281" s="273"/>
      <c r="M2281" s="274"/>
      <c r="N2281" s="275"/>
      <c r="O2281" s="275"/>
      <c r="P2281" s="275"/>
      <c r="Q2281" s="275"/>
      <c r="R2281" s="275"/>
      <c r="S2281" s="275"/>
      <c r="T2281" s="27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77" t="s">
        <v>202</v>
      </c>
      <c r="AU2281" s="277" t="s">
        <v>82</v>
      </c>
      <c r="AV2281" s="16" t="s">
        <v>198</v>
      </c>
      <c r="AW2281" s="16" t="s">
        <v>34</v>
      </c>
      <c r="AX2281" s="16" t="s">
        <v>80</v>
      </c>
      <c r="AY2281" s="277" t="s">
        <v>191</v>
      </c>
    </row>
    <row r="2282" s="14" customFormat="1">
      <c r="A2282" s="14"/>
      <c r="B2282" s="245"/>
      <c r="C2282" s="246"/>
      <c r="D2282" s="236" t="s">
        <v>202</v>
      </c>
      <c r="E2282" s="246"/>
      <c r="F2282" s="248" t="s">
        <v>2157</v>
      </c>
      <c r="G2282" s="246"/>
      <c r="H2282" s="249">
        <v>58.594999999999999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202</v>
      </c>
      <c r="AU2282" s="255" t="s">
        <v>82</v>
      </c>
      <c r="AV2282" s="14" t="s">
        <v>82</v>
      </c>
      <c r="AW2282" s="14" t="s">
        <v>4</v>
      </c>
      <c r="AX2282" s="14" t="s">
        <v>80</v>
      </c>
      <c r="AY2282" s="255" t="s">
        <v>191</v>
      </c>
    </row>
    <row r="2283" s="2" customFormat="1" ht="37.8" customHeight="1">
      <c r="A2283" s="41"/>
      <c r="B2283" s="42"/>
      <c r="C2283" s="216" t="s">
        <v>2158</v>
      </c>
      <c r="D2283" s="216" t="s">
        <v>193</v>
      </c>
      <c r="E2283" s="217" t="s">
        <v>2159</v>
      </c>
      <c r="F2283" s="218" t="s">
        <v>2160</v>
      </c>
      <c r="G2283" s="219" t="s">
        <v>196</v>
      </c>
      <c r="H2283" s="220">
        <v>355.11500000000001</v>
      </c>
      <c r="I2283" s="221"/>
      <c r="J2283" s="222">
        <f>ROUND(I2283*H2283,2)</f>
        <v>0</v>
      </c>
      <c r="K2283" s="218" t="s">
        <v>197</v>
      </c>
      <c r="L2283" s="47"/>
      <c r="M2283" s="223" t="s">
        <v>19</v>
      </c>
      <c r="N2283" s="224" t="s">
        <v>43</v>
      </c>
      <c r="O2283" s="87"/>
      <c r="P2283" s="225">
        <f>O2283*H2283</f>
        <v>0</v>
      </c>
      <c r="Q2283" s="225">
        <v>0.00020000000000000001</v>
      </c>
      <c r="R2283" s="225">
        <f>Q2283*H2283</f>
        <v>0.071023000000000003</v>
      </c>
      <c r="S2283" s="225">
        <v>0</v>
      </c>
      <c r="T2283" s="226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7" t="s">
        <v>464</v>
      </c>
      <c r="AT2283" s="227" t="s">
        <v>193</v>
      </c>
      <c r="AU2283" s="227" t="s">
        <v>82</v>
      </c>
      <c r="AY2283" s="20" t="s">
        <v>191</v>
      </c>
      <c r="BE2283" s="228">
        <f>IF(N2283="základní",J2283,0)</f>
        <v>0</v>
      </c>
      <c r="BF2283" s="228">
        <f>IF(N2283="snížená",J2283,0)</f>
        <v>0</v>
      </c>
      <c r="BG2283" s="228">
        <f>IF(N2283="zákl. přenesená",J2283,0)</f>
        <v>0</v>
      </c>
      <c r="BH2283" s="228">
        <f>IF(N2283="sníž. přenesená",J2283,0)</f>
        <v>0</v>
      </c>
      <c r="BI2283" s="228">
        <f>IF(N2283="nulová",J2283,0)</f>
        <v>0</v>
      </c>
      <c r="BJ2283" s="20" t="s">
        <v>80</v>
      </c>
      <c r="BK2283" s="228">
        <f>ROUND(I2283*H2283,2)</f>
        <v>0</v>
      </c>
      <c r="BL2283" s="20" t="s">
        <v>464</v>
      </c>
      <c r="BM2283" s="227" t="s">
        <v>2161</v>
      </c>
    </row>
    <row r="2284" s="2" customFormat="1">
      <c r="A2284" s="41"/>
      <c r="B2284" s="42"/>
      <c r="C2284" s="43"/>
      <c r="D2284" s="229" t="s">
        <v>200</v>
      </c>
      <c r="E2284" s="43"/>
      <c r="F2284" s="230" t="s">
        <v>2162</v>
      </c>
      <c r="G2284" s="43"/>
      <c r="H2284" s="43"/>
      <c r="I2284" s="231"/>
      <c r="J2284" s="43"/>
      <c r="K2284" s="43"/>
      <c r="L2284" s="47"/>
      <c r="M2284" s="232"/>
      <c r="N2284" s="233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200</v>
      </c>
      <c r="AU2284" s="20" t="s">
        <v>82</v>
      </c>
    </row>
    <row r="2285" s="13" customFormat="1">
      <c r="A2285" s="13"/>
      <c r="B2285" s="234"/>
      <c r="C2285" s="235"/>
      <c r="D2285" s="236" t="s">
        <v>202</v>
      </c>
      <c r="E2285" s="237" t="s">
        <v>19</v>
      </c>
      <c r="F2285" s="238" t="s">
        <v>1989</v>
      </c>
      <c r="G2285" s="235"/>
      <c r="H2285" s="237" t="s">
        <v>19</v>
      </c>
      <c r="I2285" s="239"/>
      <c r="J2285" s="235"/>
      <c r="K2285" s="235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202</v>
      </c>
      <c r="AU2285" s="244" t="s">
        <v>82</v>
      </c>
      <c r="AV2285" s="13" t="s">
        <v>80</v>
      </c>
      <c r="AW2285" s="13" t="s">
        <v>34</v>
      </c>
      <c r="AX2285" s="13" t="s">
        <v>72</v>
      </c>
      <c r="AY2285" s="244" t="s">
        <v>191</v>
      </c>
    </row>
    <row r="2286" s="14" customFormat="1">
      <c r="A2286" s="14"/>
      <c r="B2286" s="245"/>
      <c r="C2286" s="246"/>
      <c r="D2286" s="236" t="s">
        <v>202</v>
      </c>
      <c r="E2286" s="247" t="s">
        <v>19</v>
      </c>
      <c r="F2286" s="248" t="s">
        <v>1990</v>
      </c>
      <c r="G2286" s="246"/>
      <c r="H2286" s="249">
        <v>98.489999999999995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5" t="s">
        <v>202</v>
      </c>
      <c r="AU2286" s="255" t="s">
        <v>82</v>
      </c>
      <c r="AV2286" s="14" t="s">
        <v>82</v>
      </c>
      <c r="AW2286" s="14" t="s">
        <v>34</v>
      </c>
      <c r="AX2286" s="14" t="s">
        <v>72</v>
      </c>
      <c r="AY2286" s="255" t="s">
        <v>191</v>
      </c>
    </row>
    <row r="2287" s="14" customFormat="1">
      <c r="A2287" s="14"/>
      <c r="B2287" s="245"/>
      <c r="C2287" s="246"/>
      <c r="D2287" s="236" t="s">
        <v>202</v>
      </c>
      <c r="E2287" s="247" t="s">
        <v>19</v>
      </c>
      <c r="F2287" s="248" t="s">
        <v>1992</v>
      </c>
      <c r="G2287" s="246"/>
      <c r="H2287" s="249">
        <v>206.63800000000001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202</v>
      </c>
      <c r="AU2287" s="255" t="s">
        <v>82</v>
      </c>
      <c r="AV2287" s="14" t="s">
        <v>82</v>
      </c>
      <c r="AW2287" s="14" t="s">
        <v>34</v>
      </c>
      <c r="AX2287" s="14" t="s">
        <v>72</v>
      </c>
      <c r="AY2287" s="255" t="s">
        <v>191</v>
      </c>
    </row>
    <row r="2288" s="14" customFormat="1">
      <c r="A2288" s="14"/>
      <c r="B2288" s="245"/>
      <c r="C2288" s="246"/>
      <c r="D2288" s="236" t="s">
        <v>202</v>
      </c>
      <c r="E2288" s="247" t="s">
        <v>19</v>
      </c>
      <c r="F2288" s="248" t="s">
        <v>2105</v>
      </c>
      <c r="G2288" s="246"/>
      <c r="H2288" s="249">
        <v>49.987000000000002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5" t="s">
        <v>202</v>
      </c>
      <c r="AU2288" s="255" t="s">
        <v>82</v>
      </c>
      <c r="AV2288" s="14" t="s">
        <v>82</v>
      </c>
      <c r="AW2288" s="14" t="s">
        <v>34</v>
      </c>
      <c r="AX2288" s="14" t="s">
        <v>72</v>
      </c>
      <c r="AY2288" s="255" t="s">
        <v>191</v>
      </c>
    </row>
    <row r="2289" s="16" customFormat="1">
      <c r="A2289" s="16"/>
      <c r="B2289" s="267"/>
      <c r="C2289" s="268"/>
      <c r="D2289" s="236" t="s">
        <v>202</v>
      </c>
      <c r="E2289" s="269" t="s">
        <v>19</v>
      </c>
      <c r="F2289" s="270" t="s">
        <v>212</v>
      </c>
      <c r="G2289" s="268"/>
      <c r="H2289" s="271">
        <v>355.11500000000001</v>
      </c>
      <c r="I2289" s="272"/>
      <c r="J2289" s="268"/>
      <c r="K2289" s="268"/>
      <c r="L2289" s="273"/>
      <c r="M2289" s="274"/>
      <c r="N2289" s="275"/>
      <c r="O2289" s="275"/>
      <c r="P2289" s="275"/>
      <c r="Q2289" s="275"/>
      <c r="R2289" s="275"/>
      <c r="S2289" s="275"/>
      <c r="T2289" s="27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7" t="s">
        <v>202</v>
      </c>
      <c r="AU2289" s="277" t="s">
        <v>82</v>
      </c>
      <c r="AV2289" s="16" t="s">
        <v>198</v>
      </c>
      <c r="AW2289" s="16" t="s">
        <v>34</v>
      </c>
      <c r="AX2289" s="16" t="s">
        <v>80</v>
      </c>
      <c r="AY2289" s="277" t="s">
        <v>191</v>
      </c>
    </row>
    <row r="2290" s="2" customFormat="1" ht="33" customHeight="1">
      <c r="A2290" s="41"/>
      <c r="B2290" s="42"/>
      <c r="C2290" s="216" t="s">
        <v>2163</v>
      </c>
      <c r="D2290" s="216" t="s">
        <v>193</v>
      </c>
      <c r="E2290" s="217" t="s">
        <v>2164</v>
      </c>
      <c r="F2290" s="218" t="s">
        <v>2165</v>
      </c>
      <c r="G2290" s="219" t="s">
        <v>215</v>
      </c>
      <c r="H2290" s="220">
        <v>46.100000000000001</v>
      </c>
      <c r="I2290" s="221"/>
      <c r="J2290" s="222">
        <f>ROUND(I2290*H2290,2)</f>
        <v>0</v>
      </c>
      <c r="K2290" s="218" t="s">
        <v>197</v>
      </c>
      <c r="L2290" s="47"/>
      <c r="M2290" s="223" t="s">
        <v>19</v>
      </c>
      <c r="N2290" s="224" t="s">
        <v>43</v>
      </c>
      <c r="O2290" s="87"/>
      <c r="P2290" s="225">
        <f>O2290*H2290</f>
        <v>0</v>
      </c>
      <c r="Q2290" s="225">
        <v>0.00064000000000000005</v>
      </c>
      <c r="R2290" s="225">
        <f>Q2290*H2290</f>
        <v>0.029504000000000002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464</v>
      </c>
      <c r="AT2290" s="227" t="s">
        <v>193</v>
      </c>
      <c r="AU2290" s="227" t="s">
        <v>82</v>
      </c>
      <c r="AY2290" s="20" t="s">
        <v>191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80</v>
      </c>
      <c r="BK2290" s="228">
        <f>ROUND(I2290*H2290,2)</f>
        <v>0</v>
      </c>
      <c r="BL2290" s="20" t="s">
        <v>464</v>
      </c>
      <c r="BM2290" s="227" t="s">
        <v>2166</v>
      </c>
    </row>
    <row r="2291" s="2" customFormat="1">
      <c r="A2291" s="41"/>
      <c r="B2291" s="42"/>
      <c r="C2291" s="43"/>
      <c r="D2291" s="229" t="s">
        <v>200</v>
      </c>
      <c r="E2291" s="43"/>
      <c r="F2291" s="230" t="s">
        <v>2167</v>
      </c>
      <c r="G2291" s="43"/>
      <c r="H2291" s="43"/>
      <c r="I2291" s="231"/>
      <c r="J2291" s="43"/>
      <c r="K2291" s="43"/>
      <c r="L2291" s="47"/>
      <c r="M2291" s="232"/>
      <c r="N2291" s="233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200</v>
      </c>
      <c r="AU2291" s="20" t="s">
        <v>82</v>
      </c>
    </row>
    <row r="2292" s="13" customFormat="1">
      <c r="A2292" s="13"/>
      <c r="B2292" s="234"/>
      <c r="C2292" s="235"/>
      <c r="D2292" s="236" t="s">
        <v>202</v>
      </c>
      <c r="E2292" s="237" t="s">
        <v>19</v>
      </c>
      <c r="F2292" s="238" t="s">
        <v>1681</v>
      </c>
      <c r="G2292" s="235"/>
      <c r="H2292" s="237" t="s">
        <v>19</v>
      </c>
      <c r="I2292" s="239"/>
      <c r="J2292" s="235"/>
      <c r="K2292" s="235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202</v>
      </c>
      <c r="AU2292" s="244" t="s">
        <v>82</v>
      </c>
      <c r="AV2292" s="13" t="s">
        <v>80</v>
      </c>
      <c r="AW2292" s="13" t="s">
        <v>34</v>
      </c>
      <c r="AX2292" s="13" t="s">
        <v>72</v>
      </c>
      <c r="AY2292" s="244" t="s">
        <v>191</v>
      </c>
    </row>
    <row r="2293" s="13" customFormat="1">
      <c r="A2293" s="13"/>
      <c r="B2293" s="234"/>
      <c r="C2293" s="235"/>
      <c r="D2293" s="236" t="s">
        <v>202</v>
      </c>
      <c r="E2293" s="237" t="s">
        <v>19</v>
      </c>
      <c r="F2293" s="238" t="s">
        <v>1682</v>
      </c>
      <c r="G2293" s="235"/>
      <c r="H2293" s="237" t="s">
        <v>19</v>
      </c>
      <c r="I2293" s="239"/>
      <c r="J2293" s="235"/>
      <c r="K2293" s="235"/>
      <c r="L2293" s="240"/>
      <c r="M2293" s="241"/>
      <c r="N2293" s="242"/>
      <c r="O2293" s="242"/>
      <c r="P2293" s="242"/>
      <c r="Q2293" s="242"/>
      <c r="R2293" s="242"/>
      <c r="S2293" s="242"/>
      <c r="T2293" s="24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4" t="s">
        <v>202</v>
      </c>
      <c r="AU2293" s="244" t="s">
        <v>82</v>
      </c>
      <c r="AV2293" s="13" t="s">
        <v>80</v>
      </c>
      <c r="AW2293" s="13" t="s">
        <v>34</v>
      </c>
      <c r="AX2293" s="13" t="s">
        <v>72</v>
      </c>
      <c r="AY2293" s="244" t="s">
        <v>191</v>
      </c>
    </row>
    <row r="2294" s="14" customFormat="1">
      <c r="A2294" s="14"/>
      <c r="B2294" s="245"/>
      <c r="C2294" s="246"/>
      <c r="D2294" s="236" t="s">
        <v>202</v>
      </c>
      <c r="E2294" s="247" t="s">
        <v>19</v>
      </c>
      <c r="F2294" s="248" t="s">
        <v>2168</v>
      </c>
      <c r="G2294" s="246"/>
      <c r="H2294" s="249">
        <v>18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202</v>
      </c>
      <c r="AU2294" s="255" t="s">
        <v>82</v>
      </c>
      <c r="AV2294" s="14" t="s">
        <v>82</v>
      </c>
      <c r="AW2294" s="14" t="s">
        <v>34</v>
      </c>
      <c r="AX2294" s="14" t="s">
        <v>72</v>
      </c>
      <c r="AY2294" s="255" t="s">
        <v>191</v>
      </c>
    </row>
    <row r="2295" s="13" customFormat="1">
      <c r="A2295" s="13"/>
      <c r="B2295" s="234"/>
      <c r="C2295" s="235"/>
      <c r="D2295" s="236" t="s">
        <v>202</v>
      </c>
      <c r="E2295" s="237" t="s">
        <v>19</v>
      </c>
      <c r="F2295" s="238" t="s">
        <v>1684</v>
      </c>
      <c r="G2295" s="235"/>
      <c r="H2295" s="237" t="s">
        <v>19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202</v>
      </c>
      <c r="AU2295" s="244" t="s">
        <v>82</v>
      </c>
      <c r="AV2295" s="13" t="s">
        <v>80</v>
      </c>
      <c r="AW2295" s="13" t="s">
        <v>34</v>
      </c>
      <c r="AX2295" s="13" t="s">
        <v>72</v>
      </c>
      <c r="AY2295" s="244" t="s">
        <v>191</v>
      </c>
    </row>
    <row r="2296" s="14" customFormat="1">
      <c r="A2296" s="14"/>
      <c r="B2296" s="245"/>
      <c r="C2296" s="246"/>
      <c r="D2296" s="236" t="s">
        <v>202</v>
      </c>
      <c r="E2296" s="247" t="s">
        <v>19</v>
      </c>
      <c r="F2296" s="248" t="s">
        <v>2168</v>
      </c>
      <c r="G2296" s="246"/>
      <c r="H2296" s="249">
        <v>18</v>
      </c>
      <c r="I2296" s="250"/>
      <c r="J2296" s="246"/>
      <c r="K2296" s="246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202</v>
      </c>
      <c r="AU2296" s="255" t="s">
        <v>82</v>
      </c>
      <c r="AV2296" s="14" t="s">
        <v>82</v>
      </c>
      <c r="AW2296" s="14" t="s">
        <v>34</v>
      </c>
      <c r="AX2296" s="14" t="s">
        <v>72</v>
      </c>
      <c r="AY2296" s="255" t="s">
        <v>191</v>
      </c>
    </row>
    <row r="2297" s="13" customFormat="1">
      <c r="A2297" s="13"/>
      <c r="B2297" s="234"/>
      <c r="C2297" s="235"/>
      <c r="D2297" s="236" t="s">
        <v>202</v>
      </c>
      <c r="E2297" s="237" t="s">
        <v>19</v>
      </c>
      <c r="F2297" s="238" t="s">
        <v>1685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202</v>
      </c>
      <c r="AU2297" s="244" t="s">
        <v>82</v>
      </c>
      <c r="AV2297" s="13" t="s">
        <v>80</v>
      </c>
      <c r="AW2297" s="13" t="s">
        <v>34</v>
      </c>
      <c r="AX2297" s="13" t="s">
        <v>72</v>
      </c>
      <c r="AY2297" s="244" t="s">
        <v>191</v>
      </c>
    </row>
    <row r="2298" s="14" customFormat="1">
      <c r="A2298" s="14"/>
      <c r="B2298" s="245"/>
      <c r="C2298" s="246"/>
      <c r="D2298" s="236" t="s">
        <v>202</v>
      </c>
      <c r="E2298" s="247" t="s">
        <v>19</v>
      </c>
      <c r="F2298" s="248" t="s">
        <v>2169</v>
      </c>
      <c r="G2298" s="246"/>
      <c r="H2298" s="249">
        <v>0.90000000000000002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202</v>
      </c>
      <c r="AU2298" s="255" t="s">
        <v>82</v>
      </c>
      <c r="AV2298" s="14" t="s">
        <v>82</v>
      </c>
      <c r="AW2298" s="14" t="s">
        <v>34</v>
      </c>
      <c r="AX2298" s="14" t="s">
        <v>72</v>
      </c>
      <c r="AY2298" s="255" t="s">
        <v>191</v>
      </c>
    </row>
    <row r="2299" s="13" customFormat="1">
      <c r="A2299" s="13"/>
      <c r="B2299" s="234"/>
      <c r="C2299" s="235"/>
      <c r="D2299" s="236" t="s">
        <v>202</v>
      </c>
      <c r="E2299" s="237" t="s">
        <v>19</v>
      </c>
      <c r="F2299" s="238" t="s">
        <v>1687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202</v>
      </c>
      <c r="AU2299" s="244" t="s">
        <v>82</v>
      </c>
      <c r="AV2299" s="13" t="s">
        <v>80</v>
      </c>
      <c r="AW2299" s="13" t="s">
        <v>34</v>
      </c>
      <c r="AX2299" s="13" t="s">
        <v>72</v>
      </c>
      <c r="AY2299" s="244" t="s">
        <v>191</v>
      </c>
    </row>
    <row r="2300" s="14" customFormat="1">
      <c r="A2300" s="14"/>
      <c r="B2300" s="245"/>
      <c r="C2300" s="246"/>
      <c r="D2300" s="236" t="s">
        <v>202</v>
      </c>
      <c r="E2300" s="247" t="s">
        <v>19</v>
      </c>
      <c r="F2300" s="248" t="s">
        <v>2170</v>
      </c>
      <c r="G2300" s="246"/>
      <c r="H2300" s="249">
        <v>3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202</v>
      </c>
      <c r="AU2300" s="255" t="s">
        <v>82</v>
      </c>
      <c r="AV2300" s="14" t="s">
        <v>82</v>
      </c>
      <c r="AW2300" s="14" t="s">
        <v>34</v>
      </c>
      <c r="AX2300" s="14" t="s">
        <v>72</v>
      </c>
      <c r="AY2300" s="255" t="s">
        <v>191</v>
      </c>
    </row>
    <row r="2301" s="13" customFormat="1">
      <c r="A2301" s="13"/>
      <c r="B2301" s="234"/>
      <c r="C2301" s="235"/>
      <c r="D2301" s="236" t="s">
        <v>202</v>
      </c>
      <c r="E2301" s="237" t="s">
        <v>19</v>
      </c>
      <c r="F2301" s="238" t="s">
        <v>1689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202</v>
      </c>
      <c r="AU2301" s="244" t="s">
        <v>82</v>
      </c>
      <c r="AV2301" s="13" t="s">
        <v>80</v>
      </c>
      <c r="AW2301" s="13" t="s">
        <v>34</v>
      </c>
      <c r="AX2301" s="13" t="s">
        <v>72</v>
      </c>
      <c r="AY2301" s="244" t="s">
        <v>191</v>
      </c>
    </row>
    <row r="2302" s="14" customFormat="1">
      <c r="A2302" s="14"/>
      <c r="B2302" s="245"/>
      <c r="C2302" s="246"/>
      <c r="D2302" s="236" t="s">
        <v>202</v>
      </c>
      <c r="E2302" s="247" t="s">
        <v>19</v>
      </c>
      <c r="F2302" s="248" t="s">
        <v>2170</v>
      </c>
      <c r="G2302" s="246"/>
      <c r="H2302" s="249">
        <v>3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202</v>
      </c>
      <c r="AU2302" s="255" t="s">
        <v>82</v>
      </c>
      <c r="AV2302" s="14" t="s">
        <v>82</v>
      </c>
      <c r="AW2302" s="14" t="s">
        <v>34</v>
      </c>
      <c r="AX2302" s="14" t="s">
        <v>72</v>
      </c>
      <c r="AY2302" s="255" t="s">
        <v>191</v>
      </c>
    </row>
    <row r="2303" s="13" customFormat="1">
      <c r="A2303" s="13"/>
      <c r="B2303" s="234"/>
      <c r="C2303" s="235"/>
      <c r="D2303" s="236" t="s">
        <v>202</v>
      </c>
      <c r="E2303" s="237" t="s">
        <v>19</v>
      </c>
      <c r="F2303" s="238" t="s">
        <v>1691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202</v>
      </c>
      <c r="AU2303" s="244" t="s">
        <v>82</v>
      </c>
      <c r="AV2303" s="13" t="s">
        <v>80</v>
      </c>
      <c r="AW2303" s="13" t="s">
        <v>34</v>
      </c>
      <c r="AX2303" s="13" t="s">
        <v>72</v>
      </c>
      <c r="AY2303" s="244" t="s">
        <v>191</v>
      </c>
    </row>
    <row r="2304" s="14" customFormat="1">
      <c r="A2304" s="14"/>
      <c r="B2304" s="245"/>
      <c r="C2304" s="246"/>
      <c r="D2304" s="236" t="s">
        <v>202</v>
      </c>
      <c r="E2304" s="247" t="s">
        <v>19</v>
      </c>
      <c r="F2304" s="248" t="s">
        <v>2171</v>
      </c>
      <c r="G2304" s="246"/>
      <c r="H2304" s="249">
        <v>1.6000000000000001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202</v>
      </c>
      <c r="AU2304" s="255" t="s">
        <v>82</v>
      </c>
      <c r="AV2304" s="14" t="s">
        <v>82</v>
      </c>
      <c r="AW2304" s="14" t="s">
        <v>34</v>
      </c>
      <c r="AX2304" s="14" t="s">
        <v>72</v>
      </c>
      <c r="AY2304" s="255" t="s">
        <v>191</v>
      </c>
    </row>
    <row r="2305" s="13" customFormat="1">
      <c r="A2305" s="13"/>
      <c r="B2305" s="234"/>
      <c r="C2305" s="235"/>
      <c r="D2305" s="236" t="s">
        <v>202</v>
      </c>
      <c r="E2305" s="237" t="s">
        <v>19</v>
      </c>
      <c r="F2305" s="238" t="s">
        <v>2172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202</v>
      </c>
      <c r="AU2305" s="244" t="s">
        <v>82</v>
      </c>
      <c r="AV2305" s="13" t="s">
        <v>80</v>
      </c>
      <c r="AW2305" s="13" t="s">
        <v>34</v>
      </c>
      <c r="AX2305" s="13" t="s">
        <v>72</v>
      </c>
      <c r="AY2305" s="244" t="s">
        <v>191</v>
      </c>
    </row>
    <row r="2306" s="14" customFormat="1">
      <c r="A2306" s="14"/>
      <c r="B2306" s="245"/>
      <c r="C2306" s="246"/>
      <c r="D2306" s="236" t="s">
        <v>202</v>
      </c>
      <c r="E2306" s="247" t="s">
        <v>19</v>
      </c>
      <c r="F2306" s="248" t="s">
        <v>2173</v>
      </c>
      <c r="G2306" s="246"/>
      <c r="H2306" s="249">
        <v>1.6000000000000001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202</v>
      </c>
      <c r="AU2306" s="255" t="s">
        <v>82</v>
      </c>
      <c r="AV2306" s="14" t="s">
        <v>82</v>
      </c>
      <c r="AW2306" s="14" t="s">
        <v>34</v>
      </c>
      <c r="AX2306" s="14" t="s">
        <v>72</v>
      </c>
      <c r="AY2306" s="255" t="s">
        <v>191</v>
      </c>
    </row>
    <row r="2307" s="16" customFormat="1">
      <c r="A2307" s="16"/>
      <c r="B2307" s="267"/>
      <c r="C2307" s="268"/>
      <c r="D2307" s="236" t="s">
        <v>202</v>
      </c>
      <c r="E2307" s="269" t="s">
        <v>19</v>
      </c>
      <c r="F2307" s="270" t="s">
        <v>212</v>
      </c>
      <c r="G2307" s="268"/>
      <c r="H2307" s="271">
        <v>46.100000000000001</v>
      </c>
      <c r="I2307" s="272"/>
      <c r="J2307" s="268"/>
      <c r="K2307" s="268"/>
      <c r="L2307" s="273"/>
      <c r="M2307" s="274"/>
      <c r="N2307" s="275"/>
      <c r="O2307" s="275"/>
      <c r="P2307" s="275"/>
      <c r="Q2307" s="275"/>
      <c r="R2307" s="275"/>
      <c r="S2307" s="275"/>
      <c r="T2307" s="27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77" t="s">
        <v>202</v>
      </c>
      <c r="AU2307" s="277" t="s">
        <v>82</v>
      </c>
      <c r="AV2307" s="16" t="s">
        <v>198</v>
      </c>
      <c r="AW2307" s="16" t="s">
        <v>34</v>
      </c>
      <c r="AX2307" s="16" t="s">
        <v>80</v>
      </c>
      <c r="AY2307" s="277" t="s">
        <v>191</v>
      </c>
    </row>
    <row r="2308" s="2" customFormat="1" ht="24.15" customHeight="1">
      <c r="A2308" s="41"/>
      <c r="B2308" s="42"/>
      <c r="C2308" s="278" t="s">
        <v>2174</v>
      </c>
      <c r="D2308" s="278" t="s">
        <v>260</v>
      </c>
      <c r="E2308" s="279" t="s">
        <v>2175</v>
      </c>
      <c r="F2308" s="280" t="s">
        <v>2176</v>
      </c>
      <c r="G2308" s="281" t="s">
        <v>215</v>
      </c>
      <c r="H2308" s="282">
        <v>55.32</v>
      </c>
      <c r="I2308" s="283"/>
      <c r="J2308" s="284">
        <f>ROUND(I2308*H2308,2)</f>
        <v>0</v>
      </c>
      <c r="K2308" s="280" t="s">
        <v>197</v>
      </c>
      <c r="L2308" s="285"/>
      <c r="M2308" s="286" t="s">
        <v>19</v>
      </c>
      <c r="N2308" s="287" t="s">
        <v>43</v>
      </c>
      <c r="O2308" s="87"/>
      <c r="P2308" s="225">
        <f>O2308*H2308</f>
        <v>0</v>
      </c>
      <c r="Q2308" s="225">
        <v>0.0095999999999999992</v>
      </c>
      <c r="R2308" s="225">
        <f>Q2308*H2308</f>
        <v>0.53107199999999999</v>
      </c>
      <c r="S2308" s="225">
        <v>0</v>
      </c>
      <c r="T2308" s="226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7" t="s">
        <v>688</v>
      </c>
      <c r="AT2308" s="227" t="s">
        <v>260</v>
      </c>
      <c r="AU2308" s="227" t="s">
        <v>82</v>
      </c>
      <c r="AY2308" s="20" t="s">
        <v>191</v>
      </c>
      <c r="BE2308" s="228">
        <f>IF(N2308="základní",J2308,0)</f>
        <v>0</v>
      </c>
      <c r="BF2308" s="228">
        <f>IF(N2308="snížená",J2308,0)</f>
        <v>0</v>
      </c>
      <c r="BG2308" s="228">
        <f>IF(N2308="zákl. přenesená",J2308,0)</f>
        <v>0</v>
      </c>
      <c r="BH2308" s="228">
        <f>IF(N2308="sníž. přenesená",J2308,0)</f>
        <v>0</v>
      </c>
      <c r="BI2308" s="228">
        <f>IF(N2308="nulová",J2308,0)</f>
        <v>0</v>
      </c>
      <c r="BJ2308" s="20" t="s">
        <v>80</v>
      </c>
      <c r="BK2308" s="228">
        <f>ROUND(I2308*H2308,2)</f>
        <v>0</v>
      </c>
      <c r="BL2308" s="20" t="s">
        <v>464</v>
      </c>
      <c r="BM2308" s="227" t="s">
        <v>2177</v>
      </c>
    </row>
    <row r="2309" s="13" customFormat="1">
      <c r="A2309" s="13"/>
      <c r="B2309" s="234"/>
      <c r="C2309" s="235"/>
      <c r="D2309" s="236" t="s">
        <v>202</v>
      </c>
      <c r="E2309" s="237" t="s">
        <v>19</v>
      </c>
      <c r="F2309" s="238" t="s">
        <v>1681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202</v>
      </c>
      <c r="AU2309" s="244" t="s">
        <v>82</v>
      </c>
      <c r="AV2309" s="13" t="s">
        <v>80</v>
      </c>
      <c r="AW2309" s="13" t="s">
        <v>34</v>
      </c>
      <c r="AX2309" s="13" t="s">
        <v>72</v>
      </c>
      <c r="AY2309" s="244" t="s">
        <v>191</v>
      </c>
    </row>
    <row r="2310" s="13" customFormat="1">
      <c r="A2310" s="13"/>
      <c r="B2310" s="234"/>
      <c r="C2310" s="235"/>
      <c r="D2310" s="236" t="s">
        <v>202</v>
      </c>
      <c r="E2310" s="237" t="s">
        <v>19</v>
      </c>
      <c r="F2310" s="238" t="s">
        <v>1682</v>
      </c>
      <c r="G2310" s="235"/>
      <c r="H2310" s="237" t="s">
        <v>19</v>
      </c>
      <c r="I2310" s="239"/>
      <c r="J2310" s="235"/>
      <c r="K2310" s="235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202</v>
      </c>
      <c r="AU2310" s="244" t="s">
        <v>82</v>
      </c>
      <c r="AV2310" s="13" t="s">
        <v>80</v>
      </c>
      <c r="AW2310" s="13" t="s">
        <v>34</v>
      </c>
      <c r="AX2310" s="13" t="s">
        <v>72</v>
      </c>
      <c r="AY2310" s="244" t="s">
        <v>191</v>
      </c>
    </row>
    <row r="2311" s="14" customFormat="1">
      <c r="A2311" s="14"/>
      <c r="B2311" s="245"/>
      <c r="C2311" s="246"/>
      <c r="D2311" s="236" t="s">
        <v>202</v>
      </c>
      <c r="E2311" s="247" t="s">
        <v>19</v>
      </c>
      <c r="F2311" s="248" t="s">
        <v>2168</v>
      </c>
      <c r="G2311" s="246"/>
      <c r="H2311" s="249">
        <v>18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202</v>
      </c>
      <c r="AU2311" s="255" t="s">
        <v>82</v>
      </c>
      <c r="AV2311" s="14" t="s">
        <v>82</v>
      </c>
      <c r="AW2311" s="14" t="s">
        <v>34</v>
      </c>
      <c r="AX2311" s="14" t="s">
        <v>72</v>
      </c>
      <c r="AY2311" s="255" t="s">
        <v>191</v>
      </c>
    </row>
    <row r="2312" s="13" customFormat="1">
      <c r="A2312" s="13"/>
      <c r="B2312" s="234"/>
      <c r="C2312" s="235"/>
      <c r="D2312" s="236" t="s">
        <v>202</v>
      </c>
      <c r="E2312" s="237" t="s">
        <v>19</v>
      </c>
      <c r="F2312" s="238" t="s">
        <v>1684</v>
      </c>
      <c r="G2312" s="235"/>
      <c r="H2312" s="237" t="s">
        <v>19</v>
      </c>
      <c r="I2312" s="239"/>
      <c r="J2312" s="235"/>
      <c r="K2312" s="235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202</v>
      </c>
      <c r="AU2312" s="244" t="s">
        <v>82</v>
      </c>
      <c r="AV2312" s="13" t="s">
        <v>80</v>
      </c>
      <c r="AW2312" s="13" t="s">
        <v>34</v>
      </c>
      <c r="AX2312" s="13" t="s">
        <v>72</v>
      </c>
      <c r="AY2312" s="244" t="s">
        <v>191</v>
      </c>
    </row>
    <row r="2313" s="14" customFormat="1">
      <c r="A2313" s="14"/>
      <c r="B2313" s="245"/>
      <c r="C2313" s="246"/>
      <c r="D2313" s="236" t="s">
        <v>202</v>
      </c>
      <c r="E2313" s="247" t="s">
        <v>19</v>
      </c>
      <c r="F2313" s="248" t="s">
        <v>2168</v>
      </c>
      <c r="G2313" s="246"/>
      <c r="H2313" s="249">
        <v>18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202</v>
      </c>
      <c r="AU2313" s="255" t="s">
        <v>82</v>
      </c>
      <c r="AV2313" s="14" t="s">
        <v>82</v>
      </c>
      <c r="AW2313" s="14" t="s">
        <v>34</v>
      </c>
      <c r="AX2313" s="14" t="s">
        <v>72</v>
      </c>
      <c r="AY2313" s="255" t="s">
        <v>191</v>
      </c>
    </row>
    <row r="2314" s="13" customFormat="1">
      <c r="A2314" s="13"/>
      <c r="B2314" s="234"/>
      <c r="C2314" s="235"/>
      <c r="D2314" s="236" t="s">
        <v>202</v>
      </c>
      <c r="E2314" s="237" t="s">
        <v>19</v>
      </c>
      <c r="F2314" s="238" t="s">
        <v>1685</v>
      </c>
      <c r="G2314" s="235"/>
      <c r="H2314" s="237" t="s">
        <v>19</v>
      </c>
      <c r="I2314" s="239"/>
      <c r="J2314" s="235"/>
      <c r="K2314" s="235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202</v>
      </c>
      <c r="AU2314" s="244" t="s">
        <v>82</v>
      </c>
      <c r="AV2314" s="13" t="s">
        <v>80</v>
      </c>
      <c r="AW2314" s="13" t="s">
        <v>34</v>
      </c>
      <c r="AX2314" s="13" t="s">
        <v>72</v>
      </c>
      <c r="AY2314" s="244" t="s">
        <v>191</v>
      </c>
    </row>
    <row r="2315" s="14" customFormat="1">
      <c r="A2315" s="14"/>
      <c r="B2315" s="245"/>
      <c r="C2315" s="246"/>
      <c r="D2315" s="236" t="s">
        <v>202</v>
      </c>
      <c r="E2315" s="247" t="s">
        <v>19</v>
      </c>
      <c r="F2315" s="248" t="s">
        <v>2169</v>
      </c>
      <c r="G2315" s="246"/>
      <c r="H2315" s="249">
        <v>0.90000000000000002</v>
      </c>
      <c r="I2315" s="250"/>
      <c r="J2315" s="246"/>
      <c r="K2315" s="246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202</v>
      </c>
      <c r="AU2315" s="255" t="s">
        <v>82</v>
      </c>
      <c r="AV2315" s="14" t="s">
        <v>82</v>
      </c>
      <c r="AW2315" s="14" t="s">
        <v>34</v>
      </c>
      <c r="AX2315" s="14" t="s">
        <v>72</v>
      </c>
      <c r="AY2315" s="255" t="s">
        <v>191</v>
      </c>
    </row>
    <row r="2316" s="13" customFormat="1">
      <c r="A2316" s="13"/>
      <c r="B2316" s="234"/>
      <c r="C2316" s="235"/>
      <c r="D2316" s="236" t="s">
        <v>202</v>
      </c>
      <c r="E2316" s="237" t="s">
        <v>19</v>
      </c>
      <c r="F2316" s="238" t="s">
        <v>1687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202</v>
      </c>
      <c r="AU2316" s="244" t="s">
        <v>82</v>
      </c>
      <c r="AV2316" s="13" t="s">
        <v>80</v>
      </c>
      <c r="AW2316" s="13" t="s">
        <v>34</v>
      </c>
      <c r="AX2316" s="13" t="s">
        <v>72</v>
      </c>
      <c r="AY2316" s="244" t="s">
        <v>191</v>
      </c>
    </row>
    <row r="2317" s="14" customFormat="1">
      <c r="A2317" s="14"/>
      <c r="B2317" s="245"/>
      <c r="C2317" s="246"/>
      <c r="D2317" s="236" t="s">
        <v>202</v>
      </c>
      <c r="E2317" s="247" t="s">
        <v>19</v>
      </c>
      <c r="F2317" s="248" t="s">
        <v>2170</v>
      </c>
      <c r="G2317" s="246"/>
      <c r="H2317" s="249">
        <v>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202</v>
      </c>
      <c r="AU2317" s="255" t="s">
        <v>82</v>
      </c>
      <c r="AV2317" s="14" t="s">
        <v>82</v>
      </c>
      <c r="AW2317" s="14" t="s">
        <v>34</v>
      </c>
      <c r="AX2317" s="14" t="s">
        <v>72</v>
      </c>
      <c r="AY2317" s="255" t="s">
        <v>191</v>
      </c>
    </row>
    <row r="2318" s="13" customFormat="1">
      <c r="A2318" s="13"/>
      <c r="B2318" s="234"/>
      <c r="C2318" s="235"/>
      <c r="D2318" s="236" t="s">
        <v>202</v>
      </c>
      <c r="E2318" s="237" t="s">
        <v>19</v>
      </c>
      <c r="F2318" s="238" t="s">
        <v>1689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202</v>
      </c>
      <c r="AU2318" s="244" t="s">
        <v>82</v>
      </c>
      <c r="AV2318" s="13" t="s">
        <v>80</v>
      </c>
      <c r="AW2318" s="13" t="s">
        <v>34</v>
      </c>
      <c r="AX2318" s="13" t="s">
        <v>72</v>
      </c>
      <c r="AY2318" s="244" t="s">
        <v>191</v>
      </c>
    </row>
    <row r="2319" s="14" customFormat="1">
      <c r="A2319" s="14"/>
      <c r="B2319" s="245"/>
      <c r="C2319" s="246"/>
      <c r="D2319" s="236" t="s">
        <v>202</v>
      </c>
      <c r="E2319" s="247" t="s">
        <v>19</v>
      </c>
      <c r="F2319" s="248" t="s">
        <v>2170</v>
      </c>
      <c r="G2319" s="246"/>
      <c r="H2319" s="249">
        <v>3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202</v>
      </c>
      <c r="AU2319" s="255" t="s">
        <v>82</v>
      </c>
      <c r="AV2319" s="14" t="s">
        <v>82</v>
      </c>
      <c r="AW2319" s="14" t="s">
        <v>34</v>
      </c>
      <c r="AX2319" s="14" t="s">
        <v>72</v>
      </c>
      <c r="AY2319" s="255" t="s">
        <v>191</v>
      </c>
    </row>
    <row r="2320" s="13" customFormat="1">
      <c r="A2320" s="13"/>
      <c r="B2320" s="234"/>
      <c r="C2320" s="235"/>
      <c r="D2320" s="236" t="s">
        <v>202</v>
      </c>
      <c r="E2320" s="237" t="s">
        <v>19</v>
      </c>
      <c r="F2320" s="238" t="s">
        <v>1691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202</v>
      </c>
      <c r="AU2320" s="244" t="s">
        <v>82</v>
      </c>
      <c r="AV2320" s="13" t="s">
        <v>80</v>
      </c>
      <c r="AW2320" s="13" t="s">
        <v>34</v>
      </c>
      <c r="AX2320" s="13" t="s">
        <v>72</v>
      </c>
      <c r="AY2320" s="244" t="s">
        <v>191</v>
      </c>
    </row>
    <row r="2321" s="14" customFormat="1">
      <c r="A2321" s="14"/>
      <c r="B2321" s="245"/>
      <c r="C2321" s="246"/>
      <c r="D2321" s="236" t="s">
        <v>202</v>
      </c>
      <c r="E2321" s="247" t="s">
        <v>19</v>
      </c>
      <c r="F2321" s="248" t="s">
        <v>2171</v>
      </c>
      <c r="G2321" s="246"/>
      <c r="H2321" s="249">
        <v>1.6000000000000001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202</v>
      </c>
      <c r="AU2321" s="255" t="s">
        <v>82</v>
      </c>
      <c r="AV2321" s="14" t="s">
        <v>82</v>
      </c>
      <c r="AW2321" s="14" t="s">
        <v>34</v>
      </c>
      <c r="AX2321" s="14" t="s">
        <v>72</v>
      </c>
      <c r="AY2321" s="255" t="s">
        <v>191</v>
      </c>
    </row>
    <row r="2322" s="13" customFormat="1">
      <c r="A2322" s="13"/>
      <c r="B2322" s="234"/>
      <c r="C2322" s="235"/>
      <c r="D2322" s="236" t="s">
        <v>202</v>
      </c>
      <c r="E2322" s="237" t="s">
        <v>19</v>
      </c>
      <c r="F2322" s="238" t="s">
        <v>2172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202</v>
      </c>
      <c r="AU2322" s="244" t="s">
        <v>82</v>
      </c>
      <c r="AV2322" s="13" t="s">
        <v>80</v>
      </c>
      <c r="AW2322" s="13" t="s">
        <v>34</v>
      </c>
      <c r="AX2322" s="13" t="s">
        <v>72</v>
      </c>
      <c r="AY2322" s="244" t="s">
        <v>191</v>
      </c>
    </row>
    <row r="2323" s="14" customFormat="1">
      <c r="A2323" s="14"/>
      <c r="B2323" s="245"/>
      <c r="C2323" s="246"/>
      <c r="D2323" s="236" t="s">
        <v>202</v>
      </c>
      <c r="E2323" s="247" t="s">
        <v>19</v>
      </c>
      <c r="F2323" s="248" t="s">
        <v>2173</v>
      </c>
      <c r="G2323" s="246"/>
      <c r="H2323" s="249">
        <v>1.6000000000000001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202</v>
      </c>
      <c r="AU2323" s="255" t="s">
        <v>82</v>
      </c>
      <c r="AV2323" s="14" t="s">
        <v>82</v>
      </c>
      <c r="AW2323" s="14" t="s">
        <v>34</v>
      </c>
      <c r="AX2323" s="14" t="s">
        <v>72</v>
      </c>
      <c r="AY2323" s="255" t="s">
        <v>191</v>
      </c>
    </row>
    <row r="2324" s="16" customFormat="1">
      <c r="A2324" s="16"/>
      <c r="B2324" s="267"/>
      <c r="C2324" s="268"/>
      <c r="D2324" s="236" t="s">
        <v>202</v>
      </c>
      <c r="E2324" s="269" t="s">
        <v>19</v>
      </c>
      <c r="F2324" s="270" t="s">
        <v>212</v>
      </c>
      <c r="G2324" s="268"/>
      <c r="H2324" s="271">
        <v>46.100000000000001</v>
      </c>
      <c r="I2324" s="272"/>
      <c r="J2324" s="268"/>
      <c r="K2324" s="268"/>
      <c r="L2324" s="273"/>
      <c r="M2324" s="274"/>
      <c r="N2324" s="275"/>
      <c r="O2324" s="275"/>
      <c r="P2324" s="275"/>
      <c r="Q2324" s="275"/>
      <c r="R2324" s="275"/>
      <c r="S2324" s="275"/>
      <c r="T2324" s="27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77" t="s">
        <v>202</v>
      </c>
      <c r="AU2324" s="277" t="s">
        <v>82</v>
      </c>
      <c r="AV2324" s="16" t="s">
        <v>198</v>
      </c>
      <c r="AW2324" s="16" t="s">
        <v>34</v>
      </c>
      <c r="AX2324" s="16" t="s">
        <v>80</v>
      </c>
      <c r="AY2324" s="277" t="s">
        <v>191</v>
      </c>
    </row>
    <row r="2325" s="14" customFormat="1">
      <c r="A2325" s="14"/>
      <c r="B2325" s="245"/>
      <c r="C2325" s="246"/>
      <c r="D2325" s="236" t="s">
        <v>202</v>
      </c>
      <c r="E2325" s="246"/>
      <c r="F2325" s="248" t="s">
        <v>2178</v>
      </c>
      <c r="G2325" s="246"/>
      <c r="H2325" s="249">
        <v>55.32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202</v>
      </c>
      <c r="AU2325" s="255" t="s">
        <v>82</v>
      </c>
      <c r="AV2325" s="14" t="s">
        <v>82</v>
      </c>
      <c r="AW2325" s="14" t="s">
        <v>4</v>
      </c>
      <c r="AX2325" s="14" t="s">
        <v>80</v>
      </c>
      <c r="AY2325" s="255" t="s">
        <v>191</v>
      </c>
    </row>
    <row r="2326" s="2" customFormat="1" ht="24.15" customHeight="1">
      <c r="A2326" s="41"/>
      <c r="B2326" s="42"/>
      <c r="C2326" s="216" t="s">
        <v>2179</v>
      </c>
      <c r="D2326" s="216" t="s">
        <v>193</v>
      </c>
      <c r="E2326" s="217" t="s">
        <v>2180</v>
      </c>
      <c r="F2326" s="218" t="s">
        <v>2181</v>
      </c>
      <c r="G2326" s="219" t="s">
        <v>310</v>
      </c>
      <c r="H2326" s="220">
        <v>47.399999999999999</v>
      </c>
      <c r="I2326" s="221"/>
      <c r="J2326" s="222">
        <f>ROUND(I2326*H2326,2)</f>
        <v>0</v>
      </c>
      <c r="K2326" s="218" t="s">
        <v>197</v>
      </c>
      <c r="L2326" s="47"/>
      <c r="M2326" s="223" t="s">
        <v>19</v>
      </c>
      <c r="N2326" s="224" t="s">
        <v>43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464</v>
      </c>
      <c r="AT2326" s="227" t="s">
        <v>193</v>
      </c>
      <c r="AU2326" s="227" t="s">
        <v>82</v>
      </c>
      <c r="AY2326" s="20" t="s">
        <v>191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80</v>
      </c>
      <c r="BK2326" s="228">
        <f>ROUND(I2326*H2326,2)</f>
        <v>0</v>
      </c>
      <c r="BL2326" s="20" t="s">
        <v>464</v>
      </c>
      <c r="BM2326" s="227" t="s">
        <v>2182</v>
      </c>
    </row>
    <row r="2327" s="2" customFormat="1">
      <c r="A2327" s="41"/>
      <c r="B2327" s="42"/>
      <c r="C2327" s="43"/>
      <c r="D2327" s="229" t="s">
        <v>200</v>
      </c>
      <c r="E2327" s="43"/>
      <c r="F2327" s="230" t="s">
        <v>2183</v>
      </c>
      <c r="G2327" s="43"/>
      <c r="H2327" s="43"/>
      <c r="I2327" s="231"/>
      <c r="J2327" s="43"/>
      <c r="K2327" s="43"/>
      <c r="L2327" s="47"/>
      <c r="M2327" s="232"/>
      <c r="N2327" s="233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200</v>
      </c>
      <c r="AU2327" s="20" t="s">
        <v>82</v>
      </c>
    </row>
    <row r="2328" s="12" customFormat="1" ht="22.8" customHeight="1">
      <c r="A2328" s="12"/>
      <c r="B2328" s="200"/>
      <c r="C2328" s="201"/>
      <c r="D2328" s="202" t="s">
        <v>71</v>
      </c>
      <c r="E2328" s="214" t="s">
        <v>2184</v>
      </c>
      <c r="F2328" s="214" t="s">
        <v>2185</v>
      </c>
      <c r="G2328" s="201"/>
      <c r="H2328" s="201"/>
      <c r="I2328" s="204"/>
      <c r="J2328" s="215">
        <f>BK2328</f>
        <v>0</v>
      </c>
      <c r="K2328" s="201"/>
      <c r="L2328" s="206"/>
      <c r="M2328" s="207"/>
      <c r="N2328" s="208"/>
      <c r="O2328" s="208"/>
      <c r="P2328" s="209">
        <f>SUM(P2329:P2340)</f>
        <v>0</v>
      </c>
      <c r="Q2328" s="208"/>
      <c r="R2328" s="209">
        <f>SUM(R2329:R2340)</f>
        <v>0.0052500000000000003</v>
      </c>
      <c r="S2328" s="208"/>
      <c r="T2328" s="210">
        <f>SUM(T2329:T2340)</f>
        <v>0</v>
      </c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R2328" s="211" t="s">
        <v>82</v>
      </c>
      <c r="AT2328" s="212" t="s">
        <v>71</v>
      </c>
      <c r="AU2328" s="212" t="s">
        <v>80</v>
      </c>
      <c r="AY2328" s="211" t="s">
        <v>191</v>
      </c>
      <c r="BK2328" s="213">
        <f>SUM(BK2329:BK2340)</f>
        <v>0</v>
      </c>
    </row>
    <row r="2329" s="2" customFormat="1" ht="16.5" customHeight="1">
      <c r="A2329" s="41"/>
      <c r="B2329" s="42"/>
      <c r="C2329" s="216" t="s">
        <v>2186</v>
      </c>
      <c r="D2329" s="216" t="s">
        <v>193</v>
      </c>
      <c r="E2329" s="217" t="s">
        <v>2187</v>
      </c>
      <c r="F2329" s="218" t="s">
        <v>2188</v>
      </c>
      <c r="G2329" s="219" t="s">
        <v>250</v>
      </c>
      <c r="H2329" s="220">
        <v>1</v>
      </c>
      <c r="I2329" s="221"/>
      <c r="J2329" s="222">
        <f>ROUND(I2329*H2329,2)</f>
        <v>0</v>
      </c>
      <c r="K2329" s="218" t="s">
        <v>927</v>
      </c>
      <c r="L2329" s="47"/>
      <c r="M2329" s="223" t="s">
        <v>19</v>
      </c>
      <c r="N2329" s="224" t="s">
        <v>43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464</v>
      </c>
      <c r="AT2329" s="227" t="s">
        <v>193</v>
      </c>
      <c r="AU2329" s="227" t="s">
        <v>82</v>
      </c>
      <c r="AY2329" s="20" t="s">
        <v>191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80</v>
      </c>
      <c r="BK2329" s="228">
        <f>ROUND(I2329*H2329,2)</f>
        <v>0</v>
      </c>
      <c r="BL2329" s="20" t="s">
        <v>464</v>
      </c>
      <c r="BM2329" s="227" t="s">
        <v>2189</v>
      </c>
    </row>
    <row r="2330" s="13" customFormat="1">
      <c r="A2330" s="13"/>
      <c r="B2330" s="234"/>
      <c r="C2330" s="235"/>
      <c r="D2330" s="236" t="s">
        <v>202</v>
      </c>
      <c r="E2330" s="237" t="s">
        <v>19</v>
      </c>
      <c r="F2330" s="238" t="s">
        <v>2027</v>
      </c>
      <c r="G2330" s="235"/>
      <c r="H2330" s="237" t="s">
        <v>19</v>
      </c>
      <c r="I2330" s="239"/>
      <c r="J2330" s="235"/>
      <c r="K2330" s="235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202</v>
      </c>
      <c r="AU2330" s="244" t="s">
        <v>82</v>
      </c>
      <c r="AV2330" s="13" t="s">
        <v>80</v>
      </c>
      <c r="AW2330" s="13" t="s">
        <v>34</v>
      </c>
      <c r="AX2330" s="13" t="s">
        <v>72</v>
      </c>
      <c r="AY2330" s="244" t="s">
        <v>191</v>
      </c>
    </row>
    <row r="2331" s="13" customFormat="1">
      <c r="A2331" s="13"/>
      <c r="B2331" s="234"/>
      <c r="C2331" s="235"/>
      <c r="D2331" s="236" t="s">
        <v>202</v>
      </c>
      <c r="E2331" s="237" t="s">
        <v>19</v>
      </c>
      <c r="F2331" s="238" t="s">
        <v>2190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202</v>
      </c>
      <c r="AU2331" s="244" t="s">
        <v>82</v>
      </c>
      <c r="AV2331" s="13" t="s">
        <v>80</v>
      </c>
      <c r="AW2331" s="13" t="s">
        <v>34</v>
      </c>
      <c r="AX2331" s="13" t="s">
        <v>72</v>
      </c>
      <c r="AY2331" s="244" t="s">
        <v>191</v>
      </c>
    </row>
    <row r="2332" s="14" customFormat="1">
      <c r="A2332" s="14"/>
      <c r="B2332" s="245"/>
      <c r="C2332" s="246"/>
      <c r="D2332" s="236" t="s">
        <v>202</v>
      </c>
      <c r="E2332" s="247" t="s">
        <v>19</v>
      </c>
      <c r="F2332" s="248" t="s">
        <v>80</v>
      </c>
      <c r="G2332" s="246"/>
      <c r="H2332" s="249">
        <v>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202</v>
      </c>
      <c r="AU2332" s="255" t="s">
        <v>82</v>
      </c>
      <c r="AV2332" s="14" t="s">
        <v>82</v>
      </c>
      <c r="AW2332" s="14" t="s">
        <v>34</v>
      </c>
      <c r="AX2332" s="14" t="s">
        <v>72</v>
      </c>
      <c r="AY2332" s="255" t="s">
        <v>191</v>
      </c>
    </row>
    <row r="2333" s="16" customFormat="1">
      <c r="A2333" s="16"/>
      <c r="B2333" s="267"/>
      <c r="C2333" s="268"/>
      <c r="D2333" s="236" t="s">
        <v>202</v>
      </c>
      <c r="E2333" s="269" t="s">
        <v>19</v>
      </c>
      <c r="F2333" s="270" t="s">
        <v>212</v>
      </c>
      <c r="G2333" s="268"/>
      <c r="H2333" s="271">
        <v>1</v>
      </c>
      <c r="I2333" s="272"/>
      <c r="J2333" s="268"/>
      <c r="K2333" s="268"/>
      <c r="L2333" s="273"/>
      <c r="M2333" s="274"/>
      <c r="N2333" s="275"/>
      <c r="O2333" s="275"/>
      <c r="P2333" s="275"/>
      <c r="Q2333" s="275"/>
      <c r="R2333" s="275"/>
      <c r="S2333" s="275"/>
      <c r="T2333" s="27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77" t="s">
        <v>202</v>
      </c>
      <c r="AU2333" s="277" t="s">
        <v>82</v>
      </c>
      <c r="AV2333" s="16" t="s">
        <v>198</v>
      </c>
      <c r="AW2333" s="16" t="s">
        <v>34</v>
      </c>
      <c r="AX2333" s="16" t="s">
        <v>80</v>
      </c>
      <c r="AY2333" s="277" t="s">
        <v>191</v>
      </c>
    </row>
    <row r="2334" s="2" customFormat="1" ht="16.5" customHeight="1">
      <c r="A2334" s="41"/>
      <c r="B2334" s="42"/>
      <c r="C2334" s="278" t="s">
        <v>2191</v>
      </c>
      <c r="D2334" s="278" t="s">
        <v>260</v>
      </c>
      <c r="E2334" s="279" t="s">
        <v>2192</v>
      </c>
      <c r="F2334" s="280" t="s">
        <v>2193</v>
      </c>
      <c r="G2334" s="281" t="s">
        <v>250</v>
      </c>
      <c r="H2334" s="282">
        <v>2.1000000000000001</v>
      </c>
      <c r="I2334" s="283"/>
      <c r="J2334" s="284">
        <f>ROUND(I2334*H2334,2)</f>
        <v>0</v>
      </c>
      <c r="K2334" s="280" t="s">
        <v>927</v>
      </c>
      <c r="L2334" s="285"/>
      <c r="M2334" s="286" t="s">
        <v>19</v>
      </c>
      <c r="N2334" s="287" t="s">
        <v>43</v>
      </c>
      <c r="O2334" s="87"/>
      <c r="P2334" s="225">
        <f>O2334*H2334</f>
        <v>0</v>
      </c>
      <c r="Q2334" s="225">
        <v>0.0025000000000000001</v>
      </c>
      <c r="R2334" s="225">
        <f>Q2334*H2334</f>
        <v>0.0052500000000000003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688</v>
      </c>
      <c r="AT2334" s="227" t="s">
        <v>260</v>
      </c>
      <c r="AU2334" s="227" t="s">
        <v>82</v>
      </c>
      <c r="AY2334" s="20" t="s">
        <v>191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80</v>
      </c>
      <c r="BK2334" s="228">
        <f>ROUND(I2334*H2334,2)</f>
        <v>0</v>
      </c>
      <c r="BL2334" s="20" t="s">
        <v>464</v>
      </c>
      <c r="BM2334" s="227" t="s">
        <v>2194</v>
      </c>
    </row>
    <row r="2335" s="13" customFormat="1">
      <c r="A2335" s="13"/>
      <c r="B2335" s="234"/>
      <c r="C2335" s="235"/>
      <c r="D2335" s="236" t="s">
        <v>202</v>
      </c>
      <c r="E2335" s="237" t="s">
        <v>19</v>
      </c>
      <c r="F2335" s="238" t="s">
        <v>2027</v>
      </c>
      <c r="G2335" s="235"/>
      <c r="H2335" s="237" t="s">
        <v>19</v>
      </c>
      <c r="I2335" s="239"/>
      <c r="J2335" s="235"/>
      <c r="K2335" s="235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202</v>
      </c>
      <c r="AU2335" s="244" t="s">
        <v>82</v>
      </c>
      <c r="AV2335" s="13" t="s">
        <v>80</v>
      </c>
      <c r="AW2335" s="13" t="s">
        <v>34</v>
      </c>
      <c r="AX2335" s="13" t="s">
        <v>72</v>
      </c>
      <c r="AY2335" s="244" t="s">
        <v>191</v>
      </c>
    </row>
    <row r="2336" s="13" customFormat="1">
      <c r="A2336" s="13"/>
      <c r="B2336" s="234"/>
      <c r="C2336" s="235"/>
      <c r="D2336" s="236" t="s">
        <v>202</v>
      </c>
      <c r="E2336" s="237" t="s">
        <v>19</v>
      </c>
      <c r="F2336" s="238" t="s">
        <v>2190</v>
      </c>
      <c r="G2336" s="235"/>
      <c r="H2336" s="237" t="s">
        <v>19</v>
      </c>
      <c r="I2336" s="239"/>
      <c r="J2336" s="235"/>
      <c r="K2336" s="235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202</v>
      </c>
      <c r="AU2336" s="244" t="s">
        <v>82</v>
      </c>
      <c r="AV2336" s="13" t="s">
        <v>80</v>
      </c>
      <c r="AW2336" s="13" t="s">
        <v>34</v>
      </c>
      <c r="AX2336" s="13" t="s">
        <v>72</v>
      </c>
      <c r="AY2336" s="244" t="s">
        <v>191</v>
      </c>
    </row>
    <row r="2337" s="14" customFormat="1">
      <c r="A2337" s="14"/>
      <c r="B2337" s="245"/>
      <c r="C2337" s="246"/>
      <c r="D2337" s="236" t="s">
        <v>202</v>
      </c>
      <c r="E2337" s="247" t="s">
        <v>19</v>
      </c>
      <c r="F2337" s="248" t="s">
        <v>2195</v>
      </c>
      <c r="G2337" s="246"/>
      <c r="H2337" s="249">
        <v>2.1000000000000001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202</v>
      </c>
      <c r="AU2337" s="255" t="s">
        <v>82</v>
      </c>
      <c r="AV2337" s="14" t="s">
        <v>82</v>
      </c>
      <c r="AW2337" s="14" t="s">
        <v>34</v>
      </c>
      <c r="AX2337" s="14" t="s">
        <v>72</v>
      </c>
      <c r="AY2337" s="255" t="s">
        <v>191</v>
      </c>
    </row>
    <row r="2338" s="16" customFormat="1">
      <c r="A2338" s="16"/>
      <c r="B2338" s="267"/>
      <c r="C2338" s="268"/>
      <c r="D2338" s="236" t="s">
        <v>202</v>
      </c>
      <c r="E2338" s="269" t="s">
        <v>19</v>
      </c>
      <c r="F2338" s="270" t="s">
        <v>212</v>
      </c>
      <c r="G2338" s="268"/>
      <c r="H2338" s="271">
        <v>2.1000000000000001</v>
      </c>
      <c r="I2338" s="272"/>
      <c r="J2338" s="268"/>
      <c r="K2338" s="268"/>
      <c r="L2338" s="273"/>
      <c r="M2338" s="274"/>
      <c r="N2338" s="275"/>
      <c r="O2338" s="275"/>
      <c r="P2338" s="275"/>
      <c r="Q2338" s="275"/>
      <c r="R2338" s="275"/>
      <c r="S2338" s="275"/>
      <c r="T2338" s="27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77" t="s">
        <v>202</v>
      </c>
      <c r="AU2338" s="277" t="s">
        <v>82</v>
      </c>
      <c r="AV2338" s="16" t="s">
        <v>198</v>
      </c>
      <c r="AW2338" s="16" t="s">
        <v>34</v>
      </c>
      <c r="AX2338" s="16" t="s">
        <v>80</v>
      </c>
      <c r="AY2338" s="277" t="s">
        <v>191</v>
      </c>
    </row>
    <row r="2339" s="2" customFormat="1" ht="24.15" customHeight="1">
      <c r="A2339" s="41"/>
      <c r="B2339" s="42"/>
      <c r="C2339" s="216" t="s">
        <v>2196</v>
      </c>
      <c r="D2339" s="216" t="s">
        <v>193</v>
      </c>
      <c r="E2339" s="217" t="s">
        <v>2197</v>
      </c>
      <c r="F2339" s="218" t="s">
        <v>2198</v>
      </c>
      <c r="G2339" s="219" t="s">
        <v>310</v>
      </c>
      <c r="H2339" s="220">
        <v>0.0050000000000000001</v>
      </c>
      <c r="I2339" s="221"/>
      <c r="J2339" s="222">
        <f>ROUND(I2339*H2339,2)</f>
        <v>0</v>
      </c>
      <c r="K2339" s="218" t="s">
        <v>197</v>
      </c>
      <c r="L2339" s="47"/>
      <c r="M2339" s="223" t="s">
        <v>19</v>
      </c>
      <c r="N2339" s="224" t="s">
        <v>43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464</v>
      </c>
      <c r="AT2339" s="227" t="s">
        <v>193</v>
      </c>
      <c r="AU2339" s="227" t="s">
        <v>82</v>
      </c>
      <c r="AY2339" s="20" t="s">
        <v>191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80</v>
      </c>
      <c r="BK2339" s="228">
        <f>ROUND(I2339*H2339,2)</f>
        <v>0</v>
      </c>
      <c r="BL2339" s="20" t="s">
        <v>464</v>
      </c>
      <c r="BM2339" s="227" t="s">
        <v>2199</v>
      </c>
    </row>
    <row r="2340" s="2" customFormat="1">
      <c r="A2340" s="41"/>
      <c r="B2340" s="42"/>
      <c r="C2340" s="43"/>
      <c r="D2340" s="229" t="s">
        <v>200</v>
      </c>
      <c r="E2340" s="43"/>
      <c r="F2340" s="230" t="s">
        <v>2200</v>
      </c>
      <c r="G2340" s="43"/>
      <c r="H2340" s="43"/>
      <c r="I2340" s="231"/>
      <c r="J2340" s="43"/>
      <c r="K2340" s="43"/>
      <c r="L2340" s="47"/>
      <c r="M2340" s="232"/>
      <c r="N2340" s="233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200</v>
      </c>
      <c r="AU2340" s="20" t="s">
        <v>82</v>
      </c>
    </row>
    <row r="2341" s="12" customFormat="1" ht="22.8" customHeight="1">
      <c r="A2341" s="12"/>
      <c r="B2341" s="200"/>
      <c r="C2341" s="201"/>
      <c r="D2341" s="202" t="s">
        <v>71</v>
      </c>
      <c r="E2341" s="214" t="s">
        <v>2201</v>
      </c>
      <c r="F2341" s="214" t="s">
        <v>2202</v>
      </c>
      <c r="G2341" s="201"/>
      <c r="H2341" s="201"/>
      <c r="I2341" s="204"/>
      <c r="J2341" s="215">
        <f>BK2341</f>
        <v>0</v>
      </c>
      <c r="K2341" s="201"/>
      <c r="L2341" s="206"/>
      <c r="M2341" s="207"/>
      <c r="N2341" s="208"/>
      <c r="O2341" s="208"/>
      <c r="P2341" s="209">
        <f>SUM(P2342:P2412)</f>
        <v>0</v>
      </c>
      <c r="Q2341" s="208"/>
      <c r="R2341" s="209">
        <f>SUM(R2342:R2412)</f>
        <v>1.4610576900000001</v>
      </c>
      <c r="S2341" s="208"/>
      <c r="T2341" s="210">
        <f>SUM(T2342:T2412)</f>
        <v>0</v>
      </c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R2341" s="211" t="s">
        <v>82</v>
      </c>
      <c r="AT2341" s="212" t="s">
        <v>71</v>
      </c>
      <c r="AU2341" s="212" t="s">
        <v>80</v>
      </c>
      <c r="AY2341" s="211" t="s">
        <v>191</v>
      </c>
      <c r="BK2341" s="213">
        <f>SUM(BK2342:BK2412)</f>
        <v>0</v>
      </c>
    </row>
    <row r="2342" s="2" customFormat="1" ht="24.15" customHeight="1">
      <c r="A2342" s="41"/>
      <c r="B2342" s="42"/>
      <c r="C2342" s="216" t="s">
        <v>2203</v>
      </c>
      <c r="D2342" s="216" t="s">
        <v>193</v>
      </c>
      <c r="E2342" s="217" t="s">
        <v>2204</v>
      </c>
      <c r="F2342" s="218" t="s">
        <v>2205</v>
      </c>
      <c r="G2342" s="219" t="s">
        <v>233</v>
      </c>
      <c r="H2342" s="220">
        <v>2.2370000000000001</v>
      </c>
      <c r="I2342" s="221"/>
      <c r="J2342" s="222">
        <f>ROUND(I2342*H2342,2)</f>
        <v>0</v>
      </c>
      <c r="K2342" s="218" t="s">
        <v>197</v>
      </c>
      <c r="L2342" s="47"/>
      <c r="M2342" s="223" t="s">
        <v>19</v>
      </c>
      <c r="N2342" s="224" t="s">
        <v>43</v>
      </c>
      <c r="O2342" s="87"/>
      <c r="P2342" s="225">
        <f>O2342*H2342</f>
        <v>0</v>
      </c>
      <c r="Q2342" s="225">
        <v>0.00189</v>
      </c>
      <c r="R2342" s="225">
        <f>Q2342*H2342</f>
        <v>0.0042279300000000004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464</v>
      </c>
      <c r="AT2342" s="227" t="s">
        <v>193</v>
      </c>
      <c r="AU2342" s="227" t="s">
        <v>82</v>
      </c>
      <c r="AY2342" s="20" t="s">
        <v>191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80</v>
      </c>
      <c r="BK2342" s="228">
        <f>ROUND(I2342*H2342,2)</f>
        <v>0</v>
      </c>
      <c r="BL2342" s="20" t="s">
        <v>464</v>
      </c>
      <c r="BM2342" s="227" t="s">
        <v>2206</v>
      </c>
    </row>
    <row r="2343" s="2" customFormat="1">
      <c r="A2343" s="41"/>
      <c r="B2343" s="42"/>
      <c r="C2343" s="43"/>
      <c r="D2343" s="229" t="s">
        <v>200</v>
      </c>
      <c r="E2343" s="43"/>
      <c r="F2343" s="230" t="s">
        <v>2207</v>
      </c>
      <c r="G2343" s="43"/>
      <c r="H2343" s="43"/>
      <c r="I2343" s="231"/>
      <c r="J2343" s="43"/>
      <c r="K2343" s="43"/>
      <c r="L2343" s="47"/>
      <c r="M2343" s="232"/>
      <c r="N2343" s="233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200</v>
      </c>
      <c r="AU2343" s="20" t="s">
        <v>82</v>
      </c>
    </row>
    <row r="2344" s="13" customFormat="1">
      <c r="A2344" s="13"/>
      <c r="B2344" s="234"/>
      <c r="C2344" s="235"/>
      <c r="D2344" s="236" t="s">
        <v>202</v>
      </c>
      <c r="E2344" s="237" t="s">
        <v>19</v>
      </c>
      <c r="F2344" s="238" t="s">
        <v>2208</v>
      </c>
      <c r="G2344" s="235"/>
      <c r="H2344" s="237" t="s">
        <v>19</v>
      </c>
      <c r="I2344" s="239"/>
      <c r="J2344" s="235"/>
      <c r="K2344" s="235"/>
      <c r="L2344" s="240"/>
      <c r="M2344" s="241"/>
      <c r="N2344" s="242"/>
      <c r="O2344" s="242"/>
      <c r="P2344" s="242"/>
      <c r="Q2344" s="242"/>
      <c r="R2344" s="242"/>
      <c r="S2344" s="242"/>
      <c r="T2344" s="24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4" t="s">
        <v>202</v>
      </c>
      <c r="AU2344" s="244" t="s">
        <v>82</v>
      </c>
      <c r="AV2344" s="13" t="s">
        <v>80</v>
      </c>
      <c r="AW2344" s="13" t="s">
        <v>34</v>
      </c>
      <c r="AX2344" s="13" t="s">
        <v>72</v>
      </c>
      <c r="AY2344" s="244" t="s">
        <v>191</v>
      </c>
    </row>
    <row r="2345" s="13" customFormat="1">
      <c r="A2345" s="13"/>
      <c r="B2345" s="234"/>
      <c r="C2345" s="235"/>
      <c r="D2345" s="236" t="s">
        <v>202</v>
      </c>
      <c r="E2345" s="237" t="s">
        <v>19</v>
      </c>
      <c r="F2345" s="238" t="s">
        <v>2209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202</v>
      </c>
      <c r="AU2345" s="244" t="s">
        <v>82</v>
      </c>
      <c r="AV2345" s="13" t="s">
        <v>80</v>
      </c>
      <c r="AW2345" s="13" t="s">
        <v>34</v>
      </c>
      <c r="AX2345" s="13" t="s">
        <v>72</v>
      </c>
      <c r="AY2345" s="244" t="s">
        <v>191</v>
      </c>
    </row>
    <row r="2346" s="14" customFormat="1">
      <c r="A2346" s="14"/>
      <c r="B2346" s="245"/>
      <c r="C2346" s="246"/>
      <c r="D2346" s="236" t="s">
        <v>202</v>
      </c>
      <c r="E2346" s="247" t="s">
        <v>19</v>
      </c>
      <c r="F2346" s="248" t="s">
        <v>2210</v>
      </c>
      <c r="G2346" s="246"/>
      <c r="H2346" s="249">
        <v>0.749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202</v>
      </c>
      <c r="AU2346" s="255" t="s">
        <v>82</v>
      </c>
      <c r="AV2346" s="14" t="s">
        <v>82</v>
      </c>
      <c r="AW2346" s="14" t="s">
        <v>34</v>
      </c>
      <c r="AX2346" s="14" t="s">
        <v>72</v>
      </c>
      <c r="AY2346" s="255" t="s">
        <v>191</v>
      </c>
    </row>
    <row r="2347" s="14" customFormat="1">
      <c r="A2347" s="14"/>
      <c r="B2347" s="245"/>
      <c r="C2347" s="246"/>
      <c r="D2347" s="236" t="s">
        <v>202</v>
      </c>
      <c r="E2347" s="247" t="s">
        <v>19</v>
      </c>
      <c r="F2347" s="248" t="s">
        <v>2211</v>
      </c>
      <c r="G2347" s="246"/>
      <c r="H2347" s="249">
        <v>0.86399999999999999</v>
      </c>
      <c r="I2347" s="250"/>
      <c r="J2347" s="246"/>
      <c r="K2347" s="246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202</v>
      </c>
      <c r="AU2347" s="255" t="s">
        <v>82</v>
      </c>
      <c r="AV2347" s="14" t="s">
        <v>82</v>
      </c>
      <c r="AW2347" s="14" t="s">
        <v>34</v>
      </c>
      <c r="AX2347" s="14" t="s">
        <v>72</v>
      </c>
      <c r="AY2347" s="255" t="s">
        <v>191</v>
      </c>
    </row>
    <row r="2348" s="14" customFormat="1">
      <c r="A2348" s="14"/>
      <c r="B2348" s="245"/>
      <c r="C2348" s="246"/>
      <c r="D2348" s="236" t="s">
        <v>202</v>
      </c>
      <c r="E2348" s="247" t="s">
        <v>19</v>
      </c>
      <c r="F2348" s="248" t="s">
        <v>2212</v>
      </c>
      <c r="G2348" s="246"/>
      <c r="H2348" s="249">
        <v>0.35899999999999999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202</v>
      </c>
      <c r="AU2348" s="255" t="s">
        <v>82</v>
      </c>
      <c r="AV2348" s="14" t="s">
        <v>82</v>
      </c>
      <c r="AW2348" s="14" t="s">
        <v>34</v>
      </c>
      <c r="AX2348" s="14" t="s">
        <v>72</v>
      </c>
      <c r="AY2348" s="255" t="s">
        <v>191</v>
      </c>
    </row>
    <row r="2349" s="14" customFormat="1">
      <c r="A2349" s="14"/>
      <c r="B2349" s="245"/>
      <c r="C2349" s="246"/>
      <c r="D2349" s="236" t="s">
        <v>202</v>
      </c>
      <c r="E2349" s="247" t="s">
        <v>19</v>
      </c>
      <c r="F2349" s="248" t="s">
        <v>2213</v>
      </c>
      <c r="G2349" s="246"/>
      <c r="H2349" s="249">
        <v>0.26500000000000001</v>
      </c>
      <c r="I2349" s="250"/>
      <c r="J2349" s="246"/>
      <c r="K2349" s="246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202</v>
      </c>
      <c r="AU2349" s="255" t="s">
        <v>82</v>
      </c>
      <c r="AV2349" s="14" t="s">
        <v>82</v>
      </c>
      <c r="AW2349" s="14" t="s">
        <v>34</v>
      </c>
      <c r="AX2349" s="14" t="s">
        <v>72</v>
      </c>
      <c r="AY2349" s="255" t="s">
        <v>191</v>
      </c>
    </row>
    <row r="2350" s="16" customFormat="1">
      <c r="A2350" s="16"/>
      <c r="B2350" s="267"/>
      <c r="C2350" s="268"/>
      <c r="D2350" s="236" t="s">
        <v>202</v>
      </c>
      <c r="E2350" s="269" t="s">
        <v>19</v>
      </c>
      <c r="F2350" s="270" t="s">
        <v>212</v>
      </c>
      <c r="G2350" s="268"/>
      <c r="H2350" s="271">
        <v>2.2370000000000001</v>
      </c>
      <c r="I2350" s="272"/>
      <c r="J2350" s="268"/>
      <c r="K2350" s="268"/>
      <c r="L2350" s="273"/>
      <c r="M2350" s="274"/>
      <c r="N2350" s="275"/>
      <c r="O2350" s="275"/>
      <c r="P2350" s="275"/>
      <c r="Q2350" s="275"/>
      <c r="R2350" s="275"/>
      <c r="S2350" s="275"/>
      <c r="T2350" s="27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77" t="s">
        <v>202</v>
      </c>
      <c r="AU2350" s="277" t="s">
        <v>82</v>
      </c>
      <c r="AV2350" s="16" t="s">
        <v>198</v>
      </c>
      <c r="AW2350" s="16" t="s">
        <v>34</v>
      </c>
      <c r="AX2350" s="16" t="s">
        <v>80</v>
      </c>
      <c r="AY2350" s="277" t="s">
        <v>191</v>
      </c>
    </row>
    <row r="2351" s="2" customFormat="1" ht="24.15" customHeight="1">
      <c r="A2351" s="41"/>
      <c r="B2351" s="42"/>
      <c r="C2351" s="216" t="s">
        <v>2214</v>
      </c>
      <c r="D2351" s="216" t="s">
        <v>193</v>
      </c>
      <c r="E2351" s="217" t="s">
        <v>2215</v>
      </c>
      <c r="F2351" s="218" t="s">
        <v>2216</v>
      </c>
      <c r="G2351" s="219" t="s">
        <v>250</v>
      </c>
      <c r="H2351" s="220">
        <v>120</v>
      </c>
      <c r="I2351" s="221"/>
      <c r="J2351" s="222">
        <f>ROUND(I2351*H2351,2)</f>
        <v>0</v>
      </c>
      <c r="K2351" s="218" t="s">
        <v>197</v>
      </c>
      <c r="L2351" s="47"/>
      <c r="M2351" s="223" t="s">
        <v>19</v>
      </c>
      <c r="N2351" s="224" t="s">
        <v>43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464</v>
      </c>
      <c r="AT2351" s="227" t="s">
        <v>193</v>
      </c>
      <c r="AU2351" s="227" t="s">
        <v>82</v>
      </c>
      <c r="AY2351" s="20" t="s">
        <v>191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80</v>
      </c>
      <c r="BK2351" s="228">
        <f>ROUND(I2351*H2351,2)</f>
        <v>0</v>
      </c>
      <c r="BL2351" s="20" t="s">
        <v>464</v>
      </c>
      <c r="BM2351" s="227" t="s">
        <v>2217</v>
      </c>
    </row>
    <row r="2352" s="2" customFormat="1">
      <c r="A2352" s="41"/>
      <c r="B2352" s="42"/>
      <c r="C2352" s="43"/>
      <c r="D2352" s="229" t="s">
        <v>200</v>
      </c>
      <c r="E2352" s="43"/>
      <c r="F2352" s="230" t="s">
        <v>2218</v>
      </c>
      <c r="G2352" s="43"/>
      <c r="H2352" s="43"/>
      <c r="I2352" s="231"/>
      <c r="J2352" s="43"/>
      <c r="K2352" s="43"/>
      <c r="L2352" s="47"/>
      <c r="M2352" s="232"/>
      <c r="N2352" s="233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200</v>
      </c>
      <c r="AU2352" s="20" t="s">
        <v>82</v>
      </c>
    </row>
    <row r="2353" s="13" customFormat="1">
      <c r="A2353" s="13"/>
      <c r="B2353" s="234"/>
      <c r="C2353" s="235"/>
      <c r="D2353" s="236" t="s">
        <v>202</v>
      </c>
      <c r="E2353" s="237" t="s">
        <v>19</v>
      </c>
      <c r="F2353" s="238" t="s">
        <v>2208</v>
      </c>
      <c r="G2353" s="235"/>
      <c r="H2353" s="237" t="s">
        <v>19</v>
      </c>
      <c r="I2353" s="239"/>
      <c r="J2353" s="235"/>
      <c r="K2353" s="235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202</v>
      </c>
      <c r="AU2353" s="244" t="s">
        <v>82</v>
      </c>
      <c r="AV2353" s="13" t="s">
        <v>80</v>
      </c>
      <c r="AW2353" s="13" t="s">
        <v>34</v>
      </c>
      <c r="AX2353" s="13" t="s">
        <v>72</v>
      </c>
      <c r="AY2353" s="244" t="s">
        <v>191</v>
      </c>
    </row>
    <row r="2354" s="13" customFormat="1">
      <c r="A2354" s="13"/>
      <c r="B2354" s="234"/>
      <c r="C2354" s="235"/>
      <c r="D2354" s="236" t="s">
        <v>202</v>
      </c>
      <c r="E2354" s="237" t="s">
        <v>19</v>
      </c>
      <c r="F2354" s="238" t="s">
        <v>2209</v>
      </c>
      <c r="G2354" s="235"/>
      <c r="H2354" s="237" t="s">
        <v>19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202</v>
      </c>
      <c r="AU2354" s="244" t="s">
        <v>82</v>
      </c>
      <c r="AV2354" s="13" t="s">
        <v>80</v>
      </c>
      <c r="AW2354" s="13" t="s">
        <v>34</v>
      </c>
      <c r="AX2354" s="13" t="s">
        <v>72</v>
      </c>
      <c r="AY2354" s="244" t="s">
        <v>191</v>
      </c>
    </row>
    <row r="2355" s="14" customFormat="1">
      <c r="A2355" s="14"/>
      <c r="B2355" s="245"/>
      <c r="C2355" s="246"/>
      <c r="D2355" s="236" t="s">
        <v>202</v>
      </c>
      <c r="E2355" s="247" t="s">
        <v>19</v>
      </c>
      <c r="F2355" s="248" t="s">
        <v>2219</v>
      </c>
      <c r="G2355" s="246"/>
      <c r="H2355" s="249">
        <v>26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202</v>
      </c>
      <c r="AU2355" s="255" t="s">
        <v>82</v>
      </c>
      <c r="AV2355" s="14" t="s">
        <v>82</v>
      </c>
      <c r="AW2355" s="14" t="s">
        <v>34</v>
      </c>
      <c r="AX2355" s="14" t="s">
        <v>72</v>
      </c>
      <c r="AY2355" s="255" t="s">
        <v>191</v>
      </c>
    </row>
    <row r="2356" s="14" customFormat="1">
      <c r="A2356" s="14"/>
      <c r="B2356" s="245"/>
      <c r="C2356" s="246"/>
      <c r="D2356" s="236" t="s">
        <v>202</v>
      </c>
      <c r="E2356" s="247" t="s">
        <v>19</v>
      </c>
      <c r="F2356" s="248" t="s">
        <v>2220</v>
      </c>
      <c r="G2356" s="246"/>
      <c r="H2356" s="249">
        <v>36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202</v>
      </c>
      <c r="AU2356" s="255" t="s">
        <v>82</v>
      </c>
      <c r="AV2356" s="14" t="s">
        <v>82</v>
      </c>
      <c r="AW2356" s="14" t="s">
        <v>34</v>
      </c>
      <c r="AX2356" s="14" t="s">
        <v>72</v>
      </c>
      <c r="AY2356" s="255" t="s">
        <v>191</v>
      </c>
    </row>
    <row r="2357" s="14" customFormat="1">
      <c r="A2357" s="14"/>
      <c r="B2357" s="245"/>
      <c r="C2357" s="246"/>
      <c r="D2357" s="236" t="s">
        <v>202</v>
      </c>
      <c r="E2357" s="247" t="s">
        <v>19</v>
      </c>
      <c r="F2357" s="248" t="s">
        <v>2221</v>
      </c>
      <c r="G2357" s="246"/>
      <c r="H2357" s="249">
        <v>34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202</v>
      </c>
      <c r="AU2357" s="255" t="s">
        <v>82</v>
      </c>
      <c r="AV2357" s="14" t="s">
        <v>82</v>
      </c>
      <c r="AW2357" s="14" t="s">
        <v>34</v>
      </c>
      <c r="AX2357" s="14" t="s">
        <v>72</v>
      </c>
      <c r="AY2357" s="255" t="s">
        <v>191</v>
      </c>
    </row>
    <row r="2358" s="14" customFormat="1">
      <c r="A2358" s="14"/>
      <c r="B2358" s="245"/>
      <c r="C2358" s="246"/>
      <c r="D2358" s="236" t="s">
        <v>202</v>
      </c>
      <c r="E2358" s="247" t="s">
        <v>19</v>
      </c>
      <c r="F2358" s="248" t="s">
        <v>2222</v>
      </c>
      <c r="G2358" s="246"/>
      <c r="H2358" s="249">
        <v>24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202</v>
      </c>
      <c r="AU2358" s="255" t="s">
        <v>82</v>
      </c>
      <c r="AV2358" s="14" t="s">
        <v>82</v>
      </c>
      <c r="AW2358" s="14" t="s">
        <v>34</v>
      </c>
      <c r="AX2358" s="14" t="s">
        <v>72</v>
      </c>
      <c r="AY2358" s="255" t="s">
        <v>191</v>
      </c>
    </row>
    <row r="2359" s="16" customFormat="1">
      <c r="A2359" s="16"/>
      <c r="B2359" s="267"/>
      <c r="C2359" s="268"/>
      <c r="D2359" s="236" t="s">
        <v>202</v>
      </c>
      <c r="E2359" s="269" t="s">
        <v>19</v>
      </c>
      <c r="F2359" s="270" t="s">
        <v>212</v>
      </c>
      <c r="G2359" s="268"/>
      <c r="H2359" s="271">
        <v>120</v>
      </c>
      <c r="I2359" s="272"/>
      <c r="J2359" s="268"/>
      <c r="K2359" s="268"/>
      <c r="L2359" s="273"/>
      <c r="M2359" s="274"/>
      <c r="N2359" s="275"/>
      <c r="O2359" s="275"/>
      <c r="P2359" s="275"/>
      <c r="Q2359" s="275"/>
      <c r="R2359" s="275"/>
      <c r="S2359" s="275"/>
      <c r="T2359" s="27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77" t="s">
        <v>202</v>
      </c>
      <c r="AU2359" s="277" t="s">
        <v>82</v>
      </c>
      <c r="AV2359" s="16" t="s">
        <v>198</v>
      </c>
      <c r="AW2359" s="16" t="s">
        <v>34</v>
      </c>
      <c r="AX2359" s="16" t="s">
        <v>80</v>
      </c>
      <c r="AY2359" s="277" t="s">
        <v>191</v>
      </c>
    </row>
    <row r="2360" s="2" customFormat="1" ht="16.5" customHeight="1">
      <c r="A2360" s="41"/>
      <c r="B2360" s="42"/>
      <c r="C2360" s="278" t="s">
        <v>2223</v>
      </c>
      <c r="D2360" s="278" t="s">
        <v>260</v>
      </c>
      <c r="E2360" s="279" t="s">
        <v>2224</v>
      </c>
      <c r="F2360" s="280" t="s">
        <v>2225</v>
      </c>
      <c r="G2360" s="281" t="s">
        <v>215</v>
      </c>
      <c r="H2360" s="282">
        <v>48</v>
      </c>
      <c r="I2360" s="283"/>
      <c r="J2360" s="284">
        <f>ROUND(I2360*H2360,2)</f>
        <v>0</v>
      </c>
      <c r="K2360" s="280" t="s">
        <v>197</v>
      </c>
      <c r="L2360" s="285"/>
      <c r="M2360" s="286" t="s">
        <v>19</v>
      </c>
      <c r="N2360" s="287" t="s">
        <v>43</v>
      </c>
      <c r="O2360" s="87"/>
      <c r="P2360" s="225">
        <f>O2360*H2360</f>
        <v>0</v>
      </c>
      <c r="Q2360" s="225">
        <v>0.0010200000000000001</v>
      </c>
      <c r="R2360" s="225">
        <f>Q2360*H2360</f>
        <v>0.048960000000000004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688</v>
      </c>
      <c r="AT2360" s="227" t="s">
        <v>260</v>
      </c>
      <c r="AU2360" s="227" t="s">
        <v>82</v>
      </c>
      <c r="AY2360" s="20" t="s">
        <v>191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80</v>
      </c>
      <c r="BK2360" s="228">
        <f>ROUND(I2360*H2360,2)</f>
        <v>0</v>
      </c>
      <c r="BL2360" s="20" t="s">
        <v>464</v>
      </c>
      <c r="BM2360" s="227" t="s">
        <v>2226</v>
      </c>
    </row>
    <row r="2361" s="13" customFormat="1">
      <c r="A2361" s="13"/>
      <c r="B2361" s="234"/>
      <c r="C2361" s="235"/>
      <c r="D2361" s="236" t="s">
        <v>202</v>
      </c>
      <c r="E2361" s="237" t="s">
        <v>19</v>
      </c>
      <c r="F2361" s="238" t="s">
        <v>2208</v>
      </c>
      <c r="G2361" s="235"/>
      <c r="H2361" s="237" t="s">
        <v>19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202</v>
      </c>
      <c r="AU2361" s="244" t="s">
        <v>82</v>
      </c>
      <c r="AV2361" s="13" t="s">
        <v>80</v>
      </c>
      <c r="AW2361" s="13" t="s">
        <v>34</v>
      </c>
      <c r="AX2361" s="13" t="s">
        <v>72</v>
      </c>
      <c r="AY2361" s="244" t="s">
        <v>191</v>
      </c>
    </row>
    <row r="2362" s="13" customFormat="1">
      <c r="A2362" s="13"/>
      <c r="B2362" s="234"/>
      <c r="C2362" s="235"/>
      <c r="D2362" s="236" t="s">
        <v>202</v>
      </c>
      <c r="E2362" s="237" t="s">
        <v>19</v>
      </c>
      <c r="F2362" s="238" t="s">
        <v>2209</v>
      </c>
      <c r="G2362" s="235"/>
      <c r="H2362" s="237" t="s">
        <v>19</v>
      </c>
      <c r="I2362" s="239"/>
      <c r="J2362" s="235"/>
      <c r="K2362" s="235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202</v>
      </c>
      <c r="AU2362" s="244" t="s">
        <v>82</v>
      </c>
      <c r="AV2362" s="13" t="s">
        <v>80</v>
      </c>
      <c r="AW2362" s="13" t="s">
        <v>34</v>
      </c>
      <c r="AX2362" s="13" t="s">
        <v>72</v>
      </c>
      <c r="AY2362" s="244" t="s">
        <v>191</v>
      </c>
    </row>
    <row r="2363" s="14" customFormat="1">
      <c r="A2363" s="14"/>
      <c r="B2363" s="245"/>
      <c r="C2363" s="246"/>
      <c r="D2363" s="236" t="s">
        <v>202</v>
      </c>
      <c r="E2363" s="247" t="s">
        <v>19</v>
      </c>
      <c r="F2363" s="248" t="s">
        <v>2227</v>
      </c>
      <c r="G2363" s="246"/>
      <c r="H2363" s="249">
        <v>10.4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202</v>
      </c>
      <c r="AU2363" s="255" t="s">
        <v>82</v>
      </c>
      <c r="AV2363" s="14" t="s">
        <v>82</v>
      </c>
      <c r="AW2363" s="14" t="s">
        <v>34</v>
      </c>
      <c r="AX2363" s="14" t="s">
        <v>72</v>
      </c>
      <c r="AY2363" s="255" t="s">
        <v>191</v>
      </c>
    </row>
    <row r="2364" s="14" customFormat="1">
      <c r="A2364" s="14"/>
      <c r="B2364" s="245"/>
      <c r="C2364" s="246"/>
      <c r="D2364" s="236" t="s">
        <v>202</v>
      </c>
      <c r="E2364" s="247" t="s">
        <v>19</v>
      </c>
      <c r="F2364" s="248" t="s">
        <v>2228</v>
      </c>
      <c r="G2364" s="246"/>
      <c r="H2364" s="249">
        <v>14.4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202</v>
      </c>
      <c r="AU2364" s="255" t="s">
        <v>82</v>
      </c>
      <c r="AV2364" s="14" t="s">
        <v>82</v>
      </c>
      <c r="AW2364" s="14" t="s">
        <v>34</v>
      </c>
      <c r="AX2364" s="14" t="s">
        <v>72</v>
      </c>
      <c r="AY2364" s="255" t="s">
        <v>191</v>
      </c>
    </row>
    <row r="2365" s="14" customFormat="1">
      <c r="A2365" s="14"/>
      <c r="B2365" s="245"/>
      <c r="C2365" s="246"/>
      <c r="D2365" s="236" t="s">
        <v>202</v>
      </c>
      <c r="E2365" s="247" t="s">
        <v>19</v>
      </c>
      <c r="F2365" s="248" t="s">
        <v>2229</v>
      </c>
      <c r="G2365" s="246"/>
      <c r="H2365" s="249">
        <v>13.6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202</v>
      </c>
      <c r="AU2365" s="255" t="s">
        <v>82</v>
      </c>
      <c r="AV2365" s="14" t="s">
        <v>82</v>
      </c>
      <c r="AW2365" s="14" t="s">
        <v>34</v>
      </c>
      <c r="AX2365" s="14" t="s">
        <v>72</v>
      </c>
      <c r="AY2365" s="255" t="s">
        <v>191</v>
      </c>
    </row>
    <row r="2366" s="14" customFormat="1">
      <c r="A2366" s="14"/>
      <c r="B2366" s="245"/>
      <c r="C2366" s="246"/>
      <c r="D2366" s="236" t="s">
        <v>202</v>
      </c>
      <c r="E2366" s="247" t="s">
        <v>19</v>
      </c>
      <c r="F2366" s="248" t="s">
        <v>2230</v>
      </c>
      <c r="G2366" s="246"/>
      <c r="H2366" s="249">
        <v>9.5999999999999996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202</v>
      </c>
      <c r="AU2366" s="255" t="s">
        <v>82</v>
      </c>
      <c r="AV2366" s="14" t="s">
        <v>82</v>
      </c>
      <c r="AW2366" s="14" t="s">
        <v>34</v>
      </c>
      <c r="AX2366" s="14" t="s">
        <v>72</v>
      </c>
      <c r="AY2366" s="255" t="s">
        <v>191</v>
      </c>
    </row>
    <row r="2367" s="16" customFormat="1">
      <c r="A2367" s="16"/>
      <c r="B2367" s="267"/>
      <c r="C2367" s="268"/>
      <c r="D2367" s="236" t="s">
        <v>202</v>
      </c>
      <c r="E2367" s="269" t="s">
        <v>19</v>
      </c>
      <c r="F2367" s="270" t="s">
        <v>212</v>
      </c>
      <c r="G2367" s="268"/>
      <c r="H2367" s="271">
        <v>48</v>
      </c>
      <c r="I2367" s="272"/>
      <c r="J2367" s="268"/>
      <c r="K2367" s="268"/>
      <c r="L2367" s="273"/>
      <c r="M2367" s="274"/>
      <c r="N2367" s="275"/>
      <c r="O2367" s="275"/>
      <c r="P2367" s="275"/>
      <c r="Q2367" s="275"/>
      <c r="R2367" s="275"/>
      <c r="S2367" s="275"/>
      <c r="T2367" s="27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77" t="s">
        <v>202</v>
      </c>
      <c r="AU2367" s="277" t="s">
        <v>82</v>
      </c>
      <c r="AV2367" s="16" t="s">
        <v>198</v>
      </c>
      <c r="AW2367" s="16" t="s">
        <v>34</v>
      </c>
      <c r="AX2367" s="16" t="s">
        <v>80</v>
      </c>
      <c r="AY2367" s="277" t="s">
        <v>191</v>
      </c>
    </row>
    <row r="2368" s="2" customFormat="1" ht="24.15" customHeight="1">
      <c r="A2368" s="41"/>
      <c r="B2368" s="42"/>
      <c r="C2368" s="278" t="s">
        <v>2231</v>
      </c>
      <c r="D2368" s="278" t="s">
        <v>260</v>
      </c>
      <c r="E2368" s="279" t="s">
        <v>2232</v>
      </c>
      <c r="F2368" s="280" t="s">
        <v>2233</v>
      </c>
      <c r="G2368" s="281" t="s">
        <v>1932</v>
      </c>
      <c r="H2368" s="282">
        <v>1.2</v>
      </c>
      <c r="I2368" s="283"/>
      <c r="J2368" s="284">
        <f>ROUND(I2368*H2368,2)</f>
        <v>0</v>
      </c>
      <c r="K2368" s="280" t="s">
        <v>197</v>
      </c>
      <c r="L2368" s="285"/>
      <c r="M2368" s="286" t="s">
        <v>19</v>
      </c>
      <c r="N2368" s="287" t="s">
        <v>43</v>
      </c>
      <c r="O2368" s="87"/>
      <c r="P2368" s="225">
        <f>O2368*H2368</f>
        <v>0</v>
      </c>
      <c r="Q2368" s="225">
        <v>0.0025000000000000001</v>
      </c>
      <c r="R2368" s="225">
        <f>Q2368*H2368</f>
        <v>0.0030000000000000001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688</v>
      </c>
      <c r="AT2368" s="227" t="s">
        <v>260</v>
      </c>
      <c r="AU2368" s="227" t="s">
        <v>82</v>
      </c>
      <c r="AY2368" s="20" t="s">
        <v>191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80</v>
      </c>
      <c r="BK2368" s="228">
        <f>ROUND(I2368*H2368,2)</f>
        <v>0</v>
      </c>
      <c r="BL2368" s="20" t="s">
        <v>464</v>
      </c>
      <c r="BM2368" s="227" t="s">
        <v>2234</v>
      </c>
    </row>
    <row r="2369" s="13" customFormat="1">
      <c r="A2369" s="13"/>
      <c r="B2369" s="234"/>
      <c r="C2369" s="235"/>
      <c r="D2369" s="236" t="s">
        <v>202</v>
      </c>
      <c r="E2369" s="237" t="s">
        <v>19</v>
      </c>
      <c r="F2369" s="238" t="s">
        <v>2208</v>
      </c>
      <c r="G2369" s="235"/>
      <c r="H2369" s="237" t="s">
        <v>19</v>
      </c>
      <c r="I2369" s="239"/>
      <c r="J2369" s="235"/>
      <c r="K2369" s="235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202</v>
      </c>
      <c r="AU2369" s="244" t="s">
        <v>82</v>
      </c>
      <c r="AV2369" s="13" t="s">
        <v>80</v>
      </c>
      <c r="AW2369" s="13" t="s">
        <v>34</v>
      </c>
      <c r="AX2369" s="13" t="s">
        <v>72</v>
      </c>
      <c r="AY2369" s="244" t="s">
        <v>191</v>
      </c>
    </row>
    <row r="2370" s="13" customFormat="1">
      <c r="A2370" s="13"/>
      <c r="B2370" s="234"/>
      <c r="C2370" s="235"/>
      <c r="D2370" s="236" t="s">
        <v>202</v>
      </c>
      <c r="E2370" s="237" t="s">
        <v>19</v>
      </c>
      <c r="F2370" s="238" t="s">
        <v>2209</v>
      </c>
      <c r="G2370" s="235"/>
      <c r="H2370" s="237" t="s">
        <v>19</v>
      </c>
      <c r="I2370" s="239"/>
      <c r="J2370" s="235"/>
      <c r="K2370" s="235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202</v>
      </c>
      <c r="AU2370" s="244" t="s">
        <v>82</v>
      </c>
      <c r="AV2370" s="13" t="s">
        <v>80</v>
      </c>
      <c r="AW2370" s="13" t="s">
        <v>34</v>
      </c>
      <c r="AX2370" s="13" t="s">
        <v>72</v>
      </c>
      <c r="AY2370" s="244" t="s">
        <v>191</v>
      </c>
    </row>
    <row r="2371" s="14" customFormat="1">
      <c r="A2371" s="14"/>
      <c r="B2371" s="245"/>
      <c r="C2371" s="246"/>
      <c r="D2371" s="236" t="s">
        <v>202</v>
      </c>
      <c r="E2371" s="247" t="s">
        <v>19</v>
      </c>
      <c r="F2371" s="248" t="s">
        <v>2235</v>
      </c>
      <c r="G2371" s="246"/>
      <c r="H2371" s="249">
        <v>0.26000000000000001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202</v>
      </c>
      <c r="AU2371" s="255" t="s">
        <v>82</v>
      </c>
      <c r="AV2371" s="14" t="s">
        <v>82</v>
      </c>
      <c r="AW2371" s="14" t="s">
        <v>34</v>
      </c>
      <c r="AX2371" s="14" t="s">
        <v>72</v>
      </c>
      <c r="AY2371" s="255" t="s">
        <v>191</v>
      </c>
    </row>
    <row r="2372" s="14" customFormat="1">
      <c r="A2372" s="14"/>
      <c r="B2372" s="245"/>
      <c r="C2372" s="246"/>
      <c r="D2372" s="236" t="s">
        <v>202</v>
      </c>
      <c r="E2372" s="247" t="s">
        <v>19</v>
      </c>
      <c r="F2372" s="248" t="s">
        <v>2236</v>
      </c>
      <c r="G2372" s="246"/>
      <c r="H2372" s="249">
        <v>0.35999999999999999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202</v>
      </c>
      <c r="AU2372" s="255" t="s">
        <v>82</v>
      </c>
      <c r="AV2372" s="14" t="s">
        <v>82</v>
      </c>
      <c r="AW2372" s="14" t="s">
        <v>34</v>
      </c>
      <c r="AX2372" s="14" t="s">
        <v>72</v>
      </c>
      <c r="AY2372" s="255" t="s">
        <v>191</v>
      </c>
    </row>
    <row r="2373" s="14" customFormat="1">
      <c r="A2373" s="14"/>
      <c r="B2373" s="245"/>
      <c r="C2373" s="246"/>
      <c r="D2373" s="236" t="s">
        <v>202</v>
      </c>
      <c r="E2373" s="247" t="s">
        <v>19</v>
      </c>
      <c r="F2373" s="248" t="s">
        <v>2237</v>
      </c>
      <c r="G2373" s="246"/>
      <c r="H2373" s="249">
        <v>0.34000000000000002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202</v>
      </c>
      <c r="AU2373" s="255" t="s">
        <v>82</v>
      </c>
      <c r="AV2373" s="14" t="s">
        <v>82</v>
      </c>
      <c r="AW2373" s="14" t="s">
        <v>34</v>
      </c>
      <c r="AX2373" s="14" t="s">
        <v>72</v>
      </c>
      <c r="AY2373" s="255" t="s">
        <v>191</v>
      </c>
    </row>
    <row r="2374" s="14" customFormat="1">
      <c r="A2374" s="14"/>
      <c r="B2374" s="245"/>
      <c r="C2374" s="246"/>
      <c r="D2374" s="236" t="s">
        <v>202</v>
      </c>
      <c r="E2374" s="247" t="s">
        <v>19</v>
      </c>
      <c r="F2374" s="248" t="s">
        <v>2238</v>
      </c>
      <c r="G2374" s="246"/>
      <c r="H2374" s="249">
        <v>0.23999999999999999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202</v>
      </c>
      <c r="AU2374" s="255" t="s">
        <v>82</v>
      </c>
      <c r="AV2374" s="14" t="s">
        <v>82</v>
      </c>
      <c r="AW2374" s="14" t="s">
        <v>34</v>
      </c>
      <c r="AX2374" s="14" t="s">
        <v>72</v>
      </c>
      <c r="AY2374" s="255" t="s">
        <v>191</v>
      </c>
    </row>
    <row r="2375" s="16" customFormat="1">
      <c r="A2375" s="16"/>
      <c r="B2375" s="267"/>
      <c r="C2375" s="268"/>
      <c r="D2375" s="236" t="s">
        <v>202</v>
      </c>
      <c r="E2375" s="269" t="s">
        <v>19</v>
      </c>
      <c r="F2375" s="270" t="s">
        <v>212</v>
      </c>
      <c r="G2375" s="268"/>
      <c r="H2375" s="271">
        <v>1.2</v>
      </c>
      <c r="I2375" s="272"/>
      <c r="J2375" s="268"/>
      <c r="K2375" s="268"/>
      <c r="L2375" s="273"/>
      <c r="M2375" s="274"/>
      <c r="N2375" s="275"/>
      <c r="O2375" s="275"/>
      <c r="P2375" s="275"/>
      <c r="Q2375" s="275"/>
      <c r="R2375" s="275"/>
      <c r="S2375" s="275"/>
      <c r="T2375" s="27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77" t="s">
        <v>202</v>
      </c>
      <c r="AU2375" s="277" t="s">
        <v>82</v>
      </c>
      <c r="AV2375" s="16" t="s">
        <v>198</v>
      </c>
      <c r="AW2375" s="16" t="s">
        <v>34</v>
      </c>
      <c r="AX2375" s="16" t="s">
        <v>80</v>
      </c>
      <c r="AY2375" s="277" t="s">
        <v>191</v>
      </c>
    </row>
    <row r="2376" s="2" customFormat="1" ht="24.15" customHeight="1">
      <c r="A2376" s="41"/>
      <c r="B2376" s="42"/>
      <c r="C2376" s="278" t="s">
        <v>2239</v>
      </c>
      <c r="D2376" s="278" t="s">
        <v>260</v>
      </c>
      <c r="E2376" s="279" t="s">
        <v>2240</v>
      </c>
      <c r="F2376" s="280" t="s">
        <v>2241</v>
      </c>
      <c r="G2376" s="281" t="s">
        <v>1932</v>
      </c>
      <c r="H2376" s="282">
        <v>1.2</v>
      </c>
      <c r="I2376" s="283"/>
      <c r="J2376" s="284">
        <f>ROUND(I2376*H2376,2)</f>
        <v>0</v>
      </c>
      <c r="K2376" s="280" t="s">
        <v>197</v>
      </c>
      <c r="L2376" s="285"/>
      <c r="M2376" s="286" t="s">
        <v>19</v>
      </c>
      <c r="N2376" s="287" t="s">
        <v>43</v>
      </c>
      <c r="O2376" s="87"/>
      <c r="P2376" s="225">
        <f>O2376*H2376</f>
        <v>0</v>
      </c>
      <c r="Q2376" s="225">
        <v>0.00085999999999999998</v>
      </c>
      <c r="R2376" s="225">
        <f>Q2376*H2376</f>
        <v>0.0010319999999999999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688</v>
      </c>
      <c r="AT2376" s="227" t="s">
        <v>260</v>
      </c>
      <c r="AU2376" s="227" t="s">
        <v>82</v>
      </c>
      <c r="AY2376" s="20" t="s">
        <v>191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80</v>
      </c>
      <c r="BK2376" s="228">
        <f>ROUND(I2376*H2376,2)</f>
        <v>0</v>
      </c>
      <c r="BL2376" s="20" t="s">
        <v>464</v>
      </c>
      <c r="BM2376" s="227" t="s">
        <v>2242</v>
      </c>
    </row>
    <row r="2377" s="13" customFormat="1">
      <c r="A2377" s="13"/>
      <c r="B2377" s="234"/>
      <c r="C2377" s="235"/>
      <c r="D2377" s="236" t="s">
        <v>202</v>
      </c>
      <c r="E2377" s="237" t="s">
        <v>19</v>
      </c>
      <c r="F2377" s="238" t="s">
        <v>2208</v>
      </c>
      <c r="G2377" s="235"/>
      <c r="H2377" s="237" t="s">
        <v>19</v>
      </c>
      <c r="I2377" s="239"/>
      <c r="J2377" s="235"/>
      <c r="K2377" s="235"/>
      <c r="L2377" s="240"/>
      <c r="M2377" s="241"/>
      <c r="N2377" s="242"/>
      <c r="O2377" s="242"/>
      <c r="P2377" s="242"/>
      <c r="Q2377" s="242"/>
      <c r="R2377" s="242"/>
      <c r="S2377" s="242"/>
      <c r="T2377" s="24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4" t="s">
        <v>202</v>
      </c>
      <c r="AU2377" s="244" t="s">
        <v>82</v>
      </c>
      <c r="AV2377" s="13" t="s">
        <v>80</v>
      </c>
      <c r="AW2377" s="13" t="s">
        <v>34</v>
      </c>
      <c r="AX2377" s="13" t="s">
        <v>72</v>
      </c>
      <c r="AY2377" s="244" t="s">
        <v>191</v>
      </c>
    </row>
    <row r="2378" s="13" customFormat="1">
      <c r="A2378" s="13"/>
      <c r="B2378" s="234"/>
      <c r="C2378" s="235"/>
      <c r="D2378" s="236" t="s">
        <v>202</v>
      </c>
      <c r="E2378" s="237" t="s">
        <v>19</v>
      </c>
      <c r="F2378" s="238" t="s">
        <v>2209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202</v>
      </c>
      <c r="AU2378" s="244" t="s">
        <v>82</v>
      </c>
      <c r="AV2378" s="13" t="s">
        <v>80</v>
      </c>
      <c r="AW2378" s="13" t="s">
        <v>34</v>
      </c>
      <c r="AX2378" s="13" t="s">
        <v>72</v>
      </c>
      <c r="AY2378" s="244" t="s">
        <v>191</v>
      </c>
    </row>
    <row r="2379" s="14" customFormat="1">
      <c r="A2379" s="14"/>
      <c r="B2379" s="245"/>
      <c r="C2379" s="246"/>
      <c r="D2379" s="236" t="s">
        <v>202</v>
      </c>
      <c r="E2379" s="247" t="s">
        <v>19</v>
      </c>
      <c r="F2379" s="248" t="s">
        <v>2235</v>
      </c>
      <c r="G2379" s="246"/>
      <c r="H2379" s="249">
        <v>0.26000000000000001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202</v>
      </c>
      <c r="AU2379" s="255" t="s">
        <v>82</v>
      </c>
      <c r="AV2379" s="14" t="s">
        <v>82</v>
      </c>
      <c r="AW2379" s="14" t="s">
        <v>34</v>
      </c>
      <c r="AX2379" s="14" t="s">
        <v>72</v>
      </c>
      <c r="AY2379" s="255" t="s">
        <v>191</v>
      </c>
    </row>
    <row r="2380" s="14" customFormat="1">
      <c r="A2380" s="14"/>
      <c r="B2380" s="245"/>
      <c r="C2380" s="246"/>
      <c r="D2380" s="236" t="s">
        <v>202</v>
      </c>
      <c r="E2380" s="247" t="s">
        <v>19</v>
      </c>
      <c r="F2380" s="248" t="s">
        <v>2236</v>
      </c>
      <c r="G2380" s="246"/>
      <c r="H2380" s="249">
        <v>0.35999999999999999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202</v>
      </c>
      <c r="AU2380" s="255" t="s">
        <v>82</v>
      </c>
      <c r="AV2380" s="14" t="s">
        <v>82</v>
      </c>
      <c r="AW2380" s="14" t="s">
        <v>34</v>
      </c>
      <c r="AX2380" s="14" t="s">
        <v>72</v>
      </c>
      <c r="AY2380" s="255" t="s">
        <v>191</v>
      </c>
    </row>
    <row r="2381" s="14" customFormat="1">
      <c r="A2381" s="14"/>
      <c r="B2381" s="245"/>
      <c r="C2381" s="246"/>
      <c r="D2381" s="236" t="s">
        <v>202</v>
      </c>
      <c r="E2381" s="247" t="s">
        <v>19</v>
      </c>
      <c r="F2381" s="248" t="s">
        <v>2237</v>
      </c>
      <c r="G2381" s="246"/>
      <c r="H2381" s="249">
        <v>0.34000000000000002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202</v>
      </c>
      <c r="AU2381" s="255" t="s">
        <v>82</v>
      </c>
      <c r="AV2381" s="14" t="s">
        <v>82</v>
      </c>
      <c r="AW2381" s="14" t="s">
        <v>34</v>
      </c>
      <c r="AX2381" s="14" t="s">
        <v>72</v>
      </c>
      <c r="AY2381" s="255" t="s">
        <v>191</v>
      </c>
    </row>
    <row r="2382" s="14" customFormat="1">
      <c r="A2382" s="14"/>
      <c r="B2382" s="245"/>
      <c r="C2382" s="246"/>
      <c r="D2382" s="236" t="s">
        <v>202</v>
      </c>
      <c r="E2382" s="247" t="s">
        <v>19</v>
      </c>
      <c r="F2382" s="248" t="s">
        <v>2238</v>
      </c>
      <c r="G2382" s="246"/>
      <c r="H2382" s="249">
        <v>0.23999999999999999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202</v>
      </c>
      <c r="AU2382" s="255" t="s">
        <v>82</v>
      </c>
      <c r="AV2382" s="14" t="s">
        <v>82</v>
      </c>
      <c r="AW2382" s="14" t="s">
        <v>34</v>
      </c>
      <c r="AX2382" s="14" t="s">
        <v>72</v>
      </c>
      <c r="AY2382" s="255" t="s">
        <v>191</v>
      </c>
    </row>
    <row r="2383" s="16" customFormat="1">
      <c r="A2383" s="16"/>
      <c r="B2383" s="267"/>
      <c r="C2383" s="268"/>
      <c r="D2383" s="236" t="s">
        <v>202</v>
      </c>
      <c r="E2383" s="269" t="s">
        <v>19</v>
      </c>
      <c r="F2383" s="270" t="s">
        <v>212</v>
      </c>
      <c r="G2383" s="268"/>
      <c r="H2383" s="271">
        <v>1.2</v>
      </c>
      <c r="I2383" s="272"/>
      <c r="J2383" s="268"/>
      <c r="K2383" s="268"/>
      <c r="L2383" s="273"/>
      <c r="M2383" s="274"/>
      <c r="N2383" s="275"/>
      <c r="O2383" s="275"/>
      <c r="P2383" s="275"/>
      <c r="Q2383" s="275"/>
      <c r="R2383" s="275"/>
      <c r="S2383" s="275"/>
      <c r="T2383" s="27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77" t="s">
        <v>202</v>
      </c>
      <c r="AU2383" s="277" t="s">
        <v>82</v>
      </c>
      <c r="AV2383" s="16" t="s">
        <v>198</v>
      </c>
      <c r="AW2383" s="16" t="s">
        <v>34</v>
      </c>
      <c r="AX2383" s="16" t="s">
        <v>80</v>
      </c>
      <c r="AY2383" s="277" t="s">
        <v>191</v>
      </c>
    </row>
    <row r="2384" s="2" customFormat="1" ht="24.15" customHeight="1">
      <c r="A2384" s="41"/>
      <c r="B2384" s="42"/>
      <c r="C2384" s="216" t="s">
        <v>2243</v>
      </c>
      <c r="D2384" s="216" t="s">
        <v>193</v>
      </c>
      <c r="E2384" s="217" t="s">
        <v>2244</v>
      </c>
      <c r="F2384" s="218" t="s">
        <v>2245</v>
      </c>
      <c r="G2384" s="219" t="s">
        <v>215</v>
      </c>
      <c r="H2384" s="220">
        <v>93.200000000000003</v>
      </c>
      <c r="I2384" s="221"/>
      <c r="J2384" s="222">
        <f>ROUND(I2384*H2384,2)</f>
        <v>0</v>
      </c>
      <c r="K2384" s="218" t="s">
        <v>197</v>
      </c>
      <c r="L2384" s="47"/>
      <c r="M2384" s="223" t="s">
        <v>19</v>
      </c>
      <c r="N2384" s="224" t="s">
        <v>43</v>
      </c>
      <c r="O2384" s="87"/>
      <c r="P2384" s="225">
        <f>O2384*H2384</f>
        <v>0</v>
      </c>
      <c r="Q2384" s="225">
        <v>0</v>
      </c>
      <c r="R2384" s="225">
        <f>Q2384*H2384</f>
        <v>0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464</v>
      </c>
      <c r="AT2384" s="227" t="s">
        <v>193</v>
      </c>
      <c r="AU2384" s="227" t="s">
        <v>82</v>
      </c>
      <c r="AY2384" s="20" t="s">
        <v>191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80</v>
      </c>
      <c r="BK2384" s="228">
        <f>ROUND(I2384*H2384,2)</f>
        <v>0</v>
      </c>
      <c r="BL2384" s="20" t="s">
        <v>464</v>
      </c>
      <c r="BM2384" s="227" t="s">
        <v>2246</v>
      </c>
    </row>
    <row r="2385" s="2" customFormat="1">
      <c r="A2385" s="41"/>
      <c r="B2385" s="42"/>
      <c r="C2385" s="43"/>
      <c r="D2385" s="229" t="s">
        <v>200</v>
      </c>
      <c r="E2385" s="43"/>
      <c r="F2385" s="230" t="s">
        <v>2247</v>
      </c>
      <c r="G2385" s="43"/>
      <c r="H2385" s="43"/>
      <c r="I2385" s="231"/>
      <c r="J2385" s="43"/>
      <c r="K2385" s="43"/>
      <c r="L2385" s="47"/>
      <c r="M2385" s="232"/>
      <c r="N2385" s="233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200</v>
      </c>
      <c r="AU2385" s="20" t="s">
        <v>82</v>
      </c>
    </row>
    <row r="2386" s="13" customFormat="1">
      <c r="A2386" s="13"/>
      <c r="B2386" s="234"/>
      <c r="C2386" s="235"/>
      <c r="D2386" s="236" t="s">
        <v>202</v>
      </c>
      <c r="E2386" s="237" t="s">
        <v>19</v>
      </c>
      <c r="F2386" s="238" t="s">
        <v>2208</v>
      </c>
      <c r="G2386" s="235"/>
      <c r="H2386" s="237" t="s">
        <v>19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202</v>
      </c>
      <c r="AU2386" s="244" t="s">
        <v>82</v>
      </c>
      <c r="AV2386" s="13" t="s">
        <v>80</v>
      </c>
      <c r="AW2386" s="13" t="s">
        <v>34</v>
      </c>
      <c r="AX2386" s="13" t="s">
        <v>72</v>
      </c>
      <c r="AY2386" s="244" t="s">
        <v>191</v>
      </c>
    </row>
    <row r="2387" s="13" customFormat="1">
      <c r="A2387" s="13"/>
      <c r="B2387" s="234"/>
      <c r="C2387" s="235"/>
      <c r="D2387" s="236" t="s">
        <v>202</v>
      </c>
      <c r="E2387" s="237" t="s">
        <v>19</v>
      </c>
      <c r="F2387" s="238" t="s">
        <v>2209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202</v>
      </c>
      <c r="AU2387" s="244" t="s">
        <v>82</v>
      </c>
      <c r="AV2387" s="13" t="s">
        <v>80</v>
      </c>
      <c r="AW2387" s="13" t="s">
        <v>34</v>
      </c>
      <c r="AX2387" s="13" t="s">
        <v>72</v>
      </c>
      <c r="AY2387" s="244" t="s">
        <v>191</v>
      </c>
    </row>
    <row r="2388" s="14" customFormat="1">
      <c r="A2388" s="14"/>
      <c r="B2388" s="245"/>
      <c r="C2388" s="246"/>
      <c r="D2388" s="236" t="s">
        <v>202</v>
      </c>
      <c r="E2388" s="247" t="s">
        <v>19</v>
      </c>
      <c r="F2388" s="248" t="s">
        <v>2248</v>
      </c>
      <c r="G2388" s="246"/>
      <c r="H2388" s="249">
        <v>31.199999999999999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202</v>
      </c>
      <c r="AU2388" s="255" t="s">
        <v>82</v>
      </c>
      <c r="AV2388" s="14" t="s">
        <v>82</v>
      </c>
      <c r="AW2388" s="14" t="s">
        <v>34</v>
      </c>
      <c r="AX2388" s="14" t="s">
        <v>72</v>
      </c>
      <c r="AY2388" s="255" t="s">
        <v>191</v>
      </c>
    </row>
    <row r="2389" s="14" customFormat="1">
      <c r="A2389" s="14"/>
      <c r="B2389" s="245"/>
      <c r="C2389" s="246"/>
      <c r="D2389" s="236" t="s">
        <v>202</v>
      </c>
      <c r="E2389" s="247" t="s">
        <v>19</v>
      </c>
      <c r="F2389" s="248" t="s">
        <v>2249</v>
      </c>
      <c r="G2389" s="246"/>
      <c r="H2389" s="249">
        <v>36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202</v>
      </c>
      <c r="AU2389" s="255" t="s">
        <v>82</v>
      </c>
      <c r="AV2389" s="14" t="s">
        <v>82</v>
      </c>
      <c r="AW2389" s="14" t="s">
        <v>34</v>
      </c>
      <c r="AX2389" s="14" t="s">
        <v>72</v>
      </c>
      <c r="AY2389" s="255" t="s">
        <v>191</v>
      </c>
    </row>
    <row r="2390" s="14" customFormat="1">
      <c r="A2390" s="14"/>
      <c r="B2390" s="245"/>
      <c r="C2390" s="246"/>
      <c r="D2390" s="236" t="s">
        <v>202</v>
      </c>
      <c r="E2390" s="247" t="s">
        <v>19</v>
      </c>
      <c r="F2390" s="248" t="s">
        <v>2250</v>
      </c>
      <c r="G2390" s="246"/>
      <c r="H2390" s="249">
        <v>14.960000000000001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202</v>
      </c>
      <c r="AU2390" s="255" t="s">
        <v>82</v>
      </c>
      <c r="AV2390" s="14" t="s">
        <v>82</v>
      </c>
      <c r="AW2390" s="14" t="s">
        <v>34</v>
      </c>
      <c r="AX2390" s="14" t="s">
        <v>72</v>
      </c>
      <c r="AY2390" s="255" t="s">
        <v>191</v>
      </c>
    </row>
    <row r="2391" s="14" customFormat="1">
      <c r="A2391" s="14"/>
      <c r="B2391" s="245"/>
      <c r="C2391" s="246"/>
      <c r="D2391" s="236" t="s">
        <v>202</v>
      </c>
      <c r="E2391" s="247" t="s">
        <v>19</v>
      </c>
      <c r="F2391" s="248" t="s">
        <v>2251</v>
      </c>
      <c r="G2391" s="246"/>
      <c r="H2391" s="249">
        <v>11.039999999999999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202</v>
      </c>
      <c r="AU2391" s="255" t="s">
        <v>82</v>
      </c>
      <c r="AV2391" s="14" t="s">
        <v>82</v>
      </c>
      <c r="AW2391" s="14" t="s">
        <v>34</v>
      </c>
      <c r="AX2391" s="14" t="s">
        <v>72</v>
      </c>
      <c r="AY2391" s="255" t="s">
        <v>191</v>
      </c>
    </row>
    <row r="2392" s="16" customFormat="1">
      <c r="A2392" s="16"/>
      <c r="B2392" s="267"/>
      <c r="C2392" s="268"/>
      <c r="D2392" s="236" t="s">
        <v>202</v>
      </c>
      <c r="E2392" s="269" t="s">
        <v>19</v>
      </c>
      <c r="F2392" s="270" t="s">
        <v>212</v>
      </c>
      <c r="G2392" s="268"/>
      <c r="H2392" s="271">
        <v>93.199999999999989</v>
      </c>
      <c r="I2392" s="272"/>
      <c r="J2392" s="268"/>
      <c r="K2392" s="268"/>
      <c r="L2392" s="273"/>
      <c r="M2392" s="274"/>
      <c r="N2392" s="275"/>
      <c r="O2392" s="275"/>
      <c r="P2392" s="275"/>
      <c r="Q2392" s="275"/>
      <c r="R2392" s="275"/>
      <c r="S2392" s="275"/>
      <c r="T2392" s="27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T2392" s="277" t="s">
        <v>202</v>
      </c>
      <c r="AU2392" s="277" t="s">
        <v>82</v>
      </c>
      <c r="AV2392" s="16" t="s">
        <v>198</v>
      </c>
      <c r="AW2392" s="16" t="s">
        <v>34</v>
      </c>
      <c r="AX2392" s="16" t="s">
        <v>80</v>
      </c>
      <c r="AY2392" s="277" t="s">
        <v>191</v>
      </c>
    </row>
    <row r="2393" s="2" customFormat="1" ht="16.5" customHeight="1">
      <c r="A2393" s="41"/>
      <c r="B2393" s="42"/>
      <c r="C2393" s="278" t="s">
        <v>2252</v>
      </c>
      <c r="D2393" s="278" t="s">
        <v>260</v>
      </c>
      <c r="E2393" s="279" t="s">
        <v>2253</v>
      </c>
      <c r="F2393" s="280" t="s">
        <v>2254</v>
      </c>
      <c r="G2393" s="281" t="s">
        <v>233</v>
      </c>
      <c r="H2393" s="282">
        <v>2.4609999999999999</v>
      </c>
      <c r="I2393" s="283"/>
      <c r="J2393" s="284">
        <f>ROUND(I2393*H2393,2)</f>
        <v>0</v>
      </c>
      <c r="K2393" s="280" t="s">
        <v>197</v>
      </c>
      <c r="L2393" s="285"/>
      <c r="M2393" s="286" t="s">
        <v>19</v>
      </c>
      <c r="N2393" s="287" t="s">
        <v>43</v>
      </c>
      <c r="O2393" s="87"/>
      <c r="P2393" s="225">
        <f>O2393*H2393</f>
        <v>0</v>
      </c>
      <c r="Q2393" s="225">
        <v>0.55000000000000004</v>
      </c>
      <c r="R2393" s="225">
        <f>Q2393*H2393</f>
        <v>1.35355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688</v>
      </c>
      <c r="AT2393" s="227" t="s">
        <v>260</v>
      </c>
      <c r="AU2393" s="227" t="s">
        <v>82</v>
      </c>
      <c r="AY2393" s="20" t="s">
        <v>191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80</v>
      </c>
      <c r="BK2393" s="228">
        <f>ROUND(I2393*H2393,2)</f>
        <v>0</v>
      </c>
      <c r="BL2393" s="20" t="s">
        <v>464</v>
      </c>
      <c r="BM2393" s="227" t="s">
        <v>2255</v>
      </c>
    </row>
    <row r="2394" s="13" customFormat="1">
      <c r="A2394" s="13"/>
      <c r="B2394" s="234"/>
      <c r="C2394" s="235"/>
      <c r="D2394" s="236" t="s">
        <v>202</v>
      </c>
      <c r="E2394" s="237" t="s">
        <v>19</v>
      </c>
      <c r="F2394" s="238" t="s">
        <v>2208</v>
      </c>
      <c r="G2394" s="235"/>
      <c r="H2394" s="237" t="s">
        <v>19</v>
      </c>
      <c r="I2394" s="239"/>
      <c r="J2394" s="235"/>
      <c r="K2394" s="235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202</v>
      </c>
      <c r="AU2394" s="244" t="s">
        <v>82</v>
      </c>
      <c r="AV2394" s="13" t="s">
        <v>80</v>
      </c>
      <c r="AW2394" s="13" t="s">
        <v>34</v>
      </c>
      <c r="AX2394" s="13" t="s">
        <v>72</v>
      </c>
      <c r="AY2394" s="244" t="s">
        <v>191</v>
      </c>
    </row>
    <row r="2395" s="13" customFormat="1">
      <c r="A2395" s="13"/>
      <c r="B2395" s="234"/>
      <c r="C2395" s="235"/>
      <c r="D2395" s="236" t="s">
        <v>202</v>
      </c>
      <c r="E2395" s="237" t="s">
        <v>19</v>
      </c>
      <c r="F2395" s="238" t="s">
        <v>2209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202</v>
      </c>
      <c r="AU2395" s="244" t="s">
        <v>82</v>
      </c>
      <c r="AV2395" s="13" t="s">
        <v>80</v>
      </c>
      <c r="AW2395" s="13" t="s">
        <v>34</v>
      </c>
      <c r="AX2395" s="13" t="s">
        <v>72</v>
      </c>
      <c r="AY2395" s="244" t="s">
        <v>191</v>
      </c>
    </row>
    <row r="2396" s="14" customFormat="1">
      <c r="A2396" s="14"/>
      <c r="B2396" s="245"/>
      <c r="C2396" s="246"/>
      <c r="D2396" s="236" t="s">
        <v>202</v>
      </c>
      <c r="E2396" s="247" t="s">
        <v>19</v>
      </c>
      <c r="F2396" s="248" t="s">
        <v>2210</v>
      </c>
      <c r="G2396" s="246"/>
      <c r="H2396" s="249">
        <v>0.749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202</v>
      </c>
      <c r="AU2396" s="255" t="s">
        <v>82</v>
      </c>
      <c r="AV2396" s="14" t="s">
        <v>82</v>
      </c>
      <c r="AW2396" s="14" t="s">
        <v>34</v>
      </c>
      <c r="AX2396" s="14" t="s">
        <v>72</v>
      </c>
      <c r="AY2396" s="255" t="s">
        <v>191</v>
      </c>
    </row>
    <row r="2397" s="14" customFormat="1">
      <c r="A2397" s="14"/>
      <c r="B2397" s="245"/>
      <c r="C2397" s="246"/>
      <c r="D2397" s="236" t="s">
        <v>202</v>
      </c>
      <c r="E2397" s="247" t="s">
        <v>19</v>
      </c>
      <c r="F2397" s="248" t="s">
        <v>2211</v>
      </c>
      <c r="G2397" s="246"/>
      <c r="H2397" s="249">
        <v>0.86399999999999999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202</v>
      </c>
      <c r="AU2397" s="255" t="s">
        <v>82</v>
      </c>
      <c r="AV2397" s="14" t="s">
        <v>82</v>
      </c>
      <c r="AW2397" s="14" t="s">
        <v>34</v>
      </c>
      <c r="AX2397" s="14" t="s">
        <v>72</v>
      </c>
      <c r="AY2397" s="255" t="s">
        <v>191</v>
      </c>
    </row>
    <row r="2398" s="14" customFormat="1">
      <c r="A2398" s="14"/>
      <c r="B2398" s="245"/>
      <c r="C2398" s="246"/>
      <c r="D2398" s="236" t="s">
        <v>202</v>
      </c>
      <c r="E2398" s="247" t="s">
        <v>19</v>
      </c>
      <c r="F2398" s="248" t="s">
        <v>2212</v>
      </c>
      <c r="G2398" s="246"/>
      <c r="H2398" s="249">
        <v>0.35899999999999999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202</v>
      </c>
      <c r="AU2398" s="255" t="s">
        <v>82</v>
      </c>
      <c r="AV2398" s="14" t="s">
        <v>82</v>
      </c>
      <c r="AW2398" s="14" t="s">
        <v>34</v>
      </c>
      <c r="AX2398" s="14" t="s">
        <v>72</v>
      </c>
      <c r="AY2398" s="255" t="s">
        <v>191</v>
      </c>
    </row>
    <row r="2399" s="14" customFormat="1">
      <c r="A2399" s="14"/>
      <c r="B2399" s="245"/>
      <c r="C2399" s="246"/>
      <c r="D2399" s="236" t="s">
        <v>202</v>
      </c>
      <c r="E2399" s="247" t="s">
        <v>19</v>
      </c>
      <c r="F2399" s="248" t="s">
        <v>2213</v>
      </c>
      <c r="G2399" s="246"/>
      <c r="H2399" s="249">
        <v>0.26500000000000001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202</v>
      </c>
      <c r="AU2399" s="255" t="s">
        <v>82</v>
      </c>
      <c r="AV2399" s="14" t="s">
        <v>82</v>
      </c>
      <c r="AW2399" s="14" t="s">
        <v>34</v>
      </c>
      <c r="AX2399" s="14" t="s">
        <v>72</v>
      </c>
      <c r="AY2399" s="255" t="s">
        <v>191</v>
      </c>
    </row>
    <row r="2400" s="16" customFormat="1">
      <c r="A2400" s="16"/>
      <c r="B2400" s="267"/>
      <c r="C2400" s="268"/>
      <c r="D2400" s="236" t="s">
        <v>202</v>
      </c>
      <c r="E2400" s="269" t="s">
        <v>19</v>
      </c>
      <c r="F2400" s="270" t="s">
        <v>212</v>
      </c>
      <c r="G2400" s="268"/>
      <c r="H2400" s="271">
        <v>2.2370000000000001</v>
      </c>
      <c r="I2400" s="272"/>
      <c r="J2400" s="268"/>
      <c r="K2400" s="268"/>
      <c r="L2400" s="273"/>
      <c r="M2400" s="274"/>
      <c r="N2400" s="275"/>
      <c r="O2400" s="275"/>
      <c r="P2400" s="275"/>
      <c r="Q2400" s="275"/>
      <c r="R2400" s="275"/>
      <c r="S2400" s="275"/>
      <c r="T2400" s="27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77" t="s">
        <v>202</v>
      </c>
      <c r="AU2400" s="277" t="s">
        <v>82</v>
      </c>
      <c r="AV2400" s="16" t="s">
        <v>198</v>
      </c>
      <c r="AW2400" s="16" t="s">
        <v>34</v>
      </c>
      <c r="AX2400" s="16" t="s">
        <v>80</v>
      </c>
      <c r="AY2400" s="277" t="s">
        <v>191</v>
      </c>
    </row>
    <row r="2401" s="14" customFormat="1">
      <c r="A2401" s="14"/>
      <c r="B2401" s="245"/>
      <c r="C2401" s="246"/>
      <c r="D2401" s="236" t="s">
        <v>202</v>
      </c>
      <c r="E2401" s="246"/>
      <c r="F2401" s="248" t="s">
        <v>2256</v>
      </c>
      <c r="G2401" s="246"/>
      <c r="H2401" s="249">
        <v>2.4609999999999999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202</v>
      </c>
      <c r="AU2401" s="255" t="s">
        <v>82</v>
      </c>
      <c r="AV2401" s="14" t="s">
        <v>82</v>
      </c>
      <c r="AW2401" s="14" t="s">
        <v>4</v>
      </c>
      <c r="AX2401" s="14" t="s">
        <v>80</v>
      </c>
      <c r="AY2401" s="255" t="s">
        <v>191</v>
      </c>
    </row>
    <row r="2402" s="2" customFormat="1" ht="16.5" customHeight="1">
      <c r="A2402" s="41"/>
      <c r="B2402" s="42"/>
      <c r="C2402" s="216" t="s">
        <v>2257</v>
      </c>
      <c r="D2402" s="216" t="s">
        <v>193</v>
      </c>
      <c r="E2402" s="217" t="s">
        <v>2258</v>
      </c>
      <c r="F2402" s="218" t="s">
        <v>2259</v>
      </c>
      <c r="G2402" s="219" t="s">
        <v>233</v>
      </c>
      <c r="H2402" s="220">
        <v>2.2370000000000001</v>
      </c>
      <c r="I2402" s="221"/>
      <c r="J2402" s="222">
        <f>ROUND(I2402*H2402,2)</f>
        <v>0</v>
      </c>
      <c r="K2402" s="218" t="s">
        <v>197</v>
      </c>
      <c r="L2402" s="47"/>
      <c r="M2402" s="223" t="s">
        <v>19</v>
      </c>
      <c r="N2402" s="224" t="s">
        <v>43</v>
      </c>
      <c r="O2402" s="87"/>
      <c r="P2402" s="225">
        <f>O2402*H2402</f>
        <v>0</v>
      </c>
      <c r="Q2402" s="225">
        <v>0.02248</v>
      </c>
      <c r="R2402" s="225">
        <f>Q2402*H2402</f>
        <v>0.050287760000000001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464</v>
      </c>
      <c r="AT2402" s="227" t="s">
        <v>193</v>
      </c>
      <c r="AU2402" s="227" t="s">
        <v>82</v>
      </c>
      <c r="AY2402" s="20" t="s">
        <v>191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80</v>
      </c>
      <c r="BK2402" s="228">
        <f>ROUND(I2402*H2402,2)</f>
        <v>0</v>
      </c>
      <c r="BL2402" s="20" t="s">
        <v>464</v>
      </c>
      <c r="BM2402" s="227" t="s">
        <v>2260</v>
      </c>
    </row>
    <row r="2403" s="2" customFormat="1">
      <c r="A2403" s="41"/>
      <c r="B2403" s="42"/>
      <c r="C2403" s="43"/>
      <c r="D2403" s="229" t="s">
        <v>200</v>
      </c>
      <c r="E2403" s="43"/>
      <c r="F2403" s="230" t="s">
        <v>2261</v>
      </c>
      <c r="G2403" s="43"/>
      <c r="H2403" s="43"/>
      <c r="I2403" s="231"/>
      <c r="J2403" s="43"/>
      <c r="K2403" s="43"/>
      <c r="L2403" s="47"/>
      <c r="M2403" s="232"/>
      <c r="N2403" s="233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200</v>
      </c>
      <c r="AU2403" s="20" t="s">
        <v>82</v>
      </c>
    </row>
    <row r="2404" s="13" customFormat="1">
      <c r="A2404" s="13"/>
      <c r="B2404" s="234"/>
      <c r="C2404" s="235"/>
      <c r="D2404" s="236" t="s">
        <v>202</v>
      </c>
      <c r="E2404" s="237" t="s">
        <v>19</v>
      </c>
      <c r="F2404" s="238" t="s">
        <v>2208</v>
      </c>
      <c r="G2404" s="235"/>
      <c r="H2404" s="237" t="s">
        <v>19</v>
      </c>
      <c r="I2404" s="239"/>
      <c r="J2404" s="235"/>
      <c r="K2404" s="235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202</v>
      </c>
      <c r="AU2404" s="244" t="s">
        <v>82</v>
      </c>
      <c r="AV2404" s="13" t="s">
        <v>80</v>
      </c>
      <c r="AW2404" s="13" t="s">
        <v>34</v>
      </c>
      <c r="AX2404" s="13" t="s">
        <v>72</v>
      </c>
      <c r="AY2404" s="244" t="s">
        <v>191</v>
      </c>
    </row>
    <row r="2405" s="13" customFormat="1">
      <c r="A2405" s="13"/>
      <c r="B2405" s="234"/>
      <c r="C2405" s="235"/>
      <c r="D2405" s="236" t="s">
        <v>202</v>
      </c>
      <c r="E2405" s="237" t="s">
        <v>19</v>
      </c>
      <c r="F2405" s="238" t="s">
        <v>2209</v>
      </c>
      <c r="G2405" s="235"/>
      <c r="H2405" s="237" t="s">
        <v>19</v>
      </c>
      <c r="I2405" s="239"/>
      <c r="J2405" s="235"/>
      <c r="K2405" s="235"/>
      <c r="L2405" s="240"/>
      <c r="M2405" s="241"/>
      <c r="N2405" s="242"/>
      <c r="O2405" s="242"/>
      <c r="P2405" s="242"/>
      <c r="Q2405" s="242"/>
      <c r="R2405" s="242"/>
      <c r="S2405" s="242"/>
      <c r="T2405" s="24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4" t="s">
        <v>202</v>
      </c>
      <c r="AU2405" s="244" t="s">
        <v>82</v>
      </c>
      <c r="AV2405" s="13" t="s">
        <v>80</v>
      </c>
      <c r="AW2405" s="13" t="s">
        <v>34</v>
      </c>
      <c r="AX2405" s="13" t="s">
        <v>72</v>
      </c>
      <c r="AY2405" s="244" t="s">
        <v>191</v>
      </c>
    </row>
    <row r="2406" s="14" customFormat="1">
      <c r="A2406" s="14"/>
      <c r="B2406" s="245"/>
      <c r="C2406" s="246"/>
      <c r="D2406" s="236" t="s">
        <v>202</v>
      </c>
      <c r="E2406" s="247" t="s">
        <v>19</v>
      </c>
      <c r="F2406" s="248" t="s">
        <v>2210</v>
      </c>
      <c r="G2406" s="246"/>
      <c r="H2406" s="249">
        <v>0.749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202</v>
      </c>
      <c r="AU2406" s="255" t="s">
        <v>82</v>
      </c>
      <c r="AV2406" s="14" t="s">
        <v>82</v>
      </c>
      <c r="AW2406" s="14" t="s">
        <v>34</v>
      </c>
      <c r="AX2406" s="14" t="s">
        <v>72</v>
      </c>
      <c r="AY2406" s="255" t="s">
        <v>191</v>
      </c>
    </row>
    <row r="2407" s="14" customFormat="1">
      <c r="A2407" s="14"/>
      <c r="B2407" s="245"/>
      <c r="C2407" s="246"/>
      <c r="D2407" s="236" t="s">
        <v>202</v>
      </c>
      <c r="E2407" s="247" t="s">
        <v>19</v>
      </c>
      <c r="F2407" s="248" t="s">
        <v>2211</v>
      </c>
      <c r="G2407" s="246"/>
      <c r="H2407" s="249">
        <v>0.86399999999999999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202</v>
      </c>
      <c r="AU2407" s="255" t="s">
        <v>82</v>
      </c>
      <c r="AV2407" s="14" t="s">
        <v>82</v>
      </c>
      <c r="AW2407" s="14" t="s">
        <v>34</v>
      </c>
      <c r="AX2407" s="14" t="s">
        <v>72</v>
      </c>
      <c r="AY2407" s="255" t="s">
        <v>191</v>
      </c>
    </row>
    <row r="2408" s="14" customFormat="1">
      <c r="A2408" s="14"/>
      <c r="B2408" s="245"/>
      <c r="C2408" s="246"/>
      <c r="D2408" s="236" t="s">
        <v>202</v>
      </c>
      <c r="E2408" s="247" t="s">
        <v>19</v>
      </c>
      <c r="F2408" s="248" t="s">
        <v>2212</v>
      </c>
      <c r="G2408" s="246"/>
      <c r="H2408" s="249">
        <v>0.35899999999999999</v>
      </c>
      <c r="I2408" s="250"/>
      <c r="J2408" s="246"/>
      <c r="K2408" s="246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202</v>
      </c>
      <c r="AU2408" s="255" t="s">
        <v>82</v>
      </c>
      <c r="AV2408" s="14" t="s">
        <v>82</v>
      </c>
      <c r="AW2408" s="14" t="s">
        <v>34</v>
      </c>
      <c r="AX2408" s="14" t="s">
        <v>72</v>
      </c>
      <c r="AY2408" s="255" t="s">
        <v>191</v>
      </c>
    </row>
    <row r="2409" s="14" customFormat="1">
      <c r="A2409" s="14"/>
      <c r="B2409" s="245"/>
      <c r="C2409" s="246"/>
      <c r="D2409" s="236" t="s">
        <v>202</v>
      </c>
      <c r="E2409" s="247" t="s">
        <v>19</v>
      </c>
      <c r="F2409" s="248" t="s">
        <v>2213</v>
      </c>
      <c r="G2409" s="246"/>
      <c r="H2409" s="249">
        <v>0.26500000000000001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202</v>
      </c>
      <c r="AU2409" s="255" t="s">
        <v>82</v>
      </c>
      <c r="AV2409" s="14" t="s">
        <v>82</v>
      </c>
      <c r="AW2409" s="14" t="s">
        <v>34</v>
      </c>
      <c r="AX2409" s="14" t="s">
        <v>72</v>
      </c>
      <c r="AY2409" s="255" t="s">
        <v>191</v>
      </c>
    </row>
    <row r="2410" s="16" customFormat="1">
      <c r="A2410" s="16"/>
      <c r="B2410" s="267"/>
      <c r="C2410" s="268"/>
      <c r="D2410" s="236" t="s">
        <v>202</v>
      </c>
      <c r="E2410" s="269" t="s">
        <v>19</v>
      </c>
      <c r="F2410" s="270" t="s">
        <v>212</v>
      </c>
      <c r="G2410" s="268"/>
      <c r="H2410" s="271">
        <v>2.2370000000000001</v>
      </c>
      <c r="I2410" s="272"/>
      <c r="J2410" s="268"/>
      <c r="K2410" s="268"/>
      <c r="L2410" s="273"/>
      <c r="M2410" s="274"/>
      <c r="N2410" s="275"/>
      <c r="O2410" s="275"/>
      <c r="P2410" s="275"/>
      <c r="Q2410" s="275"/>
      <c r="R2410" s="275"/>
      <c r="S2410" s="275"/>
      <c r="T2410" s="27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7" t="s">
        <v>202</v>
      </c>
      <c r="AU2410" s="277" t="s">
        <v>82</v>
      </c>
      <c r="AV2410" s="16" t="s">
        <v>198</v>
      </c>
      <c r="AW2410" s="16" t="s">
        <v>34</v>
      </c>
      <c r="AX2410" s="16" t="s">
        <v>80</v>
      </c>
      <c r="AY2410" s="277" t="s">
        <v>191</v>
      </c>
    </row>
    <row r="2411" s="2" customFormat="1" ht="24.15" customHeight="1">
      <c r="A2411" s="41"/>
      <c r="B2411" s="42"/>
      <c r="C2411" s="216" t="s">
        <v>207</v>
      </c>
      <c r="D2411" s="216" t="s">
        <v>193</v>
      </c>
      <c r="E2411" s="217" t="s">
        <v>2262</v>
      </c>
      <c r="F2411" s="218" t="s">
        <v>2263</v>
      </c>
      <c r="G2411" s="219" t="s">
        <v>310</v>
      </c>
      <c r="H2411" s="220">
        <v>1.4610000000000001</v>
      </c>
      <c r="I2411" s="221"/>
      <c r="J2411" s="222">
        <f>ROUND(I2411*H2411,2)</f>
        <v>0</v>
      </c>
      <c r="K2411" s="218" t="s">
        <v>197</v>
      </c>
      <c r="L2411" s="47"/>
      <c r="M2411" s="223" t="s">
        <v>19</v>
      </c>
      <c r="N2411" s="224" t="s">
        <v>43</v>
      </c>
      <c r="O2411" s="87"/>
      <c r="P2411" s="225">
        <f>O2411*H2411</f>
        <v>0</v>
      </c>
      <c r="Q2411" s="225">
        <v>0</v>
      </c>
      <c r="R2411" s="225">
        <f>Q2411*H2411</f>
        <v>0</v>
      </c>
      <c r="S2411" s="225">
        <v>0</v>
      </c>
      <c r="T2411" s="226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27" t="s">
        <v>464</v>
      </c>
      <c r="AT2411" s="227" t="s">
        <v>193</v>
      </c>
      <c r="AU2411" s="227" t="s">
        <v>82</v>
      </c>
      <c r="AY2411" s="20" t="s">
        <v>191</v>
      </c>
      <c r="BE2411" s="228">
        <f>IF(N2411="základní",J2411,0)</f>
        <v>0</v>
      </c>
      <c r="BF2411" s="228">
        <f>IF(N2411="snížená",J2411,0)</f>
        <v>0</v>
      </c>
      <c r="BG2411" s="228">
        <f>IF(N2411="zákl. přenesená",J2411,0)</f>
        <v>0</v>
      </c>
      <c r="BH2411" s="228">
        <f>IF(N2411="sníž. přenesená",J2411,0)</f>
        <v>0</v>
      </c>
      <c r="BI2411" s="228">
        <f>IF(N2411="nulová",J2411,0)</f>
        <v>0</v>
      </c>
      <c r="BJ2411" s="20" t="s">
        <v>80</v>
      </c>
      <c r="BK2411" s="228">
        <f>ROUND(I2411*H2411,2)</f>
        <v>0</v>
      </c>
      <c r="BL2411" s="20" t="s">
        <v>464</v>
      </c>
      <c r="BM2411" s="227" t="s">
        <v>2264</v>
      </c>
    </row>
    <row r="2412" s="2" customFormat="1">
      <c r="A2412" s="41"/>
      <c r="B2412" s="42"/>
      <c r="C2412" s="43"/>
      <c r="D2412" s="229" t="s">
        <v>200</v>
      </c>
      <c r="E2412" s="43"/>
      <c r="F2412" s="230" t="s">
        <v>2265</v>
      </c>
      <c r="G2412" s="43"/>
      <c r="H2412" s="43"/>
      <c r="I2412" s="231"/>
      <c r="J2412" s="43"/>
      <c r="K2412" s="43"/>
      <c r="L2412" s="47"/>
      <c r="M2412" s="232"/>
      <c r="N2412" s="233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200</v>
      </c>
      <c r="AU2412" s="20" t="s">
        <v>82</v>
      </c>
    </row>
    <row r="2413" s="12" customFormat="1" ht="22.8" customHeight="1">
      <c r="A2413" s="12"/>
      <c r="B2413" s="200"/>
      <c r="C2413" s="201"/>
      <c r="D2413" s="202" t="s">
        <v>71</v>
      </c>
      <c r="E2413" s="214" t="s">
        <v>2266</v>
      </c>
      <c r="F2413" s="214" t="s">
        <v>2267</v>
      </c>
      <c r="G2413" s="201"/>
      <c r="H2413" s="201"/>
      <c r="I2413" s="204"/>
      <c r="J2413" s="215">
        <f>BK2413</f>
        <v>0</v>
      </c>
      <c r="K2413" s="201"/>
      <c r="L2413" s="206"/>
      <c r="M2413" s="207"/>
      <c r="N2413" s="208"/>
      <c r="O2413" s="208"/>
      <c r="P2413" s="209">
        <f>SUM(P2414:P2486)</f>
        <v>0</v>
      </c>
      <c r="Q2413" s="208"/>
      <c r="R2413" s="209">
        <f>SUM(R2414:R2486)</f>
        <v>4.483155</v>
      </c>
      <c r="S2413" s="208"/>
      <c r="T2413" s="210">
        <f>SUM(T2414:T2486)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11" t="s">
        <v>82</v>
      </c>
      <c r="AT2413" s="212" t="s">
        <v>71</v>
      </c>
      <c r="AU2413" s="212" t="s">
        <v>80</v>
      </c>
      <c r="AY2413" s="211" t="s">
        <v>191</v>
      </c>
      <c r="BK2413" s="213">
        <f>SUM(BK2414:BK2486)</f>
        <v>0</v>
      </c>
    </row>
    <row r="2414" s="2" customFormat="1" ht="24.15" customHeight="1">
      <c r="A2414" s="41"/>
      <c r="B2414" s="42"/>
      <c r="C2414" s="216" t="s">
        <v>2268</v>
      </c>
      <c r="D2414" s="216" t="s">
        <v>193</v>
      </c>
      <c r="E2414" s="217" t="s">
        <v>2269</v>
      </c>
      <c r="F2414" s="218" t="s">
        <v>2270</v>
      </c>
      <c r="G2414" s="219" t="s">
        <v>196</v>
      </c>
      <c r="H2414" s="220">
        <v>27.82</v>
      </c>
      <c r="I2414" s="221"/>
      <c r="J2414" s="222">
        <f>ROUND(I2414*H2414,2)</f>
        <v>0</v>
      </c>
      <c r="K2414" s="218" t="s">
        <v>197</v>
      </c>
      <c r="L2414" s="47"/>
      <c r="M2414" s="223" t="s">
        <v>19</v>
      </c>
      <c r="N2414" s="224" t="s">
        <v>43</v>
      </c>
      <c r="O2414" s="87"/>
      <c r="P2414" s="225">
        <f>O2414*H2414</f>
        <v>0</v>
      </c>
      <c r="Q2414" s="225">
        <v>0.0126</v>
      </c>
      <c r="R2414" s="225">
        <f>Q2414*H2414</f>
        <v>0.35053200000000001</v>
      </c>
      <c r="S2414" s="225">
        <v>0</v>
      </c>
      <c r="T2414" s="226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27" t="s">
        <v>464</v>
      </c>
      <c r="AT2414" s="227" t="s">
        <v>193</v>
      </c>
      <c r="AU2414" s="227" t="s">
        <v>82</v>
      </c>
      <c r="AY2414" s="20" t="s">
        <v>191</v>
      </c>
      <c r="BE2414" s="228">
        <f>IF(N2414="základní",J2414,0)</f>
        <v>0</v>
      </c>
      <c r="BF2414" s="228">
        <f>IF(N2414="snížená",J2414,0)</f>
        <v>0</v>
      </c>
      <c r="BG2414" s="228">
        <f>IF(N2414="zákl. přenesená",J2414,0)</f>
        <v>0</v>
      </c>
      <c r="BH2414" s="228">
        <f>IF(N2414="sníž. přenesená",J2414,0)</f>
        <v>0</v>
      </c>
      <c r="BI2414" s="228">
        <f>IF(N2414="nulová",J2414,0)</f>
        <v>0</v>
      </c>
      <c r="BJ2414" s="20" t="s">
        <v>80</v>
      </c>
      <c r="BK2414" s="228">
        <f>ROUND(I2414*H2414,2)</f>
        <v>0</v>
      </c>
      <c r="BL2414" s="20" t="s">
        <v>464</v>
      </c>
      <c r="BM2414" s="227" t="s">
        <v>2271</v>
      </c>
    </row>
    <row r="2415" s="2" customFormat="1">
      <c r="A2415" s="41"/>
      <c r="B2415" s="42"/>
      <c r="C2415" s="43"/>
      <c r="D2415" s="229" t="s">
        <v>200</v>
      </c>
      <c r="E2415" s="43"/>
      <c r="F2415" s="230" t="s">
        <v>2272</v>
      </c>
      <c r="G2415" s="43"/>
      <c r="H2415" s="43"/>
      <c r="I2415" s="231"/>
      <c r="J2415" s="43"/>
      <c r="K2415" s="43"/>
      <c r="L2415" s="47"/>
      <c r="M2415" s="232"/>
      <c r="N2415" s="233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200</v>
      </c>
      <c r="AU2415" s="20" t="s">
        <v>82</v>
      </c>
    </row>
    <row r="2416" s="13" customFormat="1">
      <c r="A2416" s="13"/>
      <c r="B2416" s="234"/>
      <c r="C2416" s="235"/>
      <c r="D2416" s="236" t="s">
        <v>202</v>
      </c>
      <c r="E2416" s="237" t="s">
        <v>19</v>
      </c>
      <c r="F2416" s="238" t="s">
        <v>701</v>
      </c>
      <c r="G2416" s="235"/>
      <c r="H2416" s="237" t="s">
        <v>19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202</v>
      </c>
      <c r="AU2416" s="244" t="s">
        <v>82</v>
      </c>
      <c r="AV2416" s="13" t="s">
        <v>80</v>
      </c>
      <c r="AW2416" s="13" t="s">
        <v>34</v>
      </c>
      <c r="AX2416" s="13" t="s">
        <v>72</v>
      </c>
      <c r="AY2416" s="244" t="s">
        <v>191</v>
      </c>
    </row>
    <row r="2417" s="13" customFormat="1">
      <c r="A2417" s="13"/>
      <c r="B2417" s="234"/>
      <c r="C2417" s="235"/>
      <c r="D2417" s="236" t="s">
        <v>202</v>
      </c>
      <c r="E2417" s="237" t="s">
        <v>19</v>
      </c>
      <c r="F2417" s="238" t="s">
        <v>1489</v>
      </c>
      <c r="G2417" s="235"/>
      <c r="H2417" s="237" t="s">
        <v>19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202</v>
      </c>
      <c r="AU2417" s="244" t="s">
        <v>82</v>
      </c>
      <c r="AV2417" s="13" t="s">
        <v>80</v>
      </c>
      <c r="AW2417" s="13" t="s">
        <v>34</v>
      </c>
      <c r="AX2417" s="13" t="s">
        <v>72</v>
      </c>
      <c r="AY2417" s="244" t="s">
        <v>191</v>
      </c>
    </row>
    <row r="2418" s="14" customFormat="1">
      <c r="A2418" s="14"/>
      <c r="B2418" s="245"/>
      <c r="C2418" s="246"/>
      <c r="D2418" s="236" t="s">
        <v>202</v>
      </c>
      <c r="E2418" s="247" t="s">
        <v>19</v>
      </c>
      <c r="F2418" s="248" t="s">
        <v>2273</v>
      </c>
      <c r="G2418" s="246"/>
      <c r="H2418" s="249">
        <v>11.01</v>
      </c>
      <c r="I2418" s="250"/>
      <c r="J2418" s="246"/>
      <c r="K2418" s="246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202</v>
      </c>
      <c r="AU2418" s="255" t="s">
        <v>82</v>
      </c>
      <c r="AV2418" s="14" t="s">
        <v>82</v>
      </c>
      <c r="AW2418" s="14" t="s">
        <v>34</v>
      </c>
      <c r="AX2418" s="14" t="s">
        <v>72</v>
      </c>
      <c r="AY2418" s="255" t="s">
        <v>191</v>
      </c>
    </row>
    <row r="2419" s="13" customFormat="1">
      <c r="A2419" s="13"/>
      <c r="B2419" s="234"/>
      <c r="C2419" s="235"/>
      <c r="D2419" s="236" t="s">
        <v>202</v>
      </c>
      <c r="E2419" s="237" t="s">
        <v>19</v>
      </c>
      <c r="F2419" s="238" t="s">
        <v>2274</v>
      </c>
      <c r="G2419" s="235"/>
      <c r="H2419" s="237" t="s">
        <v>19</v>
      </c>
      <c r="I2419" s="239"/>
      <c r="J2419" s="235"/>
      <c r="K2419" s="235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202</v>
      </c>
      <c r="AU2419" s="244" t="s">
        <v>82</v>
      </c>
      <c r="AV2419" s="13" t="s">
        <v>80</v>
      </c>
      <c r="AW2419" s="13" t="s">
        <v>34</v>
      </c>
      <c r="AX2419" s="13" t="s">
        <v>72</v>
      </c>
      <c r="AY2419" s="244" t="s">
        <v>191</v>
      </c>
    </row>
    <row r="2420" s="14" customFormat="1">
      <c r="A2420" s="14"/>
      <c r="B2420" s="245"/>
      <c r="C2420" s="246"/>
      <c r="D2420" s="236" t="s">
        <v>202</v>
      </c>
      <c r="E2420" s="247" t="s">
        <v>19</v>
      </c>
      <c r="F2420" s="248" t="s">
        <v>2275</v>
      </c>
      <c r="G2420" s="246"/>
      <c r="H2420" s="249">
        <v>16.809999999999999</v>
      </c>
      <c r="I2420" s="250"/>
      <c r="J2420" s="246"/>
      <c r="K2420" s="246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202</v>
      </c>
      <c r="AU2420" s="255" t="s">
        <v>82</v>
      </c>
      <c r="AV2420" s="14" t="s">
        <v>82</v>
      </c>
      <c r="AW2420" s="14" t="s">
        <v>34</v>
      </c>
      <c r="AX2420" s="14" t="s">
        <v>72</v>
      </c>
      <c r="AY2420" s="255" t="s">
        <v>191</v>
      </c>
    </row>
    <row r="2421" s="16" customFormat="1">
      <c r="A2421" s="16"/>
      <c r="B2421" s="267"/>
      <c r="C2421" s="268"/>
      <c r="D2421" s="236" t="s">
        <v>202</v>
      </c>
      <c r="E2421" s="269" t="s">
        <v>19</v>
      </c>
      <c r="F2421" s="270" t="s">
        <v>212</v>
      </c>
      <c r="G2421" s="268"/>
      <c r="H2421" s="271">
        <v>27.82</v>
      </c>
      <c r="I2421" s="272"/>
      <c r="J2421" s="268"/>
      <c r="K2421" s="268"/>
      <c r="L2421" s="273"/>
      <c r="M2421" s="274"/>
      <c r="N2421" s="275"/>
      <c r="O2421" s="275"/>
      <c r="P2421" s="275"/>
      <c r="Q2421" s="275"/>
      <c r="R2421" s="275"/>
      <c r="S2421" s="275"/>
      <c r="T2421" s="27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77" t="s">
        <v>202</v>
      </c>
      <c r="AU2421" s="277" t="s">
        <v>82</v>
      </c>
      <c r="AV2421" s="16" t="s">
        <v>198</v>
      </c>
      <c r="AW2421" s="16" t="s">
        <v>34</v>
      </c>
      <c r="AX2421" s="16" t="s">
        <v>80</v>
      </c>
      <c r="AY2421" s="277" t="s">
        <v>191</v>
      </c>
    </row>
    <row r="2422" s="2" customFormat="1" ht="24.15" customHeight="1">
      <c r="A2422" s="41"/>
      <c r="B2422" s="42"/>
      <c r="C2422" s="216" t="s">
        <v>2276</v>
      </c>
      <c r="D2422" s="216" t="s">
        <v>193</v>
      </c>
      <c r="E2422" s="217" t="s">
        <v>2277</v>
      </c>
      <c r="F2422" s="218" t="s">
        <v>2278</v>
      </c>
      <c r="G2422" s="219" t="s">
        <v>196</v>
      </c>
      <c r="H2422" s="220">
        <v>27.82</v>
      </c>
      <c r="I2422" s="221"/>
      <c r="J2422" s="222">
        <f>ROUND(I2422*H2422,2)</f>
        <v>0</v>
      </c>
      <c r="K2422" s="218" t="s">
        <v>197</v>
      </c>
      <c r="L2422" s="47"/>
      <c r="M2422" s="223" t="s">
        <v>19</v>
      </c>
      <c r="N2422" s="224" t="s">
        <v>43</v>
      </c>
      <c r="O2422" s="87"/>
      <c r="P2422" s="225">
        <f>O2422*H2422</f>
        <v>0</v>
      </c>
      <c r="Q2422" s="225">
        <v>0.00010000000000000001</v>
      </c>
      <c r="R2422" s="225">
        <f>Q2422*H2422</f>
        <v>0.0027820000000000002</v>
      </c>
      <c r="S2422" s="225">
        <v>0</v>
      </c>
      <c r="T2422" s="226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7" t="s">
        <v>464</v>
      </c>
      <c r="AT2422" s="227" t="s">
        <v>193</v>
      </c>
      <c r="AU2422" s="227" t="s">
        <v>82</v>
      </c>
      <c r="AY2422" s="20" t="s">
        <v>191</v>
      </c>
      <c r="BE2422" s="228">
        <f>IF(N2422="základní",J2422,0)</f>
        <v>0</v>
      </c>
      <c r="BF2422" s="228">
        <f>IF(N2422="snížená",J2422,0)</f>
        <v>0</v>
      </c>
      <c r="BG2422" s="228">
        <f>IF(N2422="zákl. přenesená",J2422,0)</f>
        <v>0</v>
      </c>
      <c r="BH2422" s="228">
        <f>IF(N2422="sníž. přenesená",J2422,0)</f>
        <v>0</v>
      </c>
      <c r="BI2422" s="228">
        <f>IF(N2422="nulová",J2422,0)</f>
        <v>0</v>
      </c>
      <c r="BJ2422" s="20" t="s">
        <v>80</v>
      </c>
      <c r="BK2422" s="228">
        <f>ROUND(I2422*H2422,2)</f>
        <v>0</v>
      </c>
      <c r="BL2422" s="20" t="s">
        <v>464</v>
      </c>
      <c r="BM2422" s="227" t="s">
        <v>2279</v>
      </c>
    </row>
    <row r="2423" s="2" customFormat="1">
      <c r="A2423" s="41"/>
      <c r="B2423" s="42"/>
      <c r="C2423" s="43"/>
      <c r="D2423" s="229" t="s">
        <v>200</v>
      </c>
      <c r="E2423" s="43"/>
      <c r="F2423" s="230" t="s">
        <v>2280</v>
      </c>
      <c r="G2423" s="43"/>
      <c r="H2423" s="43"/>
      <c r="I2423" s="231"/>
      <c r="J2423" s="43"/>
      <c r="K2423" s="43"/>
      <c r="L2423" s="47"/>
      <c r="M2423" s="232"/>
      <c r="N2423" s="233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200</v>
      </c>
      <c r="AU2423" s="20" t="s">
        <v>82</v>
      </c>
    </row>
    <row r="2424" s="13" customFormat="1">
      <c r="A2424" s="13"/>
      <c r="B2424" s="234"/>
      <c r="C2424" s="235"/>
      <c r="D2424" s="236" t="s">
        <v>202</v>
      </c>
      <c r="E2424" s="237" t="s">
        <v>19</v>
      </c>
      <c r="F2424" s="238" t="s">
        <v>701</v>
      </c>
      <c r="G2424" s="235"/>
      <c r="H2424" s="237" t="s">
        <v>19</v>
      </c>
      <c r="I2424" s="239"/>
      <c r="J2424" s="235"/>
      <c r="K2424" s="235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202</v>
      </c>
      <c r="AU2424" s="244" t="s">
        <v>82</v>
      </c>
      <c r="AV2424" s="13" t="s">
        <v>80</v>
      </c>
      <c r="AW2424" s="13" t="s">
        <v>34</v>
      </c>
      <c r="AX2424" s="13" t="s">
        <v>72</v>
      </c>
      <c r="AY2424" s="244" t="s">
        <v>191</v>
      </c>
    </row>
    <row r="2425" s="13" customFormat="1">
      <c r="A2425" s="13"/>
      <c r="B2425" s="234"/>
      <c r="C2425" s="235"/>
      <c r="D2425" s="236" t="s">
        <v>202</v>
      </c>
      <c r="E2425" s="237" t="s">
        <v>19</v>
      </c>
      <c r="F2425" s="238" t="s">
        <v>1489</v>
      </c>
      <c r="G2425" s="235"/>
      <c r="H2425" s="237" t="s">
        <v>19</v>
      </c>
      <c r="I2425" s="239"/>
      <c r="J2425" s="235"/>
      <c r="K2425" s="235"/>
      <c r="L2425" s="240"/>
      <c r="M2425" s="241"/>
      <c r="N2425" s="242"/>
      <c r="O2425" s="242"/>
      <c r="P2425" s="242"/>
      <c r="Q2425" s="242"/>
      <c r="R2425" s="242"/>
      <c r="S2425" s="242"/>
      <c r="T2425" s="24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4" t="s">
        <v>202</v>
      </c>
      <c r="AU2425" s="244" t="s">
        <v>82</v>
      </c>
      <c r="AV2425" s="13" t="s">
        <v>80</v>
      </c>
      <c r="AW2425" s="13" t="s">
        <v>34</v>
      </c>
      <c r="AX2425" s="13" t="s">
        <v>72</v>
      </c>
      <c r="AY2425" s="244" t="s">
        <v>191</v>
      </c>
    </row>
    <row r="2426" s="14" customFormat="1">
      <c r="A2426" s="14"/>
      <c r="B2426" s="245"/>
      <c r="C2426" s="246"/>
      <c r="D2426" s="236" t="s">
        <v>202</v>
      </c>
      <c r="E2426" s="247" t="s">
        <v>19</v>
      </c>
      <c r="F2426" s="248" t="s">
        <v>2273</v>
      </c>
      <c r="G2426" s="246"/>
      <c r="H2426" s="249">
        <v>11.01</v>
      </c>
      <c r="I2426" s="250"/>
      <c r="J2426" s="246"/>
      <c r="K2426" s="246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202</v>
      </c>
      <c r="AU2426" s="255" t="s">
        <v>82</v>
      </c>
      <c r="AV2426" s="14" t="s">
        <v>82</v>
      </c>
      <c r="AW2426" s="14" t="s">
        <v>34</v>
      </c>
      <c r="AX2426" s="14" t="s">
        <v>72</v>
      </c>
      <c r="AY2426" s="255" t="s">
        <v>191</v>
      </c>
    </row>
    <row r="2427" s="13" customFormat="1">
      <c r="A2427" s="13"/>
      <c r="B2427" s="234"/>
      <c r="C2427" s="235"/>
      <c r="D2427" s="236" t="s">
        <v>202</v>
      </c>
      <c r="E2427" s="237" t="s">
        <v>19</v>
      </c>
      <c r="F2427" s="238" t="s">
        <v>2274</v>
      </c>
      <c r="G2427" s="235"/>
      <c r="H2427" s="237" t="s">
        <v>19</v>
      </c>
      <c r="I2427" s="239"/>
      <c r="J2427" s="235"/>
      <c r="K2427" s="235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202</v>
      </c>
      <c r="AU2427" s="244" t="s">
        <v>82</v>
      </c>
      <c r="AV2427" s="13" t="s">
        <v>80</v>
      </c>
      <c r="AW2427" s="13" t="s">
        <v>34</v>
      </c>
      <c r="AX2427" s="13" t="s">
        <v>72</v>
      </c>
      <c r="AY2427" s="244" t="s">
        <v>191</v>
      </c>
    </row>
    <row r="2428" s="14" customFormat="1">
      <c r="A2428" s="14"/>
      <c r="B2428" s="245"/>
      <c r="C2428" s="246"/>
      <c r="D2428" s="236" t="s">
        <v>202</v>
      </c>
      <c r="E2428" s="247" t="s">
        <v>19</v>
      </c>
      <c r="F2428" s="248" t="s">
        <v>2275</v>
      </c>
      <c r="G2428" s="246"/>
      <c r="H2428" s="249">
        <v>16.809999999999999</v>
      </c>
      <c r="I2428" s="250"/>
      <c r="J2428" s="246"/>
      <c r="K2428" s="246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202</v>
      </c>
      <c r="AU2428" s="255" t="s">
        <v>82</v>
      </c>
      <c r="AV2428" s="14" t="s">
        <v>82</v>
      </c>
      <c r="AW2428" s="14" t="s">
        <v>34</v>
      </c>
      <c r="AX2428" s="14" t="s">
        <v>72</v>
      </c>
      <c r="AY2428" s="255" t="s">
        <v>191</v>
      </c>
    </row>
    <row r="2429" s="16" customFormat="1">
      <c r="A2429" s="16"/>
      <c r="B2429" s="267"/>
      <c r="C2429" s="268"/>
      <c r="D2429" s="236" t="s">
        <v>202</v>
      </c>
      <c r="E2429" s="269" t="s">
        <v>19</v>
      </c>
      <c r="F2429" s="270" t="s">
        <v>212</v>
      </c>
      <c r="G2429" s="268"/>
      <c r="H2429" s="271">
        <v>27.82</v>
      </c>
      <c r="I2429" s="272"/>
      <c r="J2429" s="268"/>
      <c r="K2429" s="268"/>
      <c r="L2429" s="273"/>
      <c r="M2429" s="274"/>
      <c r="N2429" s="275"/>
      <c r="O2429" s="275"/>
      <c r="P2429" s="275"/>
      <c r="Q2429" s="275"/>
      <c r="R2429" s="275"/>
      <c r="S2429" s="275"/>
      <c r="T2429" s="27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T2429" s="277" t="s">
        <v>202</v>
      </c>
      <c r="AU2429" s="277" t="s">
        <v>82</v>
      </c>
      <c r="AV2429" s="16" t="s">
        <v>198</v>
      </c>
      <c r="AW2429" s="16" t="s">
        <v>34</v>
      </c>
      <c r="AX2429" s="16" t="s">
        <v>80</v>
      </c>
      <c r="AY2429" s="277" t="s">
        <v>191</v>
      </c>
    </row>
    <row r="2430" s="2" customFormat="1" ht="16.5" customHeight="1">
      <c r="A2430" s="41"/>
      <c r="B2430" s="42"/>
      <c r="C2430" s="216" t="s">
        <v>2281</v>
      </c>
      <c r="D2430" s="216" t="s">
        <v>193</v>
      </c>
      <c r="E2430" s="217" t="s">
        <v>2282</v>
      </c>
      <c r="F2430" s="218" t="s">
        <v>2283</v>
      </c>
      <c r="G2430" s="219" t="s">
        <v>196</v>
      </c>
      <c r="H2430" s="220">
        <v>27.82</v>
      </c>
      <c r="I2430" s="221"/>
      <c r="J2430" s="222">
        <f>ROUND(I2430*H2430,2)</f>
        <v>0</v>
      </c>
      <c r="K2430" s="218" t="s">
        <v>197</v>
      </c>
      <c r="L2430" s="47"/>
      <c r="M2430" s="223" t="s">
        <v>19</v>
      </c>
      <c r="N2430" s="224" t="s">
        <v>43</v>
      </c>
      <c r="O2430" s="87"/>
      <c r="P2430" s="225">
        <f>O2430*H2430</f>
        <v>0</v>
      </c>
      <c r="Q2430" s="225">
        <v>0.00014999999999999999</v>
      </c>
      <c r="R2430" s="225">
        <f>Q2430*H2430</f>
        <v>0.0041729999999999996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464</v>
      </c>
      <c r="AT2430" s="227" t="s">
        <v>193</v>
      </c>
      <c r="AU2430" s="227" t="s">
        <v>82</v>
      </c>
      <c r="AY2430" s="20" t="s">
        <v>191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80</v>
      </c>
      <c r="BK2430" s="228">
        <f>ROUND(I2430*H2430,2)</f>
        <v>0</v>
      </c>
      <c r="BL2430" s="20" t="s">
        <v>464</v>
      </c>
      <c r="BM2430" s="227" t="s">
        <v>2284</v>
      </c>
    </row>
    <row r="2431" s="2" customFormat="1">
      <c r="A2431" s="41"/>
      <c r="B2431" s="42"/>
      <c r="C2431" s="43"/>
      <c r="D2431" s="229" t="s">
        <v>200</v>
      </c>
      <c r="E2431" s="43"/>
      <c r="F2431" s="230" t="s">
        <v>2285</v>
      </c>
      <c r="G2431" s="43"/>
      <c r="H2431" s="43"/>
      <c r="I2431" s="231"/>
      <c r="J2431" s="43"/>
      <c r="K2431" s="43"/>
      <c r="L2431" s="47"/>
      <c r="M2431" s="232"/>
      <c r="N2431" s="233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200</v>
      </c>
      <c r="AU2431" s="20" t="s">
        <v>82</v>
      </c>
    </row>
    <row r="2432" s="13" customFormat="1">
      <c r="A2432" s="13"/>
      <c r="B2432" s="234"/>
      <c r="C2432" s="235"/>
      <c r="D2432" s="236" t="s">
        <v>202</v>
      </c>
      <c r="E2432" s="237" t="s">
        <v>19</v>
      </c>
      <c r="F2432" s="238" t="s">
        <v>701</v>
      </c>
      <c r="G2432" s="235"/>
      <c r="H2432" s="237" t="s">
        <v>19</v>
      </c>
      <c r="I2432" s="239"/>
      <c r="J2432" s="235"/>
      <c r="K2432" s="235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202</v>
      </c>
      <c r="AU2432" s="244" t="s">
        <v>82</v>
      </c>
      <c r="AV2432" s="13" t="s">
        <v>80</v>
      </c>
      <c r="AW2432" s="13" t="s">
        <v>34</v>
      </c>
      <c r="AX2432" s="13" t="s">
        <v>72</v>
      </c>
      <c r="AY2432" s="244" t="s">
        <v>191</v>
      </c>
    </row>
    <row r="2433" s="13" customFormat="1">
      <c r="A2433" s="13"/>
      <c r="B2433" s="234"/>
      <c r="C2433" s="235"/>
      <c r="D2433" s="236" t="s">
        <v>202</v>
      </c>
      <c r="E2433" s="237" t="s">
        <v>19</v>
      </c>
      <c r="F2433" s="238" t="s">
        <v>1489</v>
      </c>
      <c r="G2433" s="235"/>
      <c r="H2433" s="237" t="s">
        <v>19</v>
      </c>
      <c r="I2433" s="239"/>
      <c r="J2433" s="235"/>
      <c r="K2433" s="235"/>
      <c r="L2433" s="240"/>
      <c r="M2433" s="241"/>
      <c r="N2433" s="242"/>
      <c r="O2433" s="242"/>
      <c r="P2433" s="242"/>
      <c r="Q2433" s="242"/>
      <c r="R2433" s="242"/>
      <c r="S2433" s="242"/>
      <c r="T2433" s="24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4" t="s">
        <v>202</v>
      </c>
      <c r="AU2433" s="244" t="s">
        <v>82</v>
      </c>
      <c r="AV2433" s="13" t="s">
        <v>80</v>
      </c>
      <c r="AW2433" s="13" t="s">
        <v>34</v>
      </c>
      <c r="AX2433" s="13" t="s">
        <v>72</v>
      </c>
      <c r="AY2433" s="244" t="s">
        <v>191</v>
      </c>
    </row>
    <row r="2434" s="14" customFormat="1">
      <c r="A2434" s="14"/>
      <c r="B2434" s="245"/>
      <c r="C2434" s="246"/>
      <c r="D2434" s="236" t="s">
        <v>202</v>
      </c>
      <c r="E2434" s="247" t="s">
        <v>19</v>
      </c>
      <c r="F2434" s="248" t="s">
        <v>2273</v>
      </c>
      <c r="G2434" s="246"/>
      <c r="H2434" s="249">
        <v>11.01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202</v>
      </c>
      <c r="AU2434" s="255" t="s">
        <v>82</v>
      </c>
      <c r="AV2434" s="14" t="s">
        <v>82</v>
      </c>
      <c r="AW2434" s="14" t="s">
        <v>34</v>
      </c>
      <c r="AX2434" s="14" t="s">
        <v>72</v>
      </c>
      <c r="AY2434" s="255" t="s">
        <v>191</v>
      </c>
    </row>
    <row r="2435" s="13" customFormat="1">
      <c r="A2435" s="13"/>
      <c r="B2435" s="234"/>
      <c r="C2435" s="235"/>
      <c r="D2435" s="236" t="s">
        <v>202</v>
      </c>
      <c r="E2435" s="237" t="s">
        <v>19</v>
      </c>
      <c r="F2435" s="238" t="s">
        <v>2274</v>
      </c>
      <c r="G2435" s="235"/>
      <c r="H2435" s="237" t="s">
        <v>19</v>
      </c>
      <c r="I2435" s="239"/>
      <c r="J2435" s="235"/>
      <c r="K2435" s="235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202</v>
      </c>
      <c r="AU2435" s="244" t="s">
        <v>82</v>
      </c>
      <c r="AV2435" s="13" t="s">
        <v>80</v>
      </c>
      <c r="AW2435" s="13" t="s">
        <v>34</v>
      </c>
      <c r="AX2435" s="13" t="s">
        <v>72</v>
      </c>
      <c r="AY2435" s="244" t="s">
        <v>191</v>
      </c>
    </row>
    <row r="2436" s="14" customFormat="1">
      <c r="A2436" s="14"/>
      <c r="B2436" s="245"/>
      <c r="C2436" s="246"/>
      <c r="D2436" s="236" t="s">
        <v>202</v>
      </c>
      <c r="E2436" s="247" t="s">
        <v>19</v>
      </c>
      <c r="F2436" s="248" t="s">
        <v>2275</v>
      </c>
      <c r="G2436" s="246"/>
      <c r="H2436" s="249">
        <v>16.809999999999999</v>
      </c>
      <c r="I2436" s="250"/>
      <c r="J2436" s="246"/>
      <c r="K2436" s="246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202</v>
      </c>
      <c r="AU2436" s="255" t="s">
        <v>82</v>
      </c>
      <c r="AV2436" s="14" t="s">
        <v>82</v>
      </c>
      <c r="AW2436" s="14" t="s">
        <v>34</v>
      </c>
      <c r="AX2436" s="14" t="s">
        <v>72</v>
      </c>
      <c r="AY2436" s="255" t="s">
        <v>191</v>
      </c>
    </row>
    <row r="2437" s="16" customFormat="1">
      <c r="A2437" s="16"/>
      <c r="B2437" s="267"/>
      <c r="C2437" s="268"/>
      <c r="D2437" s="236" t="s">
        <v>202</v>
      </c>
      <c r="E2437" s="269" t="s">
        <v>19</v>
      </c>
      <c r="F2437" s="270" t="s">
        <v>212</v>
      </c>
      <c r="G2437" s="268"/>
      <c r="H2437" s="271">
        <v>27.82</v>
      </c>
      <c r="I2437" s="272"/>
      <c r="J2437" s="268"/>
      <c r="K2437" s="268"/>
      <c r="L2437" s="273"/>
      <c r="M2437" s="274"/>
      <c r="N2437" s="275"/>
      <c r="O2437" s="275"/>
      <c r="P2437" s="275"/>
      <c r="Q2437" s="275"/>
      <c r="R2437" s="275"/>
      <c r="S2437" s="275"/>
      <c r="T2437" s="27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77" t="s">
        <v>202</v>
      </c>
      <c r="AU2437" s="277" t="s">
        <v>82</v>
      </c>
      <c r="AV2437" s="16" t="s">
        <v>198</v>
      </c>
      <c r="AW2437" s="16" t="s">
        <v>34</v>
      </c>
      <c r="AX2437" s="16" t="s">
        <v>80</v>
      </c>
      <c r="AY2437" s="277" t="s">
        <v>191</v>
      </c>
    </row>
    <row r="2438" s="2" customFormat="1" ht="21.75" customHeight="1">
      <c r="A2438" s="41"/>
      <c r="B2438" s="42"/>
      <c r="C2438" s="216" t="s">
        <v>2286</v>
      </c>
      <c r="D2438" s="216" t="s">
        <v>193</v>
      </c>
      <c r="E2438" s="217" t="s">
        <v>2287</v>
      </c>
      <c r="F2438" s="218" t="s">
        <v>2288</v>
      </c>
      <c r="G2438" s="219" t="s">
        <v>196</v>
      </c>
      <c r="H2438" s="220">
        <v>27.82</v>
      </c>
      <c r="I2438" s="221"/>
      <c r="J2438" s="222">
        <f>ROUND(I2438*H2438,2)</f>
        <v>0</v>
      </c>
      <c r="K2438" s="218" t="s">
        <v>197</v>
      </c>
      <c r="L2438" s="47"/>
      <c r="M2438" s="223" t="s">
        <v>19</v>
      </c>
      <c r="N2438" s="224" t="s">
        <v>43</v>
      </c>
      <c r="O2438" s="87"/>
      <c r="P2438" s="225">
        <f>O2438*H2438</f>
        <v>0</v>
      </c>
      <c r="Q2438" s="225">
        <v>0.00069999999999999999</v>
      </c>
      <c r="R2438" s="225">
        <f>Q2438*H2438</f>
        <v>0.019474000000000002</v>
      </c>
      <c r="S2438" s="225">
        <v>0</v>
      </c>
      <c r="T2438" s="226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7" t="s">
        <v>464</v>
      </c>
      <c r="AT2438" s="227" t="s">
        <v>193</v>
      </c>
      <c r="AU2438" s="227" t="s">
        <v>82</v>
      </c>
      <c r="AY2438" s="20" t="s">
        <v>191</v>
      </c>
      <c r="BE2438" s="228">
        <f>IF(N2438="základní",J2438,0)</f>
        <v>0</v>
      </c>
      <c r="BF2438" s="228">
        <f>IF(N2438="snížená",J2438,0)</f>
        <v>0</v>
      </c>
      <c r="BG2438" s="228">
        <f>IF(N2438="zákl. přenesená",J2438,0)</f>
        <v>0</v>
      </c>
      <c r="BH2438" s="228">
        <f>IF(N2438="sníž. přenesená",J2438,0)</f>
        <v>0</v>
      </c>
      <c r="BI2438" s="228">
        <f>IF(N2438="nulová",J2438,0)</f>
        <v>0</v>
      </c>
      <c r="BJ2438" s="20" t="s">
        <v>80</v>
      </c>
      <c r="BK2438" s="228">
        <f>ROUND(I2438*H2438,2)</f>
        <v>0</v>
      </c>
      <c r="BL2438" s="20" t="s">
        <v>464</v>
      </c>
      <c r="BM2438" s="227" t="s">
        <v>2289</v>
      </c>
    </row>
    <row r="2439" s="2" customFormat="1">
      <c r="A2439" s="41"/>
      <c r="B2439" s="42"/>
      <c r="C2439" s="43"/>
      <c r="D2439" s="229" t="s">
        <v>200</v>
      </c>
      <c r="E2439" s="43"/>
      <c r="F2439" s="230" t="s">
        <v>2290</v>
      </c>
      <c r="G2439" s="43"/>
      <c r="H2439" s="43"/>
      <c r="I2439" s="231"/>
      <c r="J2439" s="43"/>
      <c r="K2439" s="43"/>
      <c r="L2439" s="47"/>
      <c r="M2439" s="232"/>
      <c r="N2439" s="233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200</v>
      </c>
      <c r="AU2439" s="20" t="s">
        <v>82</v>
      </c>
    </row>
    <row r="2440" s="13" customFormat="1">
      <c r="A2440" s="13"/>
      <c r="B2440" s="234"/>
      <c r="C2440" s="235"/>
      <c r="D2440" s="236" t="s">
        <v>202</v>
      </c>
      <c r="E2440" s="237" t="s">
        <v>19</v>
      </c>
      <c r="F2440" s="238" t="s">
        <v>701</v>
      </c>
      <c r="G2440" s="235"/>
      <c r="H2440" s="237" t="s">
        <v>19</v>
      </c>
      <c r="I2440" s="239"/>
      <c r="J2440" s="235"/>
      <c r="K2440" s="235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202</v>
      </c>
      <c r="AU2440" s="244" t="s">
        <v>82</v>
      </c>
      <c r="AV2440" s="13" t="s">
        <v>80</v>
      </c>
      <c r="AW2440" s="13" t="s">
        <v>34</v>
      </c>
      <c r="AX2440" s="13" t="s">
        <v>72</v>
      </c>
      <c r="AY2440" s="244" t="s">
        <v>191</v>
      </c>
    </row>
    <row r="2441" s="13" customFormat="1">
      <c r="A2441" s="13"/>
      <c r="B2441" s="234"/>
      <c r="C2441" s="235"/>
      <c r="D2441" s="236" t="s">
        <v>202</v>
      </c>
      <c r="E2441" s="237" t="s">
        <v>19</v>
      </c>
      <c r="F2441" s="238" t="s">
        <v>1489</v>
      </c>
      <c r="G2441" s="235"/>
      <c r="H2441" s="237" t="s">
        <v>19</v>
      </c>
      <c r="I2441" s="239"/>
      <c r="J2441" s="235"/>
      <c r="K2441" s="235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202</v>
      </c>
      <c r="AU2441" s="244" t="s">
        <v>82</v>
      </c>
      <c r="AV2441" s="13" t="s">
        <v>80</v>
      </c>
      <c r="AW2441" s="13" t="s">
        <v>34</v>
      </c>
      <c r="AX2441" s="13" t="s">
        <v>72</v>
      </c>
      <c r="AY2441" s="244" t="s">
        <v>191</v>
      </c>
    </row>
    <row r="2442" s="14" customFormat="1">
      <c r="A2442" s="14"/>
      <c r="B2442" s="245"/>
      <c r="C2442" s="246"/>
      <c r="D2442" s="236" t="s">
        <v>202</v>
      </c>
      <c r="E2442" s="247" t="s">
        <v>19</v>
      </c>
      <c r="F2442" s="248" t="s">
        <v>2273</v>
      </c>
      <c r="G2442" s="246"/>
      <c r="H2442" s="249">
        <v>11.01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202</v>
      </c>
      <c r="AU2442" s="255" t="s">
        <v>82</v>
      </c>
      <c r="AV2442" s="14" t="s">
        <v>82</v>
      </c>
      <c r="AW2442" s="14" t="s">
        <v>34</v>
      </c>
      <c r="AX2442" s="14" t="s">
        <v>72</v>
      </c>
      <c r="AY2442" s="255" t="s">
        <v>191</v>
      </c>
    </row>
    <row r="2443" s="13" customFormat="1">
      <c r="A2443" s="13"/>
      <c r="B2443" s="234"/>
      <c r="C2443" s="235"/>
      <c r="D2443" s="236" t="s">
        <v>202</v>
      </c>
      <c r="E2443" s="237" t="s">
        <v>19</v>
      </c>
      <c r="F2443" s="238" t="s">
        <v>2274</v>
      </c>
      <c r="G2443" s="235"/>
      <c r="H2443" s="237" t="s">
        <v>19</v>
      </c>
      <c r="I2443" s="239"/>
      <c r="J2443" s="235"/>
      <c r="K2443" s="235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202</v>
      </c>
      <c r="AU2443" s="244" t="s">
        <v>82</v>
      </c>
      <c r="AV2443" s="13" t="s">
        <v>80</v>
      </c>
      <c r="AW2443" s="13" t="s">
        <v>34</v>
      </c>
      <c r="AX2443" s="13" t="s">
        <v>72</v>
      </c>
      <c r="AY2443" s="244" t="s">
        <v>191</v>
      </c>
    </row>
    <row r="2444" s="14" customFormat="1">
      <c r="A2444" s="14"/>
      <c r="B2444" s="245"/>
      <c r="C2444" s="246"/>
      <c r="D2444" s="236" t="s">
        <v>202</v>
      </c>
      <c r="E2444" s="247" t="s">
        <v>19</v>
      </c>
      <c r="F2444" s="248" t="s">
        <v>2275</v>
      </c>
      <c r="G2444" s="246"/>
      <c r="H2444" s="249">
        <v>16.809999999999999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202</v>
      </c>
      <c r="AU2444" s="255" t="s">
        <v>82</v>
      </c>
      <c r="AV2444" s="14" t="s">
        <v>82</v>
      </c>
      <c r="AW2444" s="14" t="s">
        <v>34</v>
      </c>
      <c r="AX2444" s="14" t="s">
        <v>72</v>
      </c>
      <c r="AY2444" s="255" t="s">
        <v>191</v>
      </c>
    </row>
    <row r="2445" s="16" customFormat="1">
      <c r="A2445" s="16"/>
      <c r="B2445" s="267"/>
      <c r="C2445" s="268"/>
      <c r="D2445" s="236" t="s">
        <v>202</v>
      </c>
      <c r="E2445" s="269" t="s">
        <v>19</v>
      </c>
      <c r="F2445" s="270" t="s">
        <v>212</v>
      </c>
      <c r="G2445" s="268"/>
      <c r="H2445" s="271">
        <v>27.82</v>
      </c>
      <c r="I2445" s="272"/>
      <c r="J2445" s="268"/>
      <c r="K2445" s="268"/>
      <c r="L2445" s="273"/>
      <c r="M2445" s="274"/>
      <c r="N2445" s="275"/>
      <c r="O2445" s="275"/>
      <c r="P2445" s="275"/>
      <c r="Q2445" s="275"/>
      <c r="R2445" s="275"/>
      <c r="S2445" s="275"/>
      <c r="T2445" s="27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77" t="s">
        <v>202</v>
      </c>
      <c r="AU2445" s="277" t="s">
        <v>82</v>
      </c>
      <c r="AV2445" s="16" t="s">
        <v>198</v>
      </c>
      <c r="AW2445" s="16" t="s">
        <v>34</v>
      </c>
      <c r="AX2445" s="16" t="s">
        <v>80</v>
      </c>
      <c r="AY2445" s="277" t="s">
        <v>191</v>
      </c>
    </row>
    <row r="2446" s="2" customFormat="1" ht="24.15" customHeight="1">
      <c r="A2446" s="41"/>
      <c r="B2446" s="42"/>
      <c r="C2446" s="216" t="s">
        <v>2291</v>
      </c>
      <c r="D2446" s="216" t="s">
        <v>193</v>
      </c>
      <c r="E2446" s="217" t="s">
        <v>2292</v>
      </c>
      <c r="F2446" s="218" t="s">
        <v>2293</v>
      </c>
      <c r="G2446" s="219" t="s">
        <v>196</v>
      </c>
      <c r="H2446" s="220">
        <v>364</v>
      </c>
      <c r="I2446" s="221"/>
      <c r="J2446" s="222">
        <f>ROUND(I2446*H2446,2)</f>
        <v>0</v>
      </c>
      <c r="K2446" s="218" t="s">
        <v>197</v>
      </c>
      <c r="L2446" s="47"/>
      <c r="M2446" s="223" t="s">
        <v>19</v>
      </c>
      <c r="N2446" s="224" t="s">
        <v>43</v>
      </c>
      <c r="O2446" s="87"/>
      <c r="P2446" s="225">
        <f>O2446*H2446</f>
        <v>0</v>
      </c>
      <c r="Q2446" s="225">
        <v>0.0070499999999999998</v>
      </c>
      <c r="R2446" s="225">
        <f>Q2446*H2446</f>
        <v>2.5661999999999998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464</v>
      </c>
      <c r="AT2446" s="227" t="s">
        <v>193</v>
      </c>
      <c r="AU2446" s="227" t="s">
        <v>82</v>
      </c>
      <c r="AY2446" s="20" t="s">
        <v>191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80</v>
      </c>
      <c r="BK2446" s="228">
        <f>ROUND(I2446*H2446,2)</f>
        <v>0</v>
      </c>
      <c r="BL2446" s="20" t="s">
        <v>464</v>
      </c>
      <c r="BM2446" s="227" t="s">
        <v>2294</v>
      </c>
    </row>
    <row r="2447" s="2" customFormat="1">
      <c r="A2447" s="41"/>
      <c r="B2447" s="42"/>
      <c r="C2447" s="43"/>
      <c r="D2447" s="229" t="s">
        <v>200</v>
      </c>
      <c r="E2447" s="43"/>
      <c r="F2447" s="230" t="s">
        <v>2295</v>
      </c>
      <c r="G2447" s="43"/>
      <c r="H2447" s="43"/>
      <c r="I2447" s="231"/>
      <c r="J2447" s="43"/>
      <c r="K2447" s="43"/>
      <c r="L2447" s="47"/>
      <c r="M2447" s="232"/>
      <c r="N2447" s="233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200</v>
      </c>
      <c r="AU2447" s="20" t="s">
        <v>82</v>
      </c>
    </row>
    <row r="2448" s="13" customFormat="1">
      <c r="A2448" s="13"/>
      <c r="B2448" s="234"/>
      <c r="C2448" s="235"/>
      <c r="D2448" s="236" t="s">
        <v>202</v>
      </c>
      <c r="E2448" s="237" t="s">
        <v>19</v>
      </c>
      <c r="F2448" s="238" t="s">
        <v>701</v>
      </c>
      <c r="G2448" s="235"/>
      <c r="H2448" s="237" t="s">
        <v>19</v>
      </c>
      <c r="I2448" s="239"/>
      <c r="J2448" s="235"/>
      <c r="K2448" s="235"/>
      <c r="L2448" s="240"/>
      <c r="M2448" s="241"/>
      <c r="N2448" s="242"/>
      <c r="O2448" s="242"/>
      <c r="P2448" s="242"/>
      <c r="Q2448" s="242"/>
      <c r="R2448" s="242"/>
      <c r="S2448" s="242"/>
      <c r="T2448" s="24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4" t="s">
        <v>202</v>
      </c>
      <c r="AU2448" s="244" t="s">
        <v>82</v>
      </c>
      <c r="AV2448" s="13" t="s">
        <v>80</v>
      </c>
      <c r="AW2448" s="13" t="s">
        <v>34</v>
      </c>
      <c r="AX2448" s="13" t="s">
        <v>72</v>
      </c>
      <c r="AY2448" s="244" t="s">
        <v>191</v>
      </c>
    </row>
    <row r="2449" s="13" customFormat="1">
      <c r="A2449" s="13"/>
      <c r="B2449" s="234"/>
      <c r="C2449" s="235"/>
      <c r="D2449" s="236" t="s">
        <v>202</v>
      </c>
      <c r="E2449" s="237" t="s">
        <v>19</v>
      </c>
      <c r="F2449" s="238" t="s">
        <v>1489</v>
      </c>
      <c r="G2449" s="235"/>
      <c r="H2449" s="237" t="s">
        <v>19</v>
      </c>
      <c r="I2449" s="239"/>
      <c r="J2449" s="235"/>
      <c r="K2449" s="235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202</v>
      </c>
      <c r="AU2449" s="244" t="s">
        <v>82</v>
      </c>
      <c r="AV2449" s="13" t="s">
        <v>80</v>
      </c>
      <c r="AW2449" s="13" t="s">
        <v>34</v>
      </c>
      <c r="AX2449" s="13" t="s">
        <v>72</v>
      </c>
      <c r="AY2449" s="244" t="s">
        <v>191</v>
      </c>
    </row>
    <row r="2450" s="13" customFormat="1">
      <c r="A2450" s="13"/>
      <c r="B2450" s="234"/>
      <c r="C2450" s="235"/>
      <c r="D2450" s="236" t="s">
        <v>202</v>
      </c>
      <c r="E2450" s="237" t="s">
        <v>19</v>
      </c>
      <c r="F2450" s="238" t="s">
        <v>2296</v>
      </c>
      <c r="G2450" s="235"/>
      <c r="H2450" s="237" t="s">
        <v>19</v>
      </c>
      <c r="I2450" s="239"/>
      <c r="J2450" s="235"/>
      <c r="K2450" s="235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202</v>
      </c>
      <c r="AU2450" s="244" t="s">
        <v>82</v>
      </c>
      <c r="AV2450" s="13" t="s">
        <v>80</v>
      </c>
      <c r="AW2450" s="13" t="s">
        <v>34</v>
      </c>
      <c r="AX2450" s="13" t="s">
        <v>72</v>
      </c>
      <c r="AY2450" s="244" t="s">
        <v>191</v>
      </c>
    </row>
    <row r="2451" s="14" customFormat="1">
      <c r="A2451" s="14"/>
      <c r="B2451" s="245"/>
      <c r="C2451" s="246"/>
      <c r="D2451" s="236" t="s">
        <v>202</v>
      </c>
      <c r="E2451" s="247" t="s">
        <v>19</v>
      </c>
      <c r="F2451" s="248" t="s">
        <v>2297</v>
      </c>
      <c r="G2451" s="246"/>
      <c r="H2451" s="249">
        <v>55.969999999999999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202</v>
      </c>
      <c r="AU2451" s="255" t="s">
        <v>82</v>
      </c>
      <c r="AV2451" s="14" t="s">
        <v>82</v>
      </c>
      <c r="AW2451" s="14" t="s">
        <v>34</v>
      </c>
      <c r="AX2451" s="14" t="s">
        <v>72</v>
      </c>
      <c r="AY2451" s="255" t="s">
        <v>191</v>
      </c>
    </row>
    <row r="2452" s="15" customFormat="1">
      <c r="A2452" s="15"/>
      <c r="B2452" s="256"/>
      <c r="C2452" s="257"/>
      <c r="D2452" s="236" t="s">
        <v>202</v>
      </c>
      <c r="E2452" s="258" t="s">
        <v>19</v>
      </c>
      <c r="F2452" s="259" t="s">
        <v>208</v>
      </c>
      <c r="G2452" s="257"/>
      <c r="H2452" s="260">
        <v>55.969999999999999</v>
      </c>
      <c r="I2452" s="261"/>
      <c r="J2452" s="257"/>
      <c r="K2452" s="257"/>
      <c r="L2452" s="262"/>
      <c r="M2452" s="263"/>
      <c r="N2452" s="264"/>
      <c r="O2452" s="264"/>
      <c r="P2452" s="264"/>
      <c r="Q2452" s="264"/>
      <c r="R2452" s="264"/>
      <c r="S2452" s="264"/>
      <c r="T2452" s="26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6" t="s">
        <v>202</v>
      </c>
      <c r="AU2452" s="266" t="s">
        <v>82</v>
      </c>
      <c r="AV2452" s="15" t="s">
        <v>93</v>
      </c>
      <c r="AW2452" s="15" t="s">
        <v>34</v>
      </c>
      <c r="AX2452" s="15" t="s">
        <v>72</v>
      </c>
      <c r="AY2452" s="266" t="s">
        <v>191</v>
      </c>
    </row>
    <row r="2453" s="13" customFormat="1">
      <c r="A2453" s="13"/>
      <c r="B2453" s="234"/>
      <c r="C2453" s="235"/>
      <c r="D2453" s="236" t="s">
        <v>202</v>
      </c>
      <c r="E2453" s="237" t="s">
        <v>19</v>
      </c>
      <c r="F2453" s="238" t="s">
        <v>1489</v>
      </c>
      <c r="G2453" s="235"/>
      <c r="H2453" s="237" t="s">
        <v>19</v>
      </c>
      <c r="I2453" s="239"/>
      <c r="J2453" s="235"/>
      <c r="K2453" s="235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202</v>
      </c>
      <c r="AU2453" s="244" t="s">
        <v>82</v>
      </c>
      <c r="AV2453" s="13" t="s">
        <v>80</v>
      </c>
      <c r="AW2453" s="13" t="s">
        <v>34</v>
      </c>
      <c r="AX2453" s="13" t="s">
        <v>72</v>
      </c>
      <c r="AY2453" s="244" t="s">
        <v>191</v>
      </c>
    </row>
    <row r="2454" s="14" customFormat="1">
      <c r="A2454" s="14"/>
      <c r="B2454" s="245"/>
      <c r="C2454" s="246"/>
      <c r="D2454" s="236" t="s">
        <v>202</v>
      </c>
      <c r="E2454" s="247" t="s">
        <v>19</v>
      </c>
      <c r="F2454" s="248" t="s">
        <v>2298</v>
      </c>
      <c r="G2454" s="246"/>
      <c r="H2454" s="249">
        <v>165.83000000000001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202</v>
      </c>
      <c r="AU2454" s="255" t="s">
        <v>82</v>
      </c>
      <c r="AV2454" s="14" t="s">
        <v>82</v>
      </c>
      <c r="AW2454" s="14" t="s">
        <v>34</v>
      </c>
      <c r="AX2454" s="14" t="s">
        <v>72</v>
      </c>
      <c r="AY2454" s="255" t="s">
        <v>191</v>
      </c>
    </row>
    <row r="2455" s="13" customFormat="1">
      <c r="A2455" s="13"/>
      <c r="B2455" s="234"/>
      <c r="C2455" s="235"/>
      <c r="D2455" s="236" t="s">
        <v>202</v>
      </c>
      <c r="E2455" s="237" t="s">
        <v>19</v>
      </c>
      <c r="F2455" s="238" t="s">
        <v>2274</v>
      </c>
      <c r="G2455" s="235"/>
      <c r="H2455" s="237" t="s">
        <v>19</v>
      </c>
      <c r="I2455" s="239"/>
      <c r="J2455" s="235"/>
      <c r="K2455" s="235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202</v>
      </c>
      <c r="AU2455" s="244" t="s">
        <v>82</v>
      </c>
      <c r="AV2455" s="13" t="s">
        <v>80</v>
      </c>
      <c r="AW2455" s="13" t="s">
        <v>34</v>
      </c>
      <c r="AX2455" s="13" t="s">
        <v>72</v>
      </c>
      <c r="AY2455" s="244" t="s">
        <v>191</v>
      </c>
    </row>
    <row r="2456" s="14" customFormat="1">
      <c r="A2456" s="14"/>
      <c r="B2456" s="245"/>
      <c r="C2456" s="246"/>
      <c r="D2456" s="236" t="s">
        <v>202</v>
      </c>
      <c r="E2456" s="247" t="s">
        <v>19</v>
      </c>
      <c r="F2456" s="248" t="s">
        <v>2299</v>
      </c>
      <c r="G2456" s="246"/>
      <c r="H2456" s="249">
        <v>142.19999999999999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202</v>
      </c>
      <c r="AU2456" s="255" t="s">
        <v>82</v>
      </c>
      <c r="AV2456" s="14" t="s">
        <v>82</v>
      </c>
      <c r="AW2456" s="14" t="s">
        <v>34</v>
      </c>
      <c r="AX2456" s="14" t="s">
        <v>72</v>
      </c>
      <c r="AY2456" s="255" t="s">
        <v>191</v>
      </c>
    </row>
    <row r="2457" s="15" customFormat="1">
      <c r="A2457" s="15"/>
      <c r="B2457" s="256"/>
      <c r="C2457" s="257"/>
      <c r="D2457" s="236" t="s">
        <v>202</v>
      </c>
      <c r="E2457" s="258" t="s">
        <v>19</v>
      </c>
      <c r="F2457" s="259" t="s">
        <v>208</v>
      </c>
      <c r="G2457" s="257"/>
      <c r="H2457" s="260">
        <v>308.02999999999997</v>
      </c>
      <c r="I2457" s="261"/>
      <c r="J2457" s="257"/>
      <c r="K2457" s="257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6" t="s">
        <v>202</v>
      </c>
      <c r="AU2457" s="266" t="s">
        <v>82</v>
      </c>
      <c r="AV2457" s="15" t="s">
        <v>93</v>
      </c>
      <c r="AW2457" s="15" t="s">
        <v>34</v>
      </c>
      <c r="AX2457" s="15" t="s">
        <v>72</v>
      </c>
      <c r="AY2457" s="266" t="s">
        <v>191</v>
      </c>
    </row>
    <row r="2458" s="16" customFormat="1">
      <c r="A2458" s="16"/>
      <c r="B2458" s="267"/>
      <c r="C2458" s="268"/>
      <c r="D2458" s="236" t="s">
        <v>202</v>
      </c>
      <c r="E2458" s="269" t="s">
        <v>19</v>
      </c>
      <c r="F2458" s="270" t="s">
        <v>212</v>
      </c>
      <c r="G2458" s="268"/>
      <c r="H2458" s="271">
        <v>364</v>
      </c>
      <c r="I2458" s="272"/>
      <c r="J2458" s="268"/>
      <c r="K2458" s="268"/>
      <c r="L2458" s="273"/>
      <c r="M2458" s="274"/>
      <c r="N2458" s="275"/>
      <c r="O2458" s="275"/>
      <c r="P2458" s="275"/>
      <c r="Q2458" s="275"/>
      <c r="R2458" s="275"/>
      <c r="S2458" s="275"/>
      <c r="T2458" s="27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77" t="s">
        <v>202</v>
      </c>
      <c r="AU2458" s="277" t="s">
        <v>82</v>
      </c>
      <c r="AV2458" s="16" t="s">
        <v>198</v>
      </c>
      <c r="AW2458" s="16" t="s">
        <v>34</v>
      </c>
      <c r="AX2458" s="16" t="s">
        <v>80</v>
      </c>
      <c r="AY2458" s="277" t="s">
        <v>191</v>
      </c>
    </row>
    <row r="2459" s="2" customFormat="1" ht="24.15" customHeight="1">
      <c r="A2459" s="41"/>
      <c r="B2459" s="42"/>
      <c r="C2459" s="278" t="s">
        <v>2300</v>
      </c>
      <c r="D2459" s="278" t="s">
        <v>260</v>
      </c>
      <c r="E2459" s="279" t="s">
        <v>2301</v>
      </c>
      <c r="F2459" s="280" t="s">
        <v>2302</v>
      </c>
      <c r="G2459" s="281" t="s">
        <v>196</v>
      </c>
      <c r="H2459" s="282">
        <v>55.969999999999999</v>
      </c>
      <c r="I2459" s="283"/>
      <c r="J2459" s="284">
        <f>ROUND(I2459*H2459,2)</f>
        <v>0</v>
      </c>
      <c r="K2459" s="280" t="s">
        <v>197</v>
      </c>
      <c r="L2459" s="285"/>
      <c r="M2459" s="286" t="s">
        <v>19</v>
      </c>
      <c r="N2459" s="287" t="s">
        <v>43</v>
      </c>
      <c r="O2459" s="87"/>
      <c r="P2459" s="225">
        <f>O2459*H2459</f>
        <v>0</v>
      </c>
      <c r="Q2459" s="225">
        <v>0.0041000000000000003</v>
      </c>
      <c r="R2459" s="225">
        <f>Q2459*H2459</f>
        <v>0.22947700000000001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688</v>
      </c>
      <c r="AT2459" s="227" t="s">
        <v>260</v>
      </c>
      <c r="AU2459" s="227" t="s">
        <v>82</v>
      </c>
      <c r="AY2459" s="20" t="s">
        <v>191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80</v>
      </c>
      <c r="BK2459" s="228">
        <f>ROUND(I2459*H2459,2)</f>
        <v>0</v>
      </c>
      <c r="BL2459" s="20" t="s">
        <v>464</v>
      </c>
      <c r="BM2459" s="227" t="s">
        <v>2303</v>
      </c>
    </row>
    <row r="2460" s="13" customFormat="1">
      <c r="A2460" s="13"/>
      <c r="B2460" s="234"/>
      <c r="C2460" s="235"/>
      <c r="D2460" s="236" t="s">
        <v>202</v>
      </c>
      <c r="E2460" s="237" t="s">
        <v>19</v>
      </c>
      <c r="F2460" s="238" t="s">
        <v>701</v>
      </c>
      <c r="G2460" s="235"/>
      <c r="H2460" s="237" t="s">
        <v>19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202</v>
      </c>
      <c r="AU2460" s="244" t="s">
        <v>82</v>
      </c>
      <c r="AV2460" s="13" t="s">
        <v>80</v>
      </c>
      <c r="AW2460" s="13" t="s">
        <v>34</v>
      </c>
      <c r="AX2460" s="13" t="s">
        <v>72</v>
      </c>
      <c r="AY2460" s="244" t="s">
        <v>191</v>
      </c>
    </row>
    <row r="2461" s="13" customFormat="1">
      <c r="A2461" s="13"/>
      <c r="B2461" s="234"/>
      <c r="C2461" s="235"/>
      <c r="D2461" s="236" t="s">
        <v>202</v>
      </c>
      <c r="E2461" s="237" t="s">
        <v>19</v>
      </c>
      <c r="F2461" s="238" t="s">
        <v>1489</v>
      </c>
      <c r="G2461" s="235"/>
      <c r="H2461" s="237" t="s">
        <v>19</v>
      </c>
      <c r="I2461" s="239"/>
      <c r="J2461" s="235"/>
      <c r="K2461" s="235"/>
      <c r="L2461" s="240"/>
      <c r="M2461" s="241"/>
      <c r="N2461" s="242"/>
      <c r="O2461" s="242"/>
      <c r="P2461" s="242"/>
      <c r="Q2461" s="242"/>
      <c r="R2461" s="242"/>
      <c r="S2461" s="242"/>
      <c r="T2461" s="24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4" t="s">
        <v>202</v>
      </c>
      <c r="AU2461" s="244" t="s">
        <v>82</v>
      </c>
      <c r="AV2461" s="13" t="s">
        <v>80</v>
      </c>
      <c r="AW2461" s="13" t="s">
        <v>34</v>
      </c>
      <c r="AX2461" s="13" t="s">
        <v>72</v>
      </c>
      <c r="AY2461" s="244" t="s">
        <v>191</v>
      </c>
    </row>
    <row r="2462" s="13" customFormat="1">
      <c r="A2462" s="13"/>
      <c r="B2462" s="234"/>
      <c r="C2462" s="235"/>
      <c r="D2462" s="236" t="s">
        <v>202</v>
      </c>
      <c r="E2462" s="237" t="s">
        <v>19</v>
      </c>
      <c r="F2462" s="238" t="s">
        <v>2296</v>
      </c>
      <c r="G2462" s="235"/>
      <c r="H2462" s="237" t="s">
        <v>19</v>
      </c>
      <c r="I2462" s="239"/>
      <c r="J2462" s="235"/>
      <c r="K2462" s="235"/>
      <c r="L2462" s="240"/>
      <c r="M2462" s="241"/>
      <c r="N2462" s="242"/>
      <c r="O2462" s="242"/>
      <c r="P2462" s="242"/>
      <c r="Q2462" s="242"/>
      <c r="R2462" s="242"/>
      <c r="S2462" s="242"/>
      <c r="T2462" s="24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4" t="s">
        <v>202</v>
      </c>
      <c r="AU2462" s="244" t="s">
        <v>82</v>
      </c>
      <c r="AV2462" s="13" t="s">
        <v>80</v>
      </c>
      <c r="AW2462" s="13" t="s">
        <v>34</v>
      </c>
      <c r="AX2462" s="13" t="s">
        <v>72</v>
      </c>
      <c r="AY2462" s="244" t="s">
        <v>191</v>
      </c>
    </row>
    <row r="2463" s="14" customFormat="1">
      <c r="A2463" s="14"/>
      <c r="B2463" s="245"/>
      <c r="C2463" s="246"/>
      <c r="D2463" s="236" t="s">
        <v>202</v>
      </c>
      <c r="E2463" s="247" t="s">
        <v>19</v>
      </c>
      <c r="F2463" s="248" t="s">
        <v>2297</v>
      </c>
      <c r="G2463" s="246"/>
      <c r="H2463" s="249">
        <v>55.969999999999999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202</v>
      </c>
      <c r="AU2463" s="255" t="s">
        <v>82</v>
      </c>
      <c r="AV2463" s="14" t="s">
        <v>82</v>
      </c>
      <c r="AW2463" s="14" t="s">
        <v>34</v>
      </c>
      <c r="AX2463" s="14" t="s">
        <v>72</v>
      </c>
      <c r="AY2463" s="255" t="s">
        <v>191</v>
      </c>
    </row>
    <row r="2464" s="16" customFormat="1">
      <c r="A2464" s="16"/>
      <c r="B2464" s="267"/>
      <c r="C2464" s="268"/>
      <c r="D2464" s="236" t="s">
        <v>202</v>
      </c>
      <c r="E2464" s="269" t="s">
        <v>19</v>
      </c>
      <c r="F2464" s="270" t="s">
        <v>212</v>
      </c>
      <c r="G2464" s="268"/>
      <c r="H2464" s="271">
        <v>55.969999999999999</v>
      </c>
      <c r="I2464" s="272"/>
      <c r="J2464" s="268"/>
      <c r="K2464" s="268"/>
      <c r="L2464" s="273"/>
      <c r="M2464" s="274"/>
      <c r="N2464" s="275"/>
      <c r="O2464" s="275"/>
      <c r="P2464" s="275"/>
      <c r="Q2464" s="275"/>
      <c r="R2464" s="275"/>
      <c r="S2464" s="275"/>
      <c r="T2464" s="27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77" t="s">
        <v>202</v>
      </c>
      <c r="AU2464" s="277" t="s">
        <v>82</v>
      </c>
      <c r="AV2464" s="16" t="s">
        <v>198</v>
      </c>
      <c r="AW2464" s="16" t="s">
        <v>34</v>
      </c>
      <c r="AX2464" s="16" t="s">
        <v>80</v>
      </c>
      <c r="AY2464" s="277" t="s">
        <v>191</v>
      </c>
    </row>
    <row r="2465" s="2" customFormat="1" ht="24.15" customHeight="1">
      <c r="A2465" s="41"/>
      <c r="B2465" s="42"/>
      <c r="C2465" s="278" t="s">
        <v>2304</v>
      </c>
      <c r="D2465" s="278" t="s">
        <v>260</v>
      </c>
      <c r="E2465" s="279" t="s">
        <v>2305</v>
      </c>
      <c r="F2465" s="280" t="s">
        <v>2306</v>
      </c>
      <c r="G2465" s="281" t="s">
        <v>196</v>
      </c>
      <c r="H2465" s="282">
        <v>308.02999999999997</v>
      </c>
      <c r="I2465" s="283"/>
      <c r="J2465" s="284">
        <f>ROUND(I2465*H2465,2)</f>
        <v>0</v>
      </c>
      <c r="K2465" s="280" t="s">
        <v>197</v>
      </c>
      <c r="L2465" s="285"/>
      <c r="M2465" s="286" t="s">
        <v>19</v>
      </c>
      <c r="N2465" s="287" t="s">
        <v>43</v>
      </c>
      <c r="O2465" s="87"/>
      <c r="P2465" s="225">
        <f>O2465*H2465</f>
        <v>0</v>
      </c>
      <c r="Q2465" s="225">
        <v>0.0038999999999999998</v>
      </c>
      <c r="R2465" s="225">
        <f>Q2465*H2465</f>
        <v>1.2013169999999998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688</v>
      </c>
      <c r="AT2465" s="227" t="s">
        <v>260</v>
      </c>
      <c r="AU2465" s="227" t="s">
        <v>82</v>
      </c>
      <c r="AY2465" s="20" t="s">
        <v>191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80</v>
      </c>
      <c r="BK2465" s="228">
        <f>ROUND(I2465*H2465,2)</f>
        <v>0</v>
      </c>
      <c r="BL2465" s="20" t="s">
        <v>464</v>
      </c>
      <c r="BM2465" s="227" t="s">
        <v>2307</v>
      </c>
    </row>
    <row r="2466" s="13" customFormat="1">
      <c r="A2466" s="13"/>
      <c r="B2466" s="234"/>
      <c r="C2466" s="235"/>
      <c r="D2466" s="236" t="s">
        <v>202</v>
      </c>
      <c r="E2466" s="237" t="s">
        <v>19</v>
      </c>
      <c r="F2466" s="238" t="s">
        <v>701</v>
      </c>
      <c r="G2466" s="235"/>
      <c r="H2466" s="237" t="s">
        <v>19</v>
      </c>
      <c r="I2466" s="239"/>
      <c r="J2466" s="235"/>
      <c r="K2466" s="235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202</v>
      </c>
      <c r="AU2466" s="244" t="s">
        <v>82</v>
      </c>
      <c r="AV2466" s="13" t="s">
        <v>80</v>
      </c>
      <c r="AW2466" s="13" t="s">
        <v>34</v>
      </c>
      <c r="AX2466" s="13" t="s">
        <v>72</v>
      </c>
      <c r="AY2466" s="244" t="s">
        <v>191</v>
      </c>
    </row>
    <row r="2467" s="13" customFormat="1">
      <c r="A2467" s="13"/>
      <c r="B2467" s="234"/>
      <c r="C2467" s="235"/>
      <c r="D2467" s="236" t="s">
        <v>202</v>
      </c>
      <c r="E2467" s="237" t="s">
        <v>19</v>
      </c>
      <c r="F2467" s="238" t="s">
        <v>1489</v>
      </c>
      <c r="G2467" s="235"/>
      <c r="H2467" s="237" t="s">
        <v>19</v>
      </c>
      <c r="I2467" s="239"/>
      <c r="J2467" s="235"/>
      <c r="K2467" s="235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202</v>
      </c>
      <c r="AU2467" s="244" t="s">
        <v>82</v>
      </c>
      <c r="AV2467" s="13" t="s">
        <v>80</v>
      </c>
      <c r="AW2467" s="13" t="s">
        <v>34</v>
      </c>
      <c r="AX2467" s="13" t="s">
        <v>72</v>
      </c>
      <c r="AY2467" s="244" t="s">
        <v>191</v>
      </c>
    </row>
    <row r="2468" s="14" customFormat="1">
      <c r="A2468" s="14"/>
      <c r="B2468" s="245"/>
      <c r="C2468" s="246"/>
      <c r="D2468" s="236" t="s">
        <v>202</v>
      </c>
      <c r="E2468" s="247" t="s">
        <v>19</v>
      </c>
      <c r="F2468" s="248" t="s">
        <v>2298</v>
      </c>
      <c r="G2468" s="246"/>
      <c r="H2468" s="249">
        <v>165.83000000000001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202</v>
      </c>
      <c r="AU2468" s="255" t="s">
        <v>82</v>
      </c>
      <c r="AV2468" s="14" t="s">
        <v>82</v>
      </c>
      <c r="AW2468" s="14" t="s">
        <v>34</v>
      </c>
      <c r="AX2468" s="14" t="s">
        <v>72</v>
      </c>
      <c r="AY2468" s="255" t="s">
        <v>191</v>
      </c>
    </row>
    <row r="2469" s="13" customFormat="1">
      <c r="A2469" s="13"/>
      <c r="B2469" s="234"/>
      <c r="C2469" s="235"/>
      <c r="D2469" s="236" t="s">
        <v>202</v>
      </c>
      <c r="E2469" s="237" t="s">
        <v>19</v>
      </c>
      <c r="F2469" s="238" t="s">
        <v>2274</v>
      </c>
      <c r="G2469" s="235"/>
      <c r="H2469" s="237" t="s">
        <v>19</v>
      </c>
      <c r="I2469" s="239"/>
      <c r="J2469" s="235"/>
      <c r="K2469" s="235"/>
      <c r="L2469" s="240"/>
      <c r="M2469" s="241"/>
      <c r="N2469" s="242"/>
      <c r="O2469" s="242"/>
      <c r="P2469" s="242"/>
      <c r="Q2469" s="242"/>
      <c r="R2469" s="242"/>
      <c r="S2469" s="242"/>
      <c r="T2469" s="24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4" t="s">
        <v>202</v>
      </c>
      <c r="AU2469" s="244" t="s">
        <v>82</v>
      </c>
      <c r="AV2469" s="13" t="s">
        <v>80</v>
      </c>
      <c r="AW2469" s="13" t="s">
        <v>34</v>
      </c>
      <c r="AX2469" s="13" t="s">
        <v>72</v>
      </c>
      <c r="AY2469" s="244" t="s">
        <v>191</v>
      </c>
    </row>
    <row r="2470" s="14" customFormat="1">
      <c r="A2470" s="14"/>
      <c r="B2470" s="245"/>
      <c r="C2470" s="246"/>
      <c r="D2470" s="236" t="s">
        <v>202</v>
      </c>
      <c r="E2470" s="247" t="s">
        <v>19</v>
      </c>
      <c r="F2470" s="248" t="s">
        <v>2299</v>
      </c>
      <c r="G2470" s="246"/>
      <c r="H2470" s="249">
        <v>142.19999999999999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202</v>
      </c>
      <c r="AU2470" s="255" t="s">
        <v>82</v>
      </c>
      <c r="AV2470" s="14" t="s">
        <v>82</v>
      </c>
      <c r="AW2470" s="14" t="s">
        <v>34</v>
      </c>
      <c r="AX2470" s="14" t="s">
        <v>72</v>
      </c>
      <c r="AY2470" s="255" t="s">
        <v>191</v>
      </c>
    </row>
    <row r="2471" s="16" customFormat="1">
      <c r="A2471" s="16"/>
      <c r="B2471" s="267"/>
      <c r="C2471" s="268"/>
      <c r="D2471" s="236" t="s">
        <v>202</v>
      </c>
      <c r="E2471" s="269" t="s">
        <v>19</v>
      </c>
      <c r="F2471" s="270" t="s">
        <v>212</v>
      </c>
      <c r="G2471" s="268"/>
      <c r="H2471" s="271">
        <v>308.02999999999997</v>
      </c>
      <c r="I2471" s="272"/>
      <c r="J2471" s="268"/>
      <c r="K2471" s="268"/>
      <c r="L2471" s="273"/>
      <c r="M2471" s="274"/>
      <c r="N2471" s="275"/>
      <c r="O2471" s="275"/>
      <c r="P2471" s="275"/>
      <c r="Q2471" s="275"/>
      <c r="R2471" s="275"/>
      <c r="S2471" s="275"/>
      <c r="T2471" s="27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77" t="s">
        <v>202</v>
      </c>
      <c r="AU2471" s="277" t="s">
        <v>82</v>
      </c>
      <c r="AV2471" s="16" t="s">
        <v>198</v>
      </c>
      <c r="AW2471" s="16" t="s">
        <v>34</v>
      </c>
      <c r="AX2471" s="16" t="s">
        <v>80</v>
      </c>
      <c r="AY2471" s="277" t="s">
        <v>191</v>
      </c>
    </row>
    <row r="2472" s="2" customFormat="1" ht="21.75" customHeight="1">
      <c r="A2472" s="41"/>
      <c r="B2472" s="42"/>
      <c r="C2472" s="216" t="s">
        <v>2308</v>
      </c>
      <c r="D2472" s="216" t="s">
        <v>193</v>
      </c>
      <c r="E2472" s="217" t="s">
        <v>2309</v>
      </c>
      <c r="F2472" s="218" t="s">
        <v>2310</v>
      </c>
      <c r="G2472" s="219" t="s">
        <v>196</v>
      </c>
      <c r="H2472" s="220">
        <v>364</v>
      </c>
      <c r="I2472" s="221"/>
      <c r="J2472" s="222">
        <f>ROUND(I2472*H2472,2)</f>
        <v>0</v>
      </c>
      <c r="K2472" s="218" t="s">
        <v>197</v>
      </c>
      <c r="L2472" s="47"/>
      <c r="M2472" s="223" t="s">
        <v>19</v>
      </c>
      <c r="N2472" s="224" t="s">
        <v>43</v>
      </c>
      <c r="O2472" s="87"/>
      <c r="P2472" s="225">
        <f>O2472*H2472</f>
        <v>0</v>
      </c>
      <c r="Q2472" s="225">
        <v>0.00029999999999999997</v>
      </c>
      <c r="R2472" s="225">
        <f>Q2472*H2472</f>
        <v>0.10919999999999999</v>
      </c>
      <c r="S2472" s="225">
        <v>0</v>
      </c>
      <c r="T2472" s="226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7" t="s">
        <v>464</v>
      </c>
      <c r="AT2472" s="227" t="s">
        <v>193</v>
      </c>
      <c r="AU2472" s="227" t="s">
        <v>82</v>
      </c>
      <c r="AY2472" s="20" t="s">
        <v>191</v>
      </c>
      <c r="BE2472" s="228">
        <f>IF(N2472="základní",J2472,0)</f>
        <v>0</v>
      </c>
      <c r="BF2472" s="228">
        <f>IF(N2472="snížená",J2472,0)</f>
        <v>0</v>
      </c>
      <c r="BG2472" s="228">
        <f>IF(N2472="zákl. přenesená",J2472,0)</f>
        <v>0</v>
      </c>
      <c r="BH2472" s="228">
        <f>IF(N2472="sníž. přenesená",J2472,0)</f>
        <v>0</v>
      </c>
      <c r="BI2472" s="228">
        <f>IF(N2472="nulová",J2472,0)</f>
        <v>0</v>
      </c>
      <c r="BJ2472" s="20" t="s">
        <v>80</v>
      </c>
      <c r="BK2472" s="228">
        <f>ROUND(I2472*H2472,2)</f>
        <v>0</v>
      </c>
      <c r="BL2472" s="20" t="s">
        <v>464</v>
      </c>
      <c r="BM2472" s="227" t="s">
        <v>2311</v>
      </c>
    </row>
    <row r="2473" s="2" customFormat="1">
      <c r="A2473" s="41"/>
      <c r="B2473" s="42"/>
      <c r="C2473" s="43"/>
      <c r="D2473" s="229" t="s">
        <v>200</v>
      </c>
      <c r="E2473" s="43"/>
      <c r="F2473" s="230" t="s">
        <v>2312</v>
      </c>
      <c r="G2473" s="43"/>
      <c r="H2473" s="43"/>
      <c r="I2473" s="231"/>
      <c r="J2473" s="43"/>
      <c r="K2473" s="43"/>
      <c r="L2473" s="47"/>
      <c r="M2473" s="232"/>
      <c r="N2473" s="233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200</v>
      </c>
      <c r="AU2473" s="20" t="s">
        <v>82</v>
      </c>
    </row>
    <row r="2474" s="13" customFormat="1">
      <c r="A2474" s="13"/>
      <c r="B2474" s="234"/>
      <c r="C2474" s="235"/>
      <c r="D2474" s="236" t="s">
        <v>202</v>
      </c>
      <c r="E2474" s="237" t="s">
        <v>19</v>
      </c>
      <c r="F2474" s="238" t="s">
        <v>701</v>
      </c>
      <c r="G2474" s="235"/>
      <c r="H2474" s="237" t="s">
        <v>19</v>
      </c>
      <c r="I2474" s="239"/>
      <c r="J2474" s="235"/>
      <c r="K2474" s="235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202</v>
      </c>
      <c r="AU2474" s="244" t="s">
        <v>82</v>
      </c>
      <c r="AV2474" s="13" t="s">
        <v>80</v>
      </c>
      <c r="AW2474" s="13" t="s">
        <v>34</v>
      </c>
      <c r="AX2474" s="13" t="s">
        <v>72</v>
      </c>
      <c r="AY2474" s="244" t="s">
        <v>191</v>
      </c>
    </row>
    <row r="2475" s="13" customFormat="1">
      <c r="A2475" s="13"/>
      <c r="B2475" s="234"/>
      <c r="C2475" s="235"/>
      <c r="D2475" s="236" t="s">
        <v>202</v>
      </c>
      <c r="E2475" s="237" t="s">
        <v>19</v>
      </c>
      <c r="F2475" s="238" t="s">
        <v>1489</v>
      </c>
      <c r="G2475" s="235"/>
      <c r="H2475" s="237" t="s">
        <v>19</v>
      </c>
      <c r="I2475" s="239"/>
      <c r="J2475" s="235"/>
      <c r="K2475" s="235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202</v>
      </c>
      <c r="AU2475" s="244" t="s">
        <v>82</v>
      </c>
      <c r="AV2475" s="13" t="s">
        <v>80</v>
      </c>
      <c r="AW2475" s="13" t="s">
        <v>34</v>
      </c>
      <c r="AX2475" s="13" t="s">
        <v>72</v>
      </c>
      <c r="AY2475" s="244" t="s">
        <v>191</v>
      </c>
    </row>
    <row r="2476" s="13" customFormat="1">
      <c r="A2476" s="13"/>
      <c r="B2476" s="234"/>
      <c r="C2476" s="235"/>
      <c r="D2476" s="236" t="s">
        <v>202</v>
      </c>
      <c r="E2476" s="237" t="s">
        <v>19</v>
      </c>
      <c r="F2476" s="238" t="s">
        <v>2296</v>
      </c>
      <c r="G2476" s="235"/>
      <c r="H2476" s="237" t="s">
        <v>19</v>
      </c>
      <c r="I2476" s="239"/>
      <c r="J2476" s="235"/>
      <c r="K2476" s="235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202</v>
      </c>
      <c r="AU2476" s="244" t="s">
        <v>82</v>
      </c>
      <c r="AV2476" s="13" t="s">
        <v>80</v>
      </c>
      <c r="AW2476" s="13" t="s">
        <v>34</v>
      </c>
      <c r="AX2476" s="13" t="s">
        <v>72</v>
      </c>
      <c r="AY2476" s="244" t="s">
        <v>191</v>
      </c>
    </row>
    <row r="2477" s="14" customFormat="1">
      <c r="A2477" s="14"/>
      <c r="B2477" s="245"/>
      <c r="C2477" s="246"/>
      <c r="D2477" s="236" t="s">
        <v>202</v>
      </c>
      <c r="E2477" s="247" t="s">
        <v>19</v>
      </c>
      <c r="F2477" s="248" t="s">
        <v>2297</v>
      </c>
      <c r="G2477" s="246"/>
      <c r="H2477" s="249">
        <v>55.969999999999999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202</v>
      </c>
      <c r="AU2477" s="255" t="s">
        <v>82</v>
      </c>
      <c r="AV2477" s="14" t="s">
        <v>82</v>
      </c>
      <c r="AW2477" s="14" t="s">
        <v>34</v>
      </c>
      <c r="AX2477" s="14" t="s">
        <v>72</v>
      </c>
      <c r="AY2477" s="255" t="s">
        <v>191</v>
      </c>
    </row>
    <row r="2478" s="15" customFormat="1">
      <c r="A2478" s="15"/>
      <c r="B2478" s="256"/>
      <c r="C2478" s="257"/>
      <c r="D2478" s="236" t="s">
        <v>202</v>
      </c>
      <c r="E2478" s="258" t="s">
        <v>19</v>
      </c>
      <c r="F2478" s="259" t="s">
        <v>208</v>
      </c>
      <c r="G2478" s="257"/>
      <c r="H2478" s="260">
        <v>55.969999999999999</v>
      </c>
      <c r="I2478" s="261"/>
      <c r="J2478" s="257"/>
      <c r="K2478" s="257"/>
      <c r="L2478" s="262"/>
      <c r="M2478" s="263"/>
      <c r="N2478" s="264"/>
      <c r="O2478" s="264"/>
      <c r="P2478" s="264"/>
      <c r="Q2478" s="264"/>
      <c r="R2478" s="264"/>
      <c r="S2478" s="264"/>
      <c r="T2478" s="26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66" t="s">
        <v>202</v>
      </c>
      <c r="AU2478" s="266" t="s">
        <v>82</v>
      </c>
      <c r="AV2478" s="15" t="s">
        <v>93</v>
      </c>
      <c r="AW2478" s="15" t="s">
        <v>34</v>
      </c>
      <c r="AX2478" s="15" t="s">
        <v>72</v>
      </c>
      <c r="AY2478" s="266" t="s">
        <v>191</v>
      </c>
    </row>
    <row r="2479" s="13" customFormat="1">
      <c r="A2479" s="13"/>
      <c r="B2479" s="234"/>
      <c r="C2479" s="235"/>
      <c r="D2479" s="236" t="s">
        <v>202</v>
      </c>
      <c r="E2479" s="237" t="s">
        <v>19</v>
      </c>
      <c r="F2479" s="238" t="s">
        <v>1489</v>
      </c>
      <c r="G2479" s="235"/>
      <c r="H2479" s="237" t="s">
        <v>19</v>
      </c>
      <c r="I2479" s="239"/>
      <c r="J2479" s="235"/>
      <c r="K2479" s="235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202</v>
      </c>
      <c r="AU2479" s="244" t="s">
        <v>82</v>
      </c>
      <c r="AV2479" s="13" t="s">
        <v>80</v>
      </c>
      <c r="AW2479" s="13" t="s">
        <v>34</v>
      </c>
      <c r="AX2479" s="13" t="s">
        <v>72</v>
      </c>
      <c r="AY2479" s="244" t="s">
        <v>191</v>
      </c>
    </row>
    <row r="2480" s="14" customFormat="1">
      <c r="A2480" s="14"/>
      <c r="B2480" s="245"/>
      <c r="C2480" s="246"/>
      <c r="D2480" s="236" t="s">
        <v>202</v>
      </c>
      <c r="E2480" s="247" t="s">
        <v>19</v>
      </c>
      <c r="F2480" s="248" t="s">
        <v>2298</v>
      </c>
      <c r="G2480" s="246"/>
      <c r="H2480" s="249">
        <v>165.83000000000001</v>
      </c>
      <c r="I2480" s="250"/>
      <c r="J2480" s="246"/>
      <c r="K2480" s="246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202</v>
      </c>
      <c r="AU2480" s="255" t="s">
        <v>82</v>
      </c>
      <c r="AV2480" s="14" t="s">
        <v>82</v>
      </c>
      <c r="AW2480" s="14" t="s">
        <v>34</v>
      </c>
      <c r="AX2480" s="14" t="s">
        <v>72</v>
      </c>
      <c r="AY2480" s="255" t="s">
        <v>191</v>
      </c>
    </row>
    <row r="2481" s="13" customFormat="1">
      <c r="A2481" s="13"/>
      <c r="B2481" s="234"/>
      <c r="C2481" s="235"/>
      <c r="D2481" s="236" t="s">
        <v>202</v>
      </c>
      <c r="E2481" s="237" t="s">
        <v>19</v>
      </c>
      <c r="F2481" s="238" t="s">
        <v>2274</v>
      </c>
      <c r="G2481" s="235"/>
      <c r="H2481" s="237" t="s">
        <v>19</v>
      </c>
      <c r="I2481" s="239"/>
      <c r="J2481" s="235"/>
      <c r="K2481" s="235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4" t="s">
        <v>202</v>
      </c>
      <c r="AU2481" s="244" t="s">
        <v>82</v>
      </c>
      <c r="AV2481" s="13" t="s">
        <v>80</v>
      </c>
      <c r="AW2481" s="13" t="s">
        <v>34</v>
      </c>
      <c r="AX2481" s="13" t="s">
        <v>72</v>
      </c>
      <c r="AY2481" s="244" t="s">
        <v>191</v>
      </c>
    </row>
    <row r="2482" s="14" customFormat="1">
      <c r="A2482" s="14"/>
      <c r="B2482" s="245"/>
      <c r="C2482" s="246"/>
      <c r="D2482" s="236" t="s">
        <v>202</v>
      </c>
      <c r="E2482" s="247" t="s">
        <v>19</v>
      </c>
      <c r="F2482" s="248" t="s">
        <v>2299</v>
      </c>
      <c r="G2482" s="246"/>
      <c r="H2482" s="249">
        <v>142.19999999999999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202</v>
      </c>
      <c r="AU2482" s="255" t="s">
        <v>82</v>
      </c>
      <c r="AV2482" s="14" t="s">
        <v>82</v>
      </c>
      <c r="AW2482" s="14" t="s">
        <v>34</v>
      </c>
      <c r="AX2482" s="14" t="s">
        <v>72</v>
      </c>
      <c r="AY2482" s="255" t="s">
        <v>191</v>
      </c>
    </row>
    <row r="2483" s="15" customFormat="1">
      <c r="A2483" s="15"/>
      <c r="B2483" s="256"/>
      <c r="C2483" s="257"/>
      <c r="D2483" s="236" t="s">
        <v>202</v>
      </c>
      <c r="E2483" s="258" t="s">
        <v>19</v>
      </c>
      <c r="F2483" s="259" t="s">
        <v>208</v>
      </c>
      <c r="G2483" s="257"/>
      <c r="H2483" s="260">
        <v>308.02999999999997</v>
      </c>
      <c r="I2483" s="261"/>
      <c r="J2483" s="257"/>
      <c r="K2483" s="257"/>
      <c r="L2483" s="262"/>
      <c r="M2483" s="263"/>
      <c r="N2483" s="264"/>
      <c r="O2483" s="264"/>
      <c r="P2483" s="264"/>
      <c r="Q2483" s="264"/>
      <c r="R2483" s="264"/>
      <c r="S2483" s="264"/>
      <c r="T2483" s="26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6" t="s">
        <v>202</v>
      </c>
      <c r="AU2483" s="266" t="s">
        <v>82</v>
      </c>
      <c r="AV2483" s="15" t="s">
        <v>93</v>
      </c>
      <c r="AW2483" s="15" t="s">
        <v>34</v>
      </c>
      <c r="AX2483" s="15" t="s">
        <v>72</v>
      </c>
      <c r="AY2483" s="266" t="s">
        <v>191</v>
      </c>
    </row>
    <row r="2484" s="16" customFormat="1">
      <c r="A2484" s="16"/>
      <c r="B2484" s="267"/>
      <c r="C2484" s="268"/>
      <c r="D2484" s="236" t="s">
        <v>202</v>
      </c>
      <c r="E2484" s="269" t="s">
        <v>19</v>
      </c>
      <c r="F2484" s="270" t="s">
        <v>212</v>
      </c>
      <c r="G2484" s="268"/>
      <c r="H2484" s="271">
        <v>364</v>
      </c>
      <c r="I2484" s="272"/>
      <c r="J2484" s="268"/>
      <c r="K2484" s="268"/>
      <c r="L2484" s="273"/>
      <c r="M2484" s="274"/>
      <c r="N2484" s="275"/>
      <c r="O2484" s="275"/>
      <c r="P2484" s="275"/>
      <c r="Q2484" s="275"/>
      <c r="R2484" s="275"/>
      <c r="S2484" s="275"/>
      <c r="T2484" s="27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77" t="s">
        <v>202</v>
      </c>
      <c r="AU2484" s="277" t="s">
        <v>82</v>
      </c>
      <c r="AV2484" s="16" t="s">
        <v>198</v>
      </c>
      <c r="AW2484" s="16" t="s">
        <v>34</v>
      </c>
      <c r="AX2484" s="16" t="s">
        <v>80</v>
      </c>
      <c r="AY2484" s="277" t="s">
        <v>191</v>
      </c>
    </row>
    <row r="2485" s="2" customFormat="1" ht="37.8" customHeight="1">
      <c r="A2485" s="41"/>
      <c r="B2485" s="42"/>
      <c r="C2485" s="216" t="s">
        <v>2313</v>
      </c>
      <c r="D2485" s="216" t="s">
        <v>193</v>
      </c>
      <c r="E2485" s="217" t="s">
        <v>2314</v>
      </c>
      <c r="F2485" s="218" t="s">
        <v>2315</v>
      </c>
      <c r="G2485" s="219" t="s">
        <v>310</v>
      </c>
      <c r="H2485" s="220">
        <v>4.4829999999999997</v>
      </c>
      <c r="I2485" s="221"/>
      <c r="J2485" s="222">
        <f>ROUND(I2485*H2485,2)</f>
        <v>0</v>
      </c>
      <c r="K2485" s="218" t="s">
        <v>197</v>
      </c>
      <c r="L2485" s="47"/>
      <c r="M2485" s="223" t="s">
        <v>19</v>
      </c>
      <c r="N2485" s="224" t="s">
        <v>43</v>
      </c>
      <c r="O2485" s="87"/>
      <c r="P2485" s="225">
        <f>O2485*H2485</f>
        <v>0</v>
      </c>
      <c r="Q2485" s="225">
        <v>0</v>
      </c>
      <c r="R2485" s="225">
        <f>Q2485*H2485</f>
        <v>0</v>
      </c>
      <c r="S2485" s="225">
        <v>0</v>
      </c>
      <c r="T2485" s="226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7" t="s">
        <v>464</v>
      </c>
      <c r="AT2485" s="227" t="s">
        <v>193</v>
      </c>
      <c r="AU2485" s="227" t="s">
        <v>82</v>
      </c>
      <c r="AY2485" s="20" t="s">
        <v>191</v>
      </c>
      <c r="BE2485" s="228">
        <f>IF(N2485="základní",J2485,0)</f>
        <v>0</v>
      </c>
      <c r="BF2485" s="228">
        <f>IF(N2485="snížená",J2485,0)</f>
        <v>0</v>
      </c>
      <c r="BG2485" s="228">
        <f>IF(N2485="zákl. přenesená",J2485,0)</f>
        <v>0</v>
      </c>
      <c r="BH2485" s="228">
        <f>IF(N2485="sníž. přenesená",J2485,0)</f>
        <v>0</v>
      </c>
      <c r="BI2485" s="228">
        <f>IF(N2485="nulová",J2485,0)</f>
        <v>0</v>
      </c>
      <c r="BJ2485" s="20" t="s">
        <v>80</v>
      </c>
      <c r="BK2485" s="228">
        <f>ROUND(I2485*H2485,2)</f>
        <v>0</v>
      </c>
      <c r="BL2485" s="20" t="s">
        <v>464</v>
      </c>
      <c r="BM2485" s="227" t="s">
        <v>2316</v>
      </c>
    </row>
    <row r="2486" s="2" customFormat="1">
      <c r="A2486" s="41"/>
      <c r="B2486" s="42"/>
      <c r="C2486" s="43"/>
      <c r="D2486" s="229" t="s">
        <v>200</v>
      </c>
      <c r="E2486" s="43"/>
      <c r="F2486" s="230" t="s">
        <v>2317</v>
      </c>
      <c r="G2486" s="43"/>
      <c r="H2486" s="43"/>
      <c r="I2486" s="231"/>
      <c r="J2486" s="43"/>
      <c r="K2486" s="43"/>
      <c r="L2486" s="47"/>
      <c r="M2486" s="232"/>
      <c r="N2486" s="233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200</v>
      </c>
      <c r="AU2486" s="20" t="s">
        <v>82</v>
      </c>
    </row>
    <row r="2487" s="12" customFormat="1" ht="22.8" customHeight="1">
      <c r="A2487" s="12"/>
      <c r="B2487" s="200"/>
      <c r="C2487" s="201"/>
      <c r="D2487" s="202" t="s">
        <v>71</v>
      </c>
      <c r="E2487" s="214" t="s">
        <v>2318</v>
      </c>
      <c r="F2487" s="214" t="s">
        <v>2319</v>
      </c>
      <c r="G2487" s="201"/>
      <c r="H2487" s="201"/>
      <c r="I2487" s="204"/>
      <c r="J2487" s="215">
        <f>BK2487</f>
        <v>0</v>
      </c>
      <c r="K2487" s="201"/>
      <c r="L2487" s="206"/>
      <c r="M2487" s="207"/>
      <c r="N2487" s="208"/>
      <c r="O2487" s="208"/>
      <c r="P2487" s="209">
        <f>SUM(P2488:P2538)</f>
        <v>0</v>
      </c>
      <c r="Q2487" s="208"/>
      <c r="R2487" s="209">
        <f>SUM(R2488:R2538)</f>
        <v>1.8380880000000004</v>
      </c>
      <c r="S2487" s="208"/>
      <c r="T2487" s="210">
        <f>SUM(T2488:T2538)</f>
        <v>0</v>
      </c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R2487" s="211" t="s">
        <v>82</v>
      </c>
      <c r="AT2487" s="212" t="s">
        <v>71</v>
      </c>
      <c r="AU2487" s="212" t="s">
        <v>80</v>
      </c>
      <c r="AY2487" s="211" t="s">
        <v>191</v>
      </c>
      <c r="BK2487" s="213">
        <f>SUM(BK2488:BK2538)</f>
        <v>0</v>
      </c>
    </row>
    <row r="2488" s="2" customFormat="1" ht="24.15" customHeight="1">
      <c r="A2488" s="41"/>
      <c r="B2488" s="42"/>
      <c r="C2488" s="216" t="s">
        <v>2320</v>
      </c>
      <c r="D2488" s="216" t="s">
        <v>193</v>
      </c>
      <c r="E2488" s="217" t="s">
        <v>2321</v>
      </c>
      <c r="F2488" s="218" t="s">
        <v>2322</v>
      </c>
      <c r="G2488" s="219" t="s">
        <v>215</v>
      </c>
      <c r="H2488" s="220">
        <v>23.5</v>
      </c>
      <c r="I2488" s="221"/>
      <c r="J2488" s="222">
        <f>ROUND(I2488*H2488,2)</f>
        <v>0</v>
      </c>
      <c r="K2488" s="218" t="s">
        <v>197</v>
      </c>
      <c r="L2488" s="47"/>
      <c r="M2488" s="223" t="s">
        <v>19</v>
      </c>
      <c r="N2488" s="224" t="s">
        <v>43</v>
      </c>
      <c r="O2488" s="87"/>
      <c r="P2488" s="225">
        <f>O2488*H2488</f>
        <v>0</v>
      </c>
      <c r="Q2488" s="225">
        <v>0.00266</v>
      </c>
      <c r="R2488" s="225">
        <f>Q2488*H2488</f>
        <v>0.062509999999999996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464</v>
      </c>
      <c r="AT2488" s="227" t="s">
        <v>193</v>
      </c>
      <c r="AU2488" s="227" t="s">
        <v>82</v>
      </c>
      <c r="AY2488" s="20" t="s">
        <v>191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80</v>
      </c>
      <c r="BK2488" s="228">
        <f>ROUND(I2488*H2488,2)</f>
        <v>0</v>
      </c>
      <c r="BL2488" s="20" t="s">
        <v>464</v>
      </c>
      <c r="BM2488" s="227" t="s">
        <v>2323</v>
      </c>
    </row>
    <row r="2489" s="2" customFormat="1">
      <c r="A2489" s="41"/>
      <c r="B2489" s="42"/>
      <c r="C2489" s="43"/>
      <c r="D2489" s="229" t="s">
        <v>200</v>
      </c>
      <c r="E2489" s="43"/>
      <c r="F2489" s="230" t="s">
        <v>2324</v>
      </c>
      <c r="G2489" s="43"/>
      <c r="H2489" s="43"/>
      <c r="I2489" s="231"/>
      <c r="J2489" s="43"/>
      <c r="K2489" s="43"/>
      <c r="L2489" s="47"/>
      <c r="M2489" s="232"/>
      <c r="N2489" s="233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200</v>
      </c>
      <c r="AU2489" s="20" t="s">
        <v>82</v>
      </c>
    </row>
    <row r="2490" s="13" customFormat="1">
      <c r="A2490" s="13"/>
      <c r="B2490" s="234"/>
      <c r="C2490" s="235"/>
      <c r="D2490" s="236" t="s">
        <v>202</v>
      </c>
      <c r="E2490" s="237" t="s">
        <v>19</v>
      </c>
      <c r="F2490" s="238" t="s">
        <v>2027</v>
      </c>
      <c r="G2490" s="235"/>
      <c r="H2490" s="237" t="s">
        <v>19</v>
      </c>
      <c r="I2490" s="239"/>
      <c r="J2490" s="235"/>
      <c r="K2490" s="235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202</v>
      </c>
      <c r="AU2490" s="244" t="s">
        <v>82</v>
      </c>
      <c r="AV2490" s="13" t="s">
        <v>80</v>
      </c>
      <c r="AW2490" s="13" t="s">
        <v>34</v>
      </c>
      <c r="AX2490" s="13" t="s">
        <v>72</v>
      </c>
      <c r="AY2490" s="244" t="s">
        <v>191</v>
      </c>
    </row>
    <row r="2491" s="13" customFormat="1">
      <c r="A2491" s="13"/>
      <c r="B2491" s="234"/>
      <c r="C2491" s="235"/>
      <c r="D2491" s="236" t="s">
        <v>202</v>
      </c>
      <c r="E2491" s="237" t="s">
        <v>19</v>
      </c>
      <c r="F2491" s="238" t="s">
        <v>2325</v>
      </c>
      <c r="G2491" s="235"/>
      <c r="H2491" s="237" t="s">
        <v>19</v>
      </c>
      <c r="I2491" s="239"/>
      <c r="J2491" s="235"/>
      <c r="K2491" s="235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202</v>
      </c>
      <c r="AU2491" s="244" t="s">
        <v>82</v>
      </c>
      <c r="AV2491" s="13" t="s">
        <v>80</v>
      </c>
      <c r="AW2491" s="13" t="s">
        <v>34</v>
      </c>
      <c r="AX2491" s="13" t="s">
        <v>72</v>
      </c>
      <c r="AY2491" s="244" t="s">
        <v>191</v>
      </c>
    </row>
    <row r="2492" s="14" customFormat="1">
      <c r="A2492" s="14"/>
      <c r="B2492" s="245"/>
      <c r="C2492" s="246"/>
      <c r="D2492" s="236" t="s">
        <v>202</v>
      </c>
      <c r="E2492" s="247" t="s">
        <v>19</v>
      </c>
      <c r="F2492" s="248" t="s">
        <v>2326</v>
      </c>
      <c r="G2492" s="246"/>
      <c r="H2492" s="249">
        <v>23.5</v>
      </c>
      <c r="I2492" s="250"/>
      <c r="J2492" s="246"/>
      <c r="K2492" s="246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202</v>
      </c>
      <c r="AU2492" s="255" t="s">
        <v>82</v>
      </c>
      <c r="AV2492" s="14" t="s">
        <v>82</v>
      </c>
      <c r="AW2492" s="14" t="s">
        <v>34</v>
      </c>
      <c r="AX2492" s="14" t="s">
        <v>72</v>
      </c>
      <c r="AY2492" s="255" t="s">
        <v>191</v>
      </c>
    </row>
    <row r="2493" s="16" customFormat="1">
      <c r="A2493" s="16"/>
      <c r="B2493" s="267"/>
      <c r="C2493" s="268"/>
      <c r="D2493" s="236" t="s">
        <v>202</v>
      </c>
      <c r="E2493" s="269" t="s">
        <v>19</v>
      </c>
      <c r="F2493" s="270" t="s">
        <v>212</v>
      </c>
      <c r="G2493" s="268"/>
      <c r="H2493" s="271">
        <v>23.5</v>
      </c>
      <c r="I2493" s="272"/>
      <c r="J2493" s="268"/>
      <c r="K2493" s="268"/>
      <c r="L2493" s="273"/>
      <c r="M2493" s="274"/>
      <c r="N2493" s="275"/>
      <c r="O2493" s="275"/>
      <c r="P2493" s="275"/>
      <c r="Q2493" s="275"/>
      <c r="R2493" s="275"/>
      <c r="S2493" s="275"/>
      <c r="T2493" s="27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T2493" s="277" t="s">
        <v>202</v>
      </c>
      <c r="AU2493" s="277" t="s">
        <v>82</v>
      </c>
      <c r="AV2493" s="16" t="s">
        <v>198</v>
      </c>
      <c r="AW2493" s="16" t="s">
        <v>34</v>
      </c>
      <c r="AX2493" s="16" t="s">
        <v>80</v>
      </c>
      <c r="AY2493" s="277" t="s">
        <v>191</v>
      </c>
    </row>
    <row r="2494" s="2" customFormat="1" ht="24.15" customHeight="1">
      <c r="A2494" s="41"/>
      <c r="B2494" s="42"/>
      <c r="C2494" s="216" t="s">
        <v>2327</v>
      </c>
      <c r="D2494" s="216" t="s">
        <v>193</v>
      </c>
      <c r="E2494" s="217" t="s">
        <v>2328</v>
      </c>
      <c r="F2494" s="218" t="s">
        <v>2329</v>
      </c>
      <c r="G2494" s="219" t="s">
        <v>215</v>
      </c>
      <c r="H2494" s="220">
        <v>70</v>
      </c>
      <c r="I2494" s="221"/>
      <c r="J2494" s="222">
        <f>ROUND(I2494*H2494,2)</f>
        <v>0</v>
      </c>
      <c r="K2494" s="218" t="s">
        <v>927</v>
      </c>
      <c r="L2494" s="47"/>
      <c r="M2494" s="223" t="s">
        <v>19</v>
      </c>
      <c r="N2494" s="224" t="s">
        <v>43</v>
      </c>
      <c r="O2494" s="87"/>
      <c r="P2494" s="225">
        <f>O2494*H2494</f>
        <v>0</v>
      </c>
      <c r="Q2494" s="225">
        <v>0.0056499999999999996</v>
      </c>
      <c r="R2494" s="225">
        <f>Q2494*H2494</f>
        <v>0.39549999999999996</v>
      </c>
      <c r="S2494" s="225">
        <v>0</v>
      </c>
      <c r="T2494" s="226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7" t="s">
        <v>464</v>
      </c>
      <c r="AT2494" s="227" t="s">
        <v>193</v>
      </c>
      <c r="AU2494" s="227" t="s">
        <v>82</v>
      </c>
      <c r="AY2494" s="20" t="s">
        <v>191</v>
      </c>
      <c r="BE2494" s="228">
        <f>IF(N2494="základní",J2494,0)</f>
        <v>0</v>
      </c>
      <c r="BF2494" s="228">
        <f>IF(N2494="snížená",J2494,0)</f>
        <v>0</v>
      </c>
      <c r="BG2494" s="228">
        <f>IF(N2494="zákl. přenesená",J2494,0)</f>
        <v>0</v>
      </c>
      <c r="BH2494" s="228">
        <f>IF(N2494="sníž. přenesená",J2494,0)</f>
        <v>0</v>
      </c>
      <c r="BI2494" s="228">
        <f>IF(N2494="nulová",J2494,0)</f>
        <v>0</v>
      </c>
      <c r="BJ2494" s="20" t="s">
        <v>80</v>
      </c>
      <c r="BK2494" s="228">
        <f>ROUND(I2494*H2494,2)</f>
        <v>0</v>
      </c>
      <c r="BL2494" s="20" t="s">
        <v>464</v>
      </c>
      <c r="BM2494" s="227" t="s">
        <v>2330</v>
      </c>
    </row>
    <row r="2495" s="13" customFormat="1">
      <c r="A2495" s="13"/>
      <c r="B2495" s="234"/>
      <c r="C2495" s="235"/>
      <c r="D2495" s="236" t="s">
        <v>202</v>
      </c>
      <c r="E2495" s="237" t="s">
        <v>19</v>
      </c>
      <c r="F2495" s="238" t="s">
        <v>2027</v>
      </c>
      <c r="G2495" s="235"/>
      <c r="H2495" s="237" t="s">
        <v>19</v>
      </c>
      <c r="I2495" s="239"/>
      <c r="J2495" s="235"/>
      <c r="K2495" s="235"/>
      <c r="L2495" s="240"/>
      <c r="M2495" s="241"/>
      <c r="N2495" s="242"/>
      <c r="O2495" s="242"/>
      <c r="P2495" s="242"/>
      <c r="Q2495" s="242"/>
      <c r="R2495" s="242"/>
      <c r="S2495" s="242"/>
      <c r="T2495" s="24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4" t="s">
        <v>202</v>
      </c>
      <c r="AU2495" s="244" t="s">
        <v>82</v>
      </c>
      <c r="AV2495" s="13" t="s">
        <v>80</v>
      </c>
      <c r="AW2495" s="13" t="s">
        <v>34</v>
      </c>
      <c r="AX2495" s="13" t="s">
        <v>72</v>
      </c>
      <c r="AY2495" s="244" t="s">
        <v>191</v>
      </c>
    </row>
    <row r="2496" s="14" customFormat="1">
      <c r="A2496" s="14"/>
      <c r="B2496" s="245"/>
      <c r="C2496" s="246"/>
      <c r="D2496" s="236" t="s">
        <v>202</v>
      </c>
      <c r="E2496" s="247" t="s">
        <v>19</v>
      </c>
      <c r="F2496" s="248" t="s">
        <v>1025</v>
      </c>
      <c r="G2496" s="246"/>
      <c r="H2496" s="249">
        <v>70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202</v>
      </c>
      <c r="AU2496" s="255" t="s">
        <v>82</v>
      </c>
      <c r="AV2496" s="14" t="s">
        <v>82</v>
      </c>
      <c r="AW2496" s="14" t="s">
        <v>34</v>
      </c>
      <c r="AX2496" s="14" t="s">
        <v>72</v>
      </c>
      <c r="AY2496" s="255" t="s">
        <v>191</v>
      </c>
    </row>
    <row r="2497" s="16" customFormat="1">
      <c r="A2497" s="16"/>
      <c r="B2497" s="267"/>
      <c r="C2497" s="268"/>
      <c r="D2497" s="236" t="s">
        <v>202</v>
      </c>
      <c r="E2497" s="269" t="s">
        <v>19</v>
      </c>
      <c r="F2497" s="270" t="s">
        <v>212</v>
      </c>
      <c r="G2497" s="268"/>
      <c r="H2497" s="271">
        <v>70</v>
      </c>
      <c r="I2497" s="272"/>
      <c r="J2497" s="268"/>
      <c r="K2497" s="268"/>
      <c r="L2497" s="273"/>
      <c r="M2497" s="274"/>
      <c r="N2497" s="275"/>
      <c r="O2497" s="275"/>
      <c r="P2497" s="275"/>
      <c r="Q2497" s="275"/>
      <c r="R2497" s="275"/>
      <c r="S2497" s="275"/>
      <c r="T2497" s="27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7" t="s">
        <v>202</v>
      </c>
      <c r="AU2497" s="277" t="s">
        <v>82</v>
      </c>
      <c r="AV2497" s="16" t="s">
        <v>198</v>
      </c>
      <c r="AW2497" s="16" t="s">
        <v>34</v>
      </c>
      <c r="AX2497" s="16" t="s">
        <v>80</v>
      </c>
      <c r="AY2497" s="277" t="s">
        <v>191</v>
      </c>
    </row>
    <row r="2498" s="2" customFormat="1" ht="24.15" customHeight="1">
      <c r="A2498" s="41"/>
      <c r="B2498" s="42"/>
      <c r="C2498" s="216" t="s">
        <v>2331</v>
      </c>
      <c r="D2498" s="216" t="s">
        <v>193</v>
      </c>
      <c r="E2498" s="217" t="s">
        <v>2332</v>
      </c>
      <c r="F2498" s="218" t="s">
        <v>2333</v>
      </c>
      <c r="G2498" s="219" t="s">
        <v>215</v>
      </c>
      <c r="H2498" s="220">
        <v>42</v>
      </c>
      <c r="I2498" s="221"/>
      <c r="J2498" s="222">
        <f>ROUND(I2498*H2498,2)</f>
        <v>0</v>
      </c>
      <c r="K2498" s="218" t="s">
        <v>197</v>
      </c>
      <c r="L2498" s="47"/>
      <c r="M2498" s="223" t="s">
        <v>19</v>
      </c>
      <c r="N2498" s="224" t="s">
        <v>43</v>
      </c>
      <c r="O2498" s="87"/>
      <c r="P2498" s="225">
        <f>O2498*H2498</f>
        <v>0</v>
      </c>
      <c r="Q2498" s="225">
        <v>0.0027299999999999998</v>
      </c>
      <c r="R2498" s="225">
        <f>Q2498*H2498</f>
        <v>0.11465999999999998</v>
      </c>
      <c r="S2498" s="225">
        <v>0</v>
      </c>
      <c r="T2498" s="226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7" t="s">
        <v>464</v>
      </c>
      <c r="AT2498" s="227" t="s">
        <v>193</v>
      </c>
      <c r="AU2498" s="227" t="s">
        <v>82</v>
      </c>
      <c r="AY2498" s="20" t="s">
        <v>191</v>
      </c>
      <c r="BE2498" s="228">
        <f>IF(N2498="základní",J2498,0)</f>
        <v>0</v>
      </c>
      <c r="BF2498" s="228">
        <f>IF(N2498="snížená",J2498,0)</f>
        <v>0</v>
      </c>
      <c r="BG2498" s="228">
        <f>IF(N2498="zákl. přenesená",J2498,0)</f>
        <v>0</v>
      </c>
      <c r="BH2498" s="228">
        <f>IF(N2498="sníž. přenesená",J2498,0)</f>
        <v>0</v>
      </c>
      <c r="BI2498" s="228">
        <f>IF(N2498="nulová",J2498,0)</f>
        <v>0</v>
      </c>
      <c r="BJ2498" s="20" t="s">
        <v>80</v>
      </c>
      <c r="BK2498" s="228">
        <f>ROUND(I2498*H2498,2)</f>
        <v>0</v>
      </c>
      <c r="BL2498" s="20" t="s">
        <v>464</v>
      </c>
      <c r="BM2498" s="227" t="s">
        <v>2334</v>
      </c>
    </row>
    <row r="2499" s="2" customFormat="1">
      <c r="A2499" s="41"/>
      <c r="B2499" s="42"/>
      <c r="C2499" s="43"/>
      <c r="D2499" s="229" t="s">
        <v>200</v>
      </c>
      <c r="E2499" s="43"/>
      <c r="F2499" s="230" t="s">
        <v>2335</v>
      </c>
      <c r="G2499" s="43"/>
      <c r="H2499" s="43"/>
      <c r="I2499" s="231"/>
      <c r="J2499" s="43"/>
      <c r="K2499" s="43"/>
      <c r="L2499" s="47"/>
      <c r="M2499" s="232"/>
      <c r="N2499" s="233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200</v>
      </c>
      <c r="AU2499" s="20" t="s">
        <v>82</v>
      </c>
    </row>
    <row r="2500" s="13" customFormat="1">
      <c r="A2500" s="13"/>
      <c r="B2500" s="234"/>
      <c r="C2500" s="235"/>
      <c r="D2500" s="236" t="s">
        <v>202</v>
      </c>
      <c r="E2500" s="237" t="s">
        <v>19</v>
      </c>
      <c r="F2500" s="238" t="s">
        <v>2027</v>
      </c>
      <c r="G2500" s="235"/>
      <c r="H2500" s="237" t="s">
        <v>19</v>
      </c>
      <c r="I2500" s="239"/>
      <c r="J2500" s="235"/>
      <c r="K2500" s="235"/>
      <c r="L2500" s="240"/>
      <c r="M2500" s="241"/>
      <c r="N2500" s="242"/>
      <c r="O2500" s="242"/>
      <c r="P2500" s="242"/>
      <c r="Q2500" s="242"/>
      <c r="R2500" s="242"/>
      <c r="S2500" s="242"/>
      <c r="T2500" s="24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4" t="s">
        <v>202</v>
      </c>
      <c r="AU2500" s="244" t="s">
        <v>82</v>
      </c>
      <c r="AV2500" s="13" t="s">
        <v>80</v>
      </c>
      <c r="AW2500" s="13" t="s">
        <v>34</v>
      </c>
      <c r="AX2500" s="13" t="s">
        <v>72</v>
      </c>
      <c r="AY2500" s="244" t="s">
        <v>191</v>
      </c>
    </row>
    <row r="2501" s="13" customFormat="1">
      <c r="A2501" s="13"/>
      <c r="B2501" s="234"/>
      <c r="C2501" s="235"/>
      <c r="D2501" s="236" t="s">
        <v>202</v>
      </c>
      <c r="E2501" s="237" t="s">
        <v>19</v>
      </c>
      <c r="F2501" s="238" t="s">
        <v>2336</v>
      </c>
      <c r="G2501" s="235"/>
      <c r="H2501" s="237" t="s">
        <v>19</v>
      </c>
      <c r="I2501" s="239"/>
      <c r="J2501" s="235"/>
      <c r="K2501" s="235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202</v>
      </c>
      <c r="AU2501" s="244" t="s">
        <v>82</v>
      </c>
      <c r="AV2501" s="13" t="s">
        <v>80</v>
      </c>
      <c r="AW2501" s="13" t="s">
        <v>34</v>
      </c>
      <c r="AX2501" s="13" t="s">
        <v>72</v>
      </c>
      <c r="AY2501" s="244" t="s">
        <v>191</v>
      </c>
    </row>
    <row r="2502" s="14" customFormat="1">
      <c r="A2502" s="14"/>
      <c r="B2502" s="245"/>
      <c r="C2502" s="246"/>
      <c r="D2502" s="236" t="s">
        <v>202</v>
      </c>
      <c r="E2502" s="247" t="s">
        <v>19</v>
      </c>
      <c r="F2502" s="248" t="s">
        <v>2337</v>
      </c>
      <c r="G2502" s="246"/>
      <c r="H2502" s="249">
        <v>12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202</v>
      </c>
      <c r="AU2502" s="255" t="s">
        <v>82</v>
      </c>
      <c r="AV2502" s="14" t="s">
        <v>82</v>
      </c>
      <c r="AW2502" s="14" t="s">
        <v>34</v>
      </c>
      <c r="AX2502" s="14" t="s">
        <v>72</v>
      </c>
      <c r="AY2502" s="255" t="s">
        <v>191</v>
      </c>
    </row>
    <row r="2503" s="13" customFormat="1">
      <c r="A2503" s="13"/>
      <c r="B2503" s="234"/>
      <c r="C2503" s="235"/>
      <c r="D2503" s="236" t="s">
        <v>202</v>
      </c>
      <c r="E2503" s="237" t="s">
        <v>19</v>
      </c>
      <c r="F2503" s="238" t="s">
        <v>2338</v>
      </c>
      <c r="G2503" s="235"/>
      <c r="H2503" s="237" t="s">
        <v>19</v>
      </c>
      <c r="I2503" s="239"/>
      <c r="J2503" s="235"/>
      <c r="K2503" s="235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202</v>
      </c>
      <c r="AU2503" s="244" t="s">
        <v>82</v>
      </c>
      <c r="AV2503" s="13" t="s">
        <v>80</v>
      </c>
      <c r="AW2503" s="13" t="s">
        <v>34</v>
      </c>
      <c r="AX2503" s="13" t="s">
        <v>72</v>
      </c>
      <c r="AY2503" s="244" t="s">
        <v>191</v>
      </c>
    </row>
    <row r="2504" s="14" customFormat="1">
      <c r="A2504" s="14"/>
      <c r="B2504" s="245"/>
      <c r="C2504" s="246"/>
      <c r="D2504" s="236" t="s">
        <v>202</v>
      </c>
      <c r="E2504" s="247" t="s">
        <v>19</v>
      </c>
      <c r="F2504" s="248" t="s">
        <v>2339</v>
      </c>
      <c r="G2504" s="246"/>
      <c r="H2504" s="249">
        <v>3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202</v>
      </c>
      <c r="AU2504" s="255" t="s">
        <v>82</v>
      </c>
      <c r="AV2504" s="14" t="s">
        <v>82</v>
      </c>
      <c r="AW2504" s="14" t="s">
        <v>34</v>
      </c>
      <c r="AX2504" s="14" t="s">
        <v>72</v>
      </c>
      <c r="AY2504" s="255" t="s">
        <v>191</v>
      </c>
    </row>
    <row r="2505" s="13" customFormat="1">
      <c r="A2505" s="13"/>
      <c r="B2505" s="234"/>
      <c r="C2505" s="235"/>
      <c r="D2505" s="236" t="s">
        <v>202</v>
      </c>
      <c r="E2505" s="237" t="s">
        <v>19</v>
      </c>
      <c r="F2505" s="238" t="s">
        <v>2340</v>
      </c>
      <c r="G2505" s="235"/>
      <c r="H2505" s="237" t="s">
        <v>19</v>
      </c>
      <c r="I2505" s="239"/>
      <c r="J2505" s="235"/>
      <c r="K2505" s="235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202</v>
      </c>
      <c r="AU2505" s="244" t="s">
        <v>82</v>
      </c>
      <c r="AV2505" s="13" t="s">
        <v>80</v>
      </c>
      <c r="AW2505" s="13" t="s">
        <v>34</v>
      </c>
      <c r="AX2505" s="13" t="s">
        <v>72</v>
      </c>
      <c r="AY2505" s="244" t="s">
        <v>191</v>
      </c>
    </row>
    <row r="2506" s="14" customFormat="1">
      <c r="A2506" s="14"/>
      <c r="B2506" s="245"/>
      <c r="C2506" s="246"/>
      <c r="D2506" s="236" t="s">
        <v>202</v>
      </c>
      <c r="E2506" s="247" t="s">
        <v>19</v>
      </c>
      <c r="F2506" s="248" t="s">
        <v>2341</v>
      </c>
      <c r="G2506" s="246"/>
      <c r="H2506" s="249">
        <v>5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202</v>
      </c>
      <c r="AU2506" s="255" t="s">
        <v>82</v>
      </c>
      <c r="AV2506" s="14" t="s">
        <v>82</v>
      </c>
      <c r="AW2506" s="14" t="s">
        <v>34</v>
      </c>
      <c r="AX2506" s="14" t="s">
        <v>72</v>
      </c>
      <c r="AY2506" s="255" t="s">
        <v>191</v>
      </c>
    </row>
    <row r="2507" s="13" customFormat="1">
      <c r="A2507" s="13"/>
      <c r="B2507" s="234"/>
      <c r="C2507" s="235"/>
      <c r="D2507" s="236" t="s">
        <v>202</v>
      </c>
      <c r="E2507" s="237" t="s">
        <v>19</v>
      </c>
      <c r="F2507" s="238" t="s">
        <v>2342</v>
      </c>
      <c r="G2507" s="235"/>
      <c r="H2507" s="237" t="s">
        <v>19</v>
      </c>
      <c r="I2507" s="239"/>
      <c r="J2507" s="235"/>
      <c r="K2507" s="235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202</v>
      </c>
      <c r="AU2507" s="244" t="s">
        <v>82</v>
      </c>
      <c r="AV2507" s="13" t="s">
        <v>80</v>
      </c>
      <c r="AW2507" s="13" t="s">
        <v>34</v>
      </c>
      <c r="AX2507" s="13" t="s">
        <v>72</v>
      </c>
      <c r="AY2507" s="244" t="s">
        <v>191</v>
      </c>
    </row>
    <row r="2508" s="14" customFormat="1">
      <c r="A2508" s="14"/>
      <c r="B2508" s="245"/>
      <c r="C2508" s="246"/>
      <c r="D2508" s="236" t="s">
        <v>202</v>
      </c>
      <c r="E2508" s="247" t="s">
        <v>19</v>
      </c>
      <c r="F2508" s="248" t="s">
        <v>2343</v>
      </c>
      <c r="G2508" s="246"/>
      <c r="H2508" s="249">
        <v>20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202</v>
      </c>
      <c r="AU2508" s="255" t="s">
        <v>82</v>
      </c>
      <c r="AV2508" s="14" t="s">
        <v>82</v>
      </c>
      <c r="AW2508" s="14" t="s">
        <v>34</v>
      </c>
      <c r="AX2508" s="14" t="s">
        <v>72</v>
      </c>
      <c r="AY2508" s="255" t="s">
        <v>191</v>
      </c>
    </row>
    <row r="2509" s="13" customFormat="1">
      <c r="A2509" s="13"/>
      <c r="B2509" s="234"/>
      <c r="C2509" s="235"/>
      <c r="D2509" s="236" t="s">
        <v>202</v>
      </c>
      <c r="E2509" s="237" t="s">
        <v>19</v>
      </c>
      <c r="F2509" s="238" t="s">
        <v>2344</v>
      </c>
      <c r="G2509" s="235"/>
      <c r="H2509" s="237" t="s">
        <v>19</v>
      </c>
      <c r="I2509" s="239"/>
      <c r="J2509" s="235"/>
      <c r="K2509" s="235"/>
      <c r="L2509" s="240"/>
      <c r="M2509" s="241"/>
      <c r="N2509" s="242"/>
      <c r="O2509" s="242"/>
      <c r="P2509" s="242"/>
      <c r="Q2509" s="242"/>
      <c r="R2509" s="242"/>
      <c r="S2509" s="242"/>
      <c r="T2509" s="24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4" t="s">
        <v>202</v>
      </c>
      <c r="AU2509" s="244" t="s">
        <v>82</v>
      </c>
      <c r="AV2509" s="13" t="s">
        <v>80</v>
      </c>
      <c r="AW2509" s="13" t="s">
        <v>34</v>
      </c>
      <c r="AX2509" s="13" t="s">
        <v>72</v>
      </c>
      <c r="AY2509" s="244" t="s">
        <v>191</v>
      </c>
    </row>
    <row r="2510" s="14" customFormat="1">
      <c r="A2510" s="14"/>
      <c r="B2510" s="245"/>
      <c r="C2510" s="246"/>
      <c r="D2510" s="236" t="s">
        <v>202</v>
      </c>
      <c r="E2510" s="247" t="s">
        <v>19</v>
      </c>
      <c r="F2510" s="248" t="s">
        <v>2345</v>
      </c>
      <c r="G2510" s="246"/>
      <c r="H2510" s="249">
        <v>2</v>
      </c>
      <c r="I2510" s="250"/>
      <c r="J2510" s="246"/>
      <c r="K2510" s="246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202</v>
      </c>
      <c r="AU2510" s="255" t="s">
        <v>82</v>
      </c>
      <c r="AV2510" s="14" t="s">
        <v>82</v>
      </c>
      <c r="AW2510" s="14" t="s">
        <v>34</v>
      </c>
      <c r="AX2510" s="14" t="s">
        <v>72</v>
      </c>
      <c r="AY2510" s="255" t="s">
        <v>191</v>
      </c>
    </row>
    <row r="2511" s="16" customFormat="1">
      <c r="A2511" s="16"/>
      <c r="B2511" s="267"/>
      <c r="C2511" s="268"/>
      <c r="D2511" s="236" t="s">
        <v>202</v>
      </c>
      <c r="E2511" s="269" t="s">
        <v>19</v>
      </c>
      <c r="F2511" s="270" t="s">
        <v>212</v>
      </c>
      <c r="G2511" s="268"/>
      <c r="H2511" s="271">
        <v>42</v>
      </c>
      <c r="I2511" s="272"/>
      <c r="J2511" s="268"/>
      <c r="K2511" s="268"/>
      <c r="L2511" s="273"/>
      <c r="M2511" s="274"/>
      <c r="N2511" s="275"/>
      <c r="O2511" s="275"/>
      <c r="P2511" s="275"/>
      <c r="Q2511" s="275"/>
      <c r="R2511" s="275"/>
      <c r="S2511" s="275"/>
      <c r="T2511" s="27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77" t="s">
        <v>202</v>
      </c>
      <c r="AU2511" s="277" t="s">
        <v>82</v>
      </c>
      <c r="AV2511" s="16" t="s">
        <v>198</v>
      </c>
      <c r="AW2511" s="16" t="s">
        <v>34</v>
      </c>
      <c r="AX2511" s="16" t="s">
        <v>80</v>
      </c>
      <c r="AY2511" s="277" t="s">
        <v>191</v>
      </c>
    </row>
    <row r="2512" s="2" customFormat="1" ht="24.15" customHeight="1">
      <c r="A2512" s="41"/>
      <c r="B2512" s="42"/>
      <c r="C2512" s="216" t="s">
        <v>2346</v>
      </c>
      <c r="D2512" s="216" t="s">
        <v>193</v>
      </c>
      <c r="E2512" s="217" t="s">
        <v>2347</v>
      </c>
      <c r="F2512" s="218" t="s">
        <v>2348</v>
      </c>
      <c r="G2512" s="219" t="s">
        <v>215</v>
      </c>
      <c r="H2512" s="220">
        <v>300</v>
      </c>
      <c r="I2512" s="221"/>
      <c r="J2512" s="222">
        <f>ROUND(I2512*H2512,2)</f>
        <v>0</v>
      </c>
      <c r="K2512" s="218" t="s">
        <v>927</v>
      </c>
      <c r="L2512" s="47"/>
      <c r="M2512" s="223" t="s">
        <v>19</v>
      </c>
      <c r="N2512" s="224" t="s">
        <v>43</v>
      </c>
      <c r="O2512" s="87"/>
      <c r="P2512" s="225">
        <f>O2512*H2512</f>
        <v>0</v>
      </c>
      <c r="Q2512" s="225">
        <v>0.0022000000000000001</v>
      </c>
      <c r="R2512" s="225">
        <f>Q2512*H2512</f>
        <v>0.66000000000000003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464</v>
      </c>
      <c r="AT2512" s="227" t="s">
        <v>193</v>
      </c>
      <c r="AU2512" s="227" t="s">
        <v>82</v>
      </c>
      <c r="AY2512" s="20" t="s">
        <v>191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80</v>
      </c>
      <c r="BK2512" s="228">
        <f>ROUND(I2512*H2512,2)</f>
        <v>0</v>
      </c>
      <c r="BL2512" s="20" t="s">
        <v>464</v>
      </c>
      <c r="BM2512" s="227" t="s">
        <v>2349</v>
      </c>
    </row>
    <row r="2513" s="13" customFormat="1">
      <c r="A2513" s="13"/>
      <c r="B2513" s="234"/>
      <c r="C2513" s="235"/>
      <c r="D2513" s="236" t="s">
        <v>202</v>
      </c>
      <c r="E2513" s="237" t="s">
        <v>19</v>
      </c>
      <c r="F2513" s="238" t="s">
        <v>2027</v>
      </c>
      <c r="G2513" s="235"/>
      <c r="H2513" s="237" t="s">
        <v>19</v>
      </c>
      <c r="I2513" s="239"/>
      <c r="J2513" s="235"/>
      <c r="K2513" s="235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202</v>
      </c>
      <c r="AU2513" s="244" t="s">
        <v>82</v>
      </c>
      <c r="AV2513" s="13" t="s">
        <v>80</v>
      </c>
      <c r="AW2513" s="13" t="s">
        <v>34</v>
      </c>
      <c r="AX2513" s="13" t="s">
        <v>72</v>
      </c>
      <c r="AY2513" s="244" t="s">
        <v>191</v>
      </c>
    </row>
    <row r="2514" s="14" customFormat="1">
      <c r="A2514" s="14"/>
      <c r="B2514" s="245"/>
      <c r="C2514" s="246"/>
      <c r="D2514" s="236" t="s">
        <v>202</v>
      </c>
      <c r="E2514" s="247" t="s">
        <v>19</v>
      </c>
      <c r="F2514" s="248" t="s">
        <v>2350</v>
      </c>
      <c r="G2514" s="246"/>
      <c r="H2514" s="249">
        <v>300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202</v>
      </c>
      <c r="AU2514" s="255" t="s">
        <v>82</v>
      </c>
      <c r="AV2514" s="14" t="s">
        <v>82</v>
      </c>
      <c r="AW2514" s="14" t="s">
        <v>34</v>
      </c>
      <c r="AX2514" s="14" t="s">
        <v>72</v>
      </c>
      <c r="AY2514" s="255" t="s">
        <v>191</v>
      </c>
    </row>
    <row r="2515" s="16" customFormat="1">
      <c r="A2515" s="16"/>
      <c r="B2515" s="267"/>
      <c r="C2515" s="268"/>
      <c r="D2515" s="236" t="s">
        <v>202</v>
      </c>
      <c r="E2515" s="269" t="s">
        <v>19</v>
      </c>
      <c r="F2515" s="270" t="s">
        <v>212</v>
      </c>
      <c r="G2515" s="268"/>
      <c r="H2515" s="271">
        <v>300</v>
      </c>
      <c r="I2515" s="272"/>
      <c r="J2515" s="268"/>
      <c r="K2515" s="268"/>
      <c r="L2515" s="273"/>
      <c r="M2515" s="274"/>
      <c r="N2515" s="275"/>
      <c r="O2515" s="275"/>
      <c r="P2515" s="275"/>
      <c r="Q2515" s="275"/>
      <c r="R2515" s="275"/>
      <c r="S2515" s="275"/>
      <c r="T2515" s="27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77" t="s">
        <v>202</v>
      </c>
      <c r="AU2515" s="277" t="s">
        <v>82</v>
      </c>
      <c r="AV2515" s="16" t="s">
        <v>198</v>
      </c>
      <c r="AW2515" s="16" t="s">
        <v>34</v>
      </c>
      <c r="AX2515" s="16" t="s">
        <v>80</v>
      </c>
      <c r="AY2515" s="277" t="s">
        <v>191</v>
      </c>
    </row>
    <row r="2516" s="2" customFormat="1" ht="21.75" customHeight="1">
      <c r="A2516" s="41"/>
      <c r="B2516" s="42"/>
      <c r="C2516" s="216" t="s">
        <v>2351</v>
      </c>
      <c r="D2516" s="216" t="s">
        <v>193</v>
      </c>
      <c r="E2516" s="217" t="s">
        <v>2352</v>
      </c>
      <c r="F2516" s="218" t="s">
        <v>2353</v>
      </c>
      <c r="G2516" s="219" t="s">
        <v>215</v>
      </c>
      <c r="H2516" s="220">
        <v>211.19999999999999</v>
      </c>
      <c r="I2516" s="221"/>
      <c r="J2516" s="222">
        <f>ROUND(I2516*H2516,2)</f>
        <v>0</v>
      </c>
      <c r="K2516" s="218" t="s">
        <v>197</v>
      </c>
      <c r="L2516" s="47"/>
      <c r="M2516" s="223" t="s">
        <v>19</v>
      </c>
      <c r="N2516" s="224" t="s">
        <v>43</v>
      </c>
      <c r="O2516" s="87"/>
      <c r="P2516" s="225">
        <f>O2516*H2516</f>
        <v>0</v>
      </c>
      <c r="Q2516" s="225">
        <v>0.0027399999999999998</v>
      </c>
      <c r="R2516" s="225">
        <f>Q2516*H2516</f>
        <v>0.57868799999999998</v>
      </c>
      <c r="S2516" s="225">
        <v>0</v>
      </c>
      <c r="T2516" s="226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7" t="s">
        <v>464</v>
      </c>
      <c r="AT2516" s="227" t="s">
        <v>193</v>
      </c>
      <c r="AU2516" s="227" t="s">
        <v>82</v>
      </c>
      <c r="AY2516" s="20" t="s">
        <v>191</v>
      </c>
      <c r="BE2516" s="228">
        <f>IF(N2516="základní",J2516,0)</f>
        <v>0</v>
      </c>
      <c r="BF2516" s="228">
        <f>IF(N2516="snížená",J2516,0)</f>
        <v>0</v>
      </c>
      <c r="BG2516" s="228">
        <f>IF(N2516="zákl. přenesená",J2516,0)</f>
        <v>0</v>
      </c>
      <c r="BH2516" s="228">
        <f>IF(N2516="sníž. přenesená",J2516,0)</f>
        <v>0</v>
      </c>
      <c r="BI2516" s="228">
        <f>IF(N2516="nulová",J2516,0)</f>
        <v>0</v>
      </c>
      <c r="BJ2516" s="20" t="s">
        <v>80</v>
      </c>
      <c r="BK2516" s="228">
        <f>ROUND(I2516*H2516,2)</f>
        <v>0</v>
      </c>
      <c r="BL2516" s="20" t="s">
        <v>464</v>
      </c>
      <c r="BM2516" s="227" t="s">
        <v>2354</v>
      </c>
    </row>
    <row r="2517" s="2" customFormat="1">
      <c r="A2517" s="41"/>
      <c r="B2517" s="42"/>
      <c r="C2517" s="43"/>
      <c r="D2517" s="229" t="s">
        <v>200</v>
      </c>
      <c r="E2517" s="43"/>
      <c r="F2517" s="230" t="s">
        <v>2355</v>
      </c>
      <c r="G2517" s="43"/>
      <c r="H2517" s="43"/>
      <c r="I2517" s="231"/>
      <c r="J2517" s="43"/>
      <c r="K2517" s="43"/>
      <c r="L2517" s="47"/>
      <c r="M2517" s="232"/>
      <c r="N2517" s="233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200</v>
      </c>
      <c r="AU2517" s="20" t="s">
        <v>82</v>
      </c>
    </row>
    <row r="2518" s="13" customFormat="1">
      <c r="A2518" s="13"/>
      <c r="B2518" s="234"/>
      <c r="C2518" s="235"/>
      <c r="D2518" s="236" t="s">
        <v>202</v>
      </c>
      <c r="E2518" s="237" t="s">
        <v>19</v>
      </c>
      <c r="F2518" s="238" t="s">
        <v>2027</v>
      </c>
      <c r="G2518" s="235"/>
      <c r="H2518" s="237" t="s">
        <v>19</v>
      </c>
      <c r="I2518" s="239"/>
      <c r="J2518" s="235"/>
      <c r="K2518" s="235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202</v>
      </c>
      <c r="AU2518" s="244" t="s">
        <v>82</v>
      </c>
      <c r="AV2518" s="13" t="s">
        <v>80</v>
      </c>
      <c r="AW2518" s="13" t="s">
        <v>34</v>
      </c>
      <c r="AX2518" s="13" t="s">
        <v>72</v>
      </c>
      <c r="AY2518" s="244" t="s">
        <v>191</v>
      </c>
    </row>
    <row r="2519" s="13" customFormat="1">
      <c r="A2519" s="13"/>
      <c r="B2519" s="234"/>
      <c r="C2519" s="235"/>
      <c r="D2519" s="236" t="s">
        <v>202</v>
      </c>
      <c r="E2519" s="237" t="s">
        <v>19</v>
      </c>
      <c r="F2519" s="238" t="s">
        <v>2356</v>
      </c>
      <c r="G2519" s="235"/>
      <c r="H2519" s="237" t="s">
        <v>19</v>
      </c>
      <c r="I2519" s="239"/>
      <c r="J2519" s="235"/>
      <c r="K2519" s="235"/>
      <c r="L2519" s="240"/>
      <c r="M2519" s="241"/>
      <c r="N2519" s="242"/>
      <c r="O2519" s="242"/>
      <c r="P2519" s="242"/>
      <c r="Q2519" s="242"/>
      <c r="R2519" s="242"/>
      <c r="S2519" s="242"/>
      <c r="T2519" s="24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4" t="s">
        <v>202</v>
      </c>
      <c r="AU2519" s="244" t="s">
        <v>82</v>
      </c>
      <c r="AV2519" s="13" t="s">
        <v>80</v>
      </c>
      <c r="AW2519" s="13" t="s">
        <v>34</v>
      </c>
      <c r="AX2519" s="13" t="s">
        <v>72</v>
      </c>
      <c r="AY2519" s="244" t="s">
        <v>191</v>
      </c>
    </row>
    <row r="2520" s="14" customFormat="1">
      <c r="A2520" s="14"/>
      <c r="B2520" s="245"/>
      <c r="C2520" s="246"/>
      <c r="D2520" s="236" t="s">
        <v>202</v>
      </c>
      <c r="E2520" s="247" t="s">
        <v>19</v>
      </c>
      <c r="F2520" s="248" t="s">
        <v>2357</v>
      </c>
      <c r="G2520" s="246"/>
      <c r="H2520" s="249">
        <v>76.200000000000003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202</v>
      </c>
      <c r="AU2520" s="255" t="s">
        <v>82</v>
      </c>
      <c r="AV2520" s="14" t="s">
        <v>82</v>
      </c>
      <c r="AW2520" s="14" t="s">
        <v>34</v>
      </c>
      <c r="AX2520" s="14" t="s">
        <v>72</v>
      </c>
      <c r="AY2520" s="255" t="s">
        <v>191</v>
      </c>
    </row>
    <row r="2521" s="13" customFormat="1">
      <c r="A2521" s="13"/>
      <c r="B2521" s="234"/>
      <c r="C2521" s="235"/>
      <c r="D2521" s="236" t="s">
        <v>202</v>
      </c>
      <c r="E2521" s="237" t="s">
        <v>19</v>
      </c>
      <c r="F2521" s="238" t="s">
        <v>2358</v>
      </c>
      <c r="G2521" s="235"/>
      <c r="H2521" s="237" t="s">
        <v>19</v>
      </c>
      <c r="I2521" s="239"/>
      <c r="J2521" s="235"/>
      <c r="K2521" s="235"/>
      <c r="L2521" s="240"/>
      <c r="M2521" s="241"/>
      <c r="N2521" s="242"/>
      <c r="O2521" s="242"/>
      <c r="P2521" s="242"/>
      <c r="Q2521" s="242"/>
      <c r="R2521" s="242"/>
      <c r="S2521" s="242"/>
      <c r="T2521" s="24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4" t="s">
        <v>202</v>
      </c>
      <c r="AU2521" s="244" t="s">
        <v>82</v>
      </c>
      <c r="AV2521" s="13" t="s">
        <v>80</v>
      </c>
      <c r="AW2521" s="13" t="s">
        <v>34</v>
      </c>
      <c r="AX2521" s="13" t="s">
        <v>72</v>
      </c>
      <c r="AY2521" s="244" t="s">
        <v>191</v>
      </c>
    </row>
    <row r="2522" s="14" customFormat="1">
      <c r="A2522" s="14"/>
      <c r="B2522" s="245"/>
      <c r="C2522" s="246"/>
      <c r="D2522" s="236" t="s">
        <v>202</v>
      </c>
      <c r="E2522" s="247" t="s">
        <v>19</v>
      </c>
      <c r="F2522" s="248" t="s">
        <v>2359</v>
      </c>
      <c r="G2522" s="246"/>
      <c r="H2522" s="249">
        <v>100.8</v>
      </c>
      <c r="I2522" s="250"/>
      <c r="J2522" s="246"/>
      <c r="K2522" s="246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202</v>
      </c>
      <c r="AU2522" s="255" t="s">
        <v>82</v>
      </c>
      <c r="AV2522" s="14" t="s">
        <v>82</v>
      </c>
      <c r="AW2522" s="14" t="s">
        <v>34</v>
      </c>
      <c r="AX2522" s="14" t="s">
        <v>72</v>
      </c>
      <c r="AY2522" s="255" t="s">
        <v>191</v>
      </c>
    </row>
    <row r="2523" s="13" customFormat="1">
      <c r="A2523" s="13"/>
      <c r="B2523" s="234"/>
      <c r="C2523" s="235"/>
      <c r="D2523" s="236" t="s">
        <v>202</v>
      </c>
      <c r="E2523" s="237" t="s">
        <v>19</v>
      </c>
      <c r="F2523" s="238" t="s">
        <v>2360</v>
      </c>
      <c r="G2523" s="235"/>
      <c r="H2523" s="237" t="s">
        <v>19</v>
      </c>
      <c r="I2523" s="239"/>
      <c r="J2523" s="235"/>
      <c r="K2523" s="235"/>
      <c r="L2523" s="240"/>
      <c r="M2523" s="241"/>
      <c r="N2523" s="242"/>
      <c r="O2523" s="242"/>
      <c r="P2523" s="242"/>
      <c r="Q2523" s="242"/>
      <c r="R2523" s="242"/>
      <c r="S2523" s="242"/>
      <c r="T2523" s="24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4" t="s">
        <v>202</v>
      </c>
      <c r="AU2523" s="244" t="s">
        <v>82</v>
      </c>
      <c r="AV2523" s="13" t="s">
        <v>80</v>
      </c>
      <c r="AW2523" s="13" t="s">
        <v>34</v>
      </c>
      <c r="AX2523" s="13" t="s">
        <v>72</v>
      </c>
      <c r="AY2523" s="244" t="s">
        <v>191</v>
      </c>
    </row>
    <row r="2524" s="14" customFormat="1">
      <c r="A2524" s="14"/>
      <c r="B2524" s="245"/>
      <c r="C2524" s="246"/>
      <c r="D2524" s="236" t="s">
        <v>202</v>
      </c>
      <c r="E2524" s="247" t="s">
        <v>19</v>
      </c>
      <c r="F2524" s="248" t="s">
        <v>2361</v>
      </c>
      <c r="G2524" s="246"/>
      <c r="H2524" s="249">
        <v>34.200000000000003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202</v>
      </c>
      <c r="AU2524" s="255" t="s">
        <v>82</v>
      </c>
      <c r="AV2524" s="14" t="s">
        <v>82</v>
      </c>
      <c r="AW2524" s="14" t="s">
        <v>34</v>
      </c>
      <c r="AX2524" s="14" t="s">
        <v>72</v>
      </c>
      <c r="AY2524" s="255" t="s">
        <v>191</v>
      </c>
    </row>
    <row r="2525" s="16" customFormat="1">
      <c r="A2525" s="16"/>
      <c r="B2525" s="267"/>
      <c r="C2525" s="268"/>
      <c r="D2525" s="236" t="s">
        <v>202</v>
      </c>
      <c r="E2525" s="269" t="s">
        <v>19</v>
      </c>
      <c r="F2525" s="270" t="s">
        <v>212</v>
      </c>
      <c r="G2525" s="268"/>
      <c r="H2525" s="271">
        <v>211.19999999999999</v>
      </c>
      <c r="I2525" s="272"/>
      <c r="J2525" s="268"/>
      <c r="K2525" s="268"/>
      <c r="L2525" s="273"/>
      <c r="M2525" s="274"/>
      <c r="N2525" s="275"/>
      <c r="O2525" s="275"/>
      <c r="P2525" s="275"/>
      <c r="Q2525" s="275"/>
      <c r="R2525" s="275"/>
      <c r="S2525" s="275"/>
      <c r="T2525" s="27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77" t="s">
        <v>202</v>
      </c>
      <c r="AU2525" s="277" t="s">
        <v>82</v>
      </c>
      <c r="AV2525" s="16" t="s">
        <v>198</v>
      </c>
      <c r="AW2525" s="16" t="s">
        <v>34</v>
      </c>
      <c r="AX2525" s="16" t="s">
        <v>80</v>
      </c>
      <c r="AY2525" s="277" t="s">
        <v>191</v>
      </c>
    </row>
    <row r="2526" s="2" customFormat="1" ht="24.15" customHeight="1">
      <c r="A2526" s="41"/>
      <c r="B2526" s="42"/>
      <c r="C2526" s="216" t="s">
        <v>2362</v>
      </c>
      <c r="D2526" s="216" t="s">
        <v>193</v>
      </c>
      <c r="E2526" s="217" t="s">
        <v>2363</v>
      </c>
      <c r="F2526" s="218" t="s">
        <v>2364</v>
      </c>
      <c r="G2526" s="219" t="s">
        <v>250</v>
      </c>
      <c r="H2526" s="220">
        <v>4</v>
      </c>
      <c r="I2526" s="221"/>
      <c r="J2526" s="222">
        <f>ROUND(I2526*H2526,2)</f>
        <v>0</v>
      </c>
      <c r="K2526" s="218" t="s">
        <v>197</v>
      </c>
      <c r="L2526" s="47"/>
      <c r="M2526" s="223" t="s">
        <v>19</v>
      </c>
      <c r="N2526" s="224" t="s">
        <v>43</v>
      </c>
      <c r="O2526" s="87"/>
      <c r="P2526" s="225">
        <f>O2526*H2526</f>
        <v>0</v>
      </c>
      <c r="Q2526" s="225">
        <v>0.00029999999999999997</v>
      </c>
      <c r="R2526" s="225">
        <f>Q2526*H2526</f>
        <v>0.0011999999999999999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464</v>
      </c>
      <c r="AT2526" s="227" t="s">
        <v>193</v>
      </c>
      <c r="AU2526" s="227" t="s">
        <v>82</v>
      </c>
      <c r="AY2526" s="20" t="s">
        <v>191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80</v>
      </c>
      <c r="BK2526" s="228">
        <f>ROUND(I2526*H2526,2)</f>
        <v>0</v>
      </c>
      <c r="BL2526" s="20" t="s">
        <v>464</v>
      </c>
      <c r="BM2526" s="227" t="s">
        <v>2365</v>
      </c>
    </row>
    <row r="2527" s="2" customFormat="1">
      <c r="A2527" s="41"/>
      <c r="B2527" s="42"/>
      <c r="C2527" s="43"/>
      <c r="D2527" s="229" t="s">
        <v>200</v>
      </c>
      <c r="E2527" s="43"/>
      <c r="F2527" s="230" t="s">
        <v>2366</v>
      </c>
      <c r="G2527" s="43"/>
      <c r="H2527" s="43"/>
      <c r="I2527" s="231"/>
      <c r="J2527" s="43"/>
      <c r="K2527" s="43"/>
      <c r="L2527" s="47"/>
      <c r="M2527" s="232"/>
      <c r="N2527" s="233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200</v>
      </c>
      <c r="AU2527" s="20" t="s">
        <v>82</v>
      </c>
    </row>
    <row r="2528" s="13" customFormat="1">
      <c r="A2528" s="13"/>
      <c r="B2528" s="234"/>
      <c r="C2528" s="235"/>
      <c r="D2528" s="236" t="s">
        <v>202</v>
      </c>
      <c r="E2528" s="237" t="s">
        <v>19</v>
      </c>
      <c r="F2528" s="238" t="s">
        <v>2027</v>
      </c>
      <c r="G2528" s="235"/>
      <c r="H2528" s="237" t="s">
        <v>19</v>
      </c>
      <c r="I2528" s="239"/>
      <c r="J2528" s="235"/>
      <c r="K2528" s="235"/>
      <c r="L2528" s="240"/>
      <c r="M2528" s="241"/>
      <c r="N2528" s="242"/>
      <c r="O2528" s="242"/>
      <c r="P2528" s="242"/>
      <c r="Q2528" s="242"/>
      <c r="R2528" s="242"/>
      <c r="S2528" s="242"/>
      <c r="T2528" s="24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4" t="s">
        <v>202</v>
      </c>
      <c r="AU2528" s="244" t="s">
        <v>82</v>
      </c>
      <c r="AV2528" s="13" t="s">
        <v>80</v>
      </c>
      <c r="AW2528" s="13" t="s">
        <v>34</v>
      </c>
      <c r="AX2528" s="13" t="s">
        <v>72</v>
      </c>
      <c r="AY2528" s="244" t="s">
        <v>191</v>
      </c>
    </row>
    <row r="2529" s="14" customFormat="1">
      <c r="A2529" s="14"/>
      <c r="B2529" s="245"/>
      <c r="C2529" s="246"/>
      <c r="D2529" s="236" t="s">
        <v>202</v>
      </c>
      <c r="E2529" s="247" t="s">
        <v>19</v>
      </c>
      <c r="F2529" s="248" t="s">
        <v>198</v>
      </c>
      <c r="G2529" s="246"/>
      <c r="H2529" s="249">
        <v>4</v>
      </c>
      <c r="I2529" s="250"/>
      <c r="J2529" s="246"/>
      <c r="K2529" s="246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202</v>
      </c>
      <c r="AU2529" s="255" t="s">
        <v>82</v>
      </c>
      <c r="AV2529" s="14" t="s">
        <v>82</v>
      </c>
      <c r="AW2529" s="14" t="s">
        <v>34</v>
      </c>
      <c r="AX2529" s="14" t="s">
        <v>72</v>
      </c>
      <c r="AY2529" s="255" t="s">
        <v>191</v>
      </c>
    </row>
    <row r="2530" s="16" customFormat="1">
      <c r="A2530" s="16"/>
      <c r="B2530" s="267"/>
      <c r="C2530" s="268"/>
      <c r="D2530" s="236" t="s">
        <v>202</v>
      </c>
      <c r="E2530" s="269" t="s">
        <v>19</v>
      </c>
      <c r="F2530" s="270" t="s">
        <v>212</v>
      </c>
      <c r="G2530" s="268"/>
      <c r="H2530" s="271">
        <v>4</v>
      </c>
      <c r="I2530" s="272"/>
      <c r="J2530" s="268"/>
      <c r="K2530" s="268"/>
      <c r="L2530" s="273"/>
      <c r="M2530" s="274"/>
      <c r="N2530" s="275"/>
      <c r="O2530" s="275"/>
      <c r="P2530" s="275"/>
      <c r="Q2530" s="275"/>
      <c r="R2530" s="275"/>
      <c r="S2530" s="275"/>
      <c r="T2530" s="27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T2530" s="277" t="s">
        <v>202</v>
      </c>
      <c r="AU2530" s="277" t="s">
        <v>82</v>
      </c>
      <c r="AV2530" s="16" t="s">
        <v>198</v>
      </c>
      <c r="AW2530" s="16" t="s">
        <v>34</v>
      </c>
      <c r="AX2530" s="16" t="s">
        <v>80</v>
      </c>
      <c r="AY2530" s="277" t="s">
        <v>191</v>
      </c>
    </row>
    <row r="2531" s="2" customFormat="1" ht="24.15" customHeight="1">
      <c r="A2531" s="41"/>
      <c r="B2531" s="42"/>
      <c r="C2531" s="216" t="s">
        <v>2367</v>
      </c>
      <c r="D2531" s="216" t="s">
        <v>193</v>
      </c>
      <c r="E2531" s="217" t="s">
        <v>2368</v>
      </c>
      <c r="F2531" s="218" t="s">
        <v>2369</v>
      </c>
      <c r="G2531" s="219" t="s">
        <v>215</v>
      </c>
      <c r="H2531" s="220">
        <v>23</v>
      </c>
      <c r="I2531" s="221"/>
      <c r="J2531" s="222">
        <f>ROUND(I2531*H2531,2)</f>
        <v>0</v>
      </c>
      <c r="K2531" s="218" t="s">
        <v>197</v>
      </c>
      <c r="L2531" s="47"/>
      <c r="M2531" s="223" t="s">
        <v>19</v>
      </c>
      <c r="N2531" s="224" t="s">
        <v>43</v>
      </c>
      <c r="O2531" s="87"/>
      <c r="P2531" s="225">
        <f>O2531*H2531</f>
        <v>0</v>
      </c>
      <c r="Q2531" s="225">
        <v>0.0011100000000000001</v>
      </c>
      <c r="R2531" s="225">
        <f>Q2531*H2531</f>
        <v>0.025530000000000001</v>
      </c>
      <c r="S2531" s="225">
        <v>0</v>
      </c>
      <c r="T2531" s="226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7" t="s">
        <v>464</v>
      </c>
      <c r="AT2531" s="227" t="s">
        <v>193</v>
      </c>
      <c r="AU2531" s="227" t="s">
        <v>82</v>
      </c>
      <c r="AY2531" s="20" t="s">
        <v>191</v>
      </c>
      <c r="BE2531" s="228">
        <f>IF(N2531="základní",J2531,0)</f>
        <v>0</v>
      </c>
      <c r="BF2531" s="228">
        <f>IF(N2531="snížená",J2531,0)</f>
        <v>0</v>
      </c>
      <c r="BG2531" s="228">
        <f>IF(N2531="zákl. přenesená",J2531,0)</f>
        <v>0</v>
      </c>
      <c r="BH2531" s="228">
        <f>IF(N2531="sníž. přenesená",J2531,0)</f>
        <v>0</v>
      </c>
      <c r="BI2531" s="228">
        <f>IF(N2531="nulová",J2531,0)</f>
        <v>0</v>
      </c>
      <c r="BJ2531" s="20" t="s">
        <v>80</v>
      </c>
      <c r="BK2531" s="228">
        <f>ROUND(I2531*H2531,2)</f>
        <v>0</v>
      </c>
      <c r="BL2531" s="20" t="s">
        <v>464</v>
      </c>
      <c r="BM2531" s="227" t="s">
        <v>2370</v>
      </c>
    </row>
    <row r="2532" s="2" customFormat="1">
      <c r="A2532" s="41"/>
      <c r="B2532" s="42"/>
      <c r="C2532" s="43"/>
      <c r="D2532" s="229" t="s">
        <v>200</v>
      </c>
      <c r="E2532" s="43"/>
      <c r="F2532" s="230" t="s">
        <v>2371</v>
      </c>
      <c r="G2532" s="43"/>
      <c r="H2532" s="43"/>
      <c r="I2532" s="231"/>
      <c r="J2532" s="43"/>
      <c r="K2532" s="43"/>
      <c r="L2532" s="47"/>
      <c r="M2532" s="232"/>
      <c r="N2532" s="233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200</v>
      </c>
      <c r="AU2532" s="20" t="s">
        <v>82</v>
      </c>
    </row>
    <row r="2533" s="13" customFormat="1">
      <c r="A2533" s="13"/>
      <c r="B2533" s="234"/>
      <c r="C2533" s="235"/>
      <c r="D2533" s="236" t="s">
        <v>202</v>
      </c>
      <c r="E2533" s="237" t="s">
        <v>19</v>
      </c>
      <c r="F2533" s="238" t="s">
        <v>2027</v>
      </c>
      <c r="G2533" s="235"/>
      <c r="H2533" s="237" t="s">
        <v>19</v>
      </c>
      <c r="I2533" s="239"/>
      <c r="J2533" s="235"/>
      <c r="K2533" s="235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202</v>
      </c>
      <c r="AU2533" s="244" t="s">
        <v>82</v>
      </c>
      <c r="AV2533" s="13" t="s">
        <v>80</v>
      </c>
      <c r="AW2533" s="13" t="s">
        <v>34</v>
      </c>
      <c r="AX2533" s="13" t="s">
        <v>72</v>
      </c>
      <c r="AY2533" s="244" t="s">
        <v>191</v>
      </c>
    </row>
    <row r="2534" s="14" customFormat="1">
      <c r="A2534" s="14"/>
      <c r="B2534" s="245"/>
      <c r="C2534" s="246"/>
      <c r="D2534" s="236" t="s">
        <v>202</v>
      </c>
      <c r="E2534" s="247" t="s">
        <v>19</v>
      </c>
      <c r="F2534" s="248" t="s">
        <v>2372</v>
      </c>
      <c r="G2534" s="246"/>
      <c r="H2534" s="249">
        <v>5</v>
      </c>
      <c r="I2534" s="250"/>
      <c r="J2534" s="246"/>
      <c r="K2534" s="246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202</v>
      </c>
      <c r="AU2534" s="255" t="s">
        <v>82</v>
      </c>
      <c r="AV2534" s="14" t="s">
        <v>82</v>
      </c>
      <c r="AW2534" s="14" t="s">
        <v>34</v>
      </c>
      <c r="AX2534" s="14" t="s">
        <v>72</v>
      </c>
      <c r="AY2534" s="255" t="s">
        <v>191</v>
      </c>
    </row>
    <row r="2535" s="14" customFormat="1">
      <c r="A2535" s="14"/>
      <c r="B2535" s="245"/>
      <c r="C2535" s="246"/>
      <c r="D2535" s="236" t="s">
        <v>202</v>
      </c>
      <c r="E2535" s="247" t="s">
        <v>19</v>
      </c>
      <c r="F2535" s="248" t="s">
        <v>2373</v>
      </c>
      <c r="G2535" s="246"/>
      <c r="H2535" s="249">
        <v>18</v>
      </c>
      <c r="I2535" s="250"/>
      <c r="J2535" s="246"/>
      <c r="K2535" s="246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202</v>
      </c>
      <c r="AU2535" s="255" t="s">
        <v>82</v>
      </c>
      <c r="AV2535" s="14" t="s">
        <v>82</v>
      </c>
      <c r="AW2535" s="14" t="s">
        <v>34</v>
      </c>
      <c r="AX2535" s="14" t="s">
        <v>72</v>
      </c>
      <c r="AY2535" s="255" t="s">
        <v>191</v>
      </c>
    </row>
    <row r="2536" s="16" customFormat="1">
      <c r="A2536" s="16"/>
      <c r="B2536" s="267"/>
      <c r="C2536" s="268"/>
      <c r="D2536" s="236" t="s">
        <v>202</v>
      </c>
      <c r="E2536" s="269" t="s">
        <v>19</v>
      </c>
      <c r="F2536" s="270" t="s">
        <v>212</v>
      </c>
      <c r="G2536" s="268"/>
      <c r="H2536" s="271">
        <v>23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77" t="s">
        <v>202</v>
      </c>
      <c r="AU2536" s="277" t="s">
        <v>82</v>
      </c>
      <c r="AV2536" s="16" t="s">
        <v>198</v>
      </c>
      <c r="AW2536" s="16" t="s">
        <v>34</v>
      </c>
      <c r="AX2536" s="16" t="s">
        <v>80</v>
      </c>
      <c r="AY2536" s="277" t="s">
        <v>191</v>
      </c>
    </row>
    <row r="2537" s="2" customFormat="1" ht="24.15" customHeight="1">
      <c r="A2537" s="41"/>
      <c r="B2537" s="42"/>
      <c r="C2537" s="216" t="s">
        <v>2374</v>
      </c>
      <c r="D2537" s="216" t="s">
        <v>193</v>
      </c>
      <c r="E2537" s="217" t="s">
        <v>2375</v>
      </c>
      <c r="F2537" s="218" t="s">
        <v>2376</v>
      </c>
      <c r="G2537" s="219" t="s">
        <v>310</v>
      </c>
      <c r="H2537" s="220">
        <v>1.8380000000000001</v>
      </c>
      <c r="I2537" s="221"/>
      <c r="J2537" s="222">
        <f>ROUND(I2537*H2537,2)</f>
        <v>0</v>
      </c>
      <c r="K2537" s="218" t="s">
        <v>197</v>
      </c>
      <c r="L2537" s="47"/>
      <c r="M2537" s="223" t="s">
        <v>19</v>
      </c>
      <c r="N2537" s="224" t="s">
        <v>43</v>
      </c>
      <c r="O2537" s="87"/>
      <c r="P2537" s="225">
        <f>O2537*H2537</f>
        <v>0</v>
      </c>
      <c r="Q2537" s="225">
        <v>0</v>
      </c>
      <c r="R2537" s="225">
        <f>Q2537*H2537</f>
        <v>0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464</v>
      </c>
      <c r="AT2537" s="227" t="s">
        <v>193</v>
      </c>
      <c r="AU2537" s="227" t="s">
        <v>82</v>
      </c>
      <c r="AY2537" s="20" t="s">
        <v>191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80</v>
      </c>
      <c r="BK2537" s="228">
        <f>ROUND(I2537*H2537,2)</f>
        <v>0</v>
      </c>
      <c r="BL2537" s="20" t="s">
        <v>464</v>
      </c>
      <c r="BM2537" s="227" t="s">
        <v>2377</v>
      </c>
    </row>
    <row r="2538" s="2" customFormat="1">
      <c r="A2538" s="41"/>
      <c r="B2538" s="42"/>
      <c r="C2538" s="43"/>
      <c r="D2538" s="229" t="s">
        <v>200</v>
      </c>
      <c r="E2538" s="43"/>
      <c r="F2538" s="230" t="s">
        <v>2378</v>
      </c>
      <c r="G2538" s="43"/>
      <c r="H2538" s="43"/>
      <c r="I2538" s="231"/>
      <c r="J2538" s="43"/>
      <c r="K2538" s="43"/>
      <c r="L2538" s="47"/>
      <c r="M2538" s="232"/>
      <c r="N2538" s="233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200</v>
      </c>
      <c r="AU2538" s="20" t="s">
        <v>82</v>
      </c>
    </row>
    <row r="2539" s="12" customFormat="1" ht="22.8" customHeight="1">
      <c r="A2539" s="12"/>
      <c r="B2539" s="200"/>
      <c r="C2539" s="201"/>
      <c r="D2539" s="202" t="s">
        <v>71</v>
      </c>
      <c r="E2539" s="214" t="s">
        <v>2379</v>
      </c>
      <c r="F2539" s="214" t="s">
        <v>2380</v>
      </c>
      <c r="G2539" s="201"/>
      <c r="H2539" s="201"/>
      <c r="I2539" s="204"/>
      <c r="J2539" s="215">
        <f>BK2539</f>
        <v>0</v>
      </c>
      <c r="K2539" s="201"/>
      <c r="L2539" s="206"/>
      <c r="M2539" s="207"/>
      <c r="N2539" s="208"/>
      <c r="O2539" s="208"/>
      <c r="P2539" s="209">
        <f>SUM(P2540:P2825)</f>
        <v>0</v>
      </c>
      <c r="Q2539" s="208"/>
      <c r="R2539" s="209">
        <f>SUM(R2540:R2825)</f>
        <v>1.6873759999999998</v>
      </c>
      <c r="S2539" s="208"/>
      <c r="T2539" s="210">
        <f>SUM(T2540:T2825)</f>
        <v>0</v>
      </c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R2539" s="211" t="s">
        <v>82</v>
      </c>
      <c r="AT2539" s="212" t="s">
        <v>71</v>
      </c>
      <c r="AU2539" s="212" t="s">
        <v>80</v>
      </c>
      <c r="AY2539" s="211" t="s">
        <v>191</v>
      </c>
      <c r="BK2539" s="213">
        <f>SUM(BK2540:BK2825)</f>
        <v>0</v>
      </c>
    </row>
    <row r="2540" s="2" customFormat="1" ht="24.15" customHeight="1">
      <c r="A2540" s="41"/>
      <c r="B2540" s="42"/>
      <c r="C2540" s="216" t="s">
        <v>2381</v>
      </c>
      <c r="D2540" s="216" t="s">
        <v>193</v>
      </c>
      <c r="E2540" s="217" t="s">
        <v>2382</v>
      </c>
      <c r="F2540" s="218" t="s">
        <v>2383</v>
      </c>
      <c r="G2540" s="219" t="s">
        <v>196</v>
      </c>
      <c r="H2540" s="220">
        <v>22.399999999999999</v>
      </c>
      <c r="I2540" s="221"/>
      <c r="J2540" s="222">
        <f>ROUND(I2540*H2540,2)</f>
        <v>0</v>
      </c>
      <c r="K2540" s="218" t="s">
        <v>197</v>
      </c>
      <c r="L2540" s="47"/>
      <c r="M2540" s="223" t="s">
        <v>19</v>
      </c>
      <c r="N2540" s="224" t="s">
        <v>43</v>
      </c>
      <c r="O2540" s="87"/>
      <c r="P2540" s="225">
        <f>O2540*H2540</f>
        <v>0</v>
      </c>
      <c r="Q2540" s="225">
        <v>0</v>
      </c>
      <c r="R2540" s="225">
        <f>Q2540*H2540</f>
        <v>0</v>
      </c>
      <c r="S2540" s="225">
        <v>0</v>
      </c>
      <c r="T2540" s="226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7" t="s">
        <v>464</v>
      </c>
      <c r="AT2540" s="227" t="s">
        <v>193</v>
      </c>
      <c r="AU2540" s="227" t="s">
        <v>82</v>
      </c>
      <c r="AY2540" s="20" t="s">
        <v>191</v>
      </c>
      <c r="BE2540" s="228">
        <f>IF(N2540="základní",J2540,0)</f>
        <v>0</v>
      </c>
      <c r="BF2540" s="228">
        <f>IF(N2540="snížená",J2540,0)</f>
        <v>0</v>
      </c>
      <c r="BG2540" s="228">
        <f>IF(N2540="zákl. přenesená",J2540,0)</f>
        <v>0</v>
      </c>
      <c r="BH2540" s="228">
        <f>IF(N2540="sníž. přenesená",J2540,0)</f>
        <v>0</v>
      </c>
      <c r="BI2540" s="228">
        <f>IF(N2540="nulová",J2540,0)</f>
        <v>0</v>
      </c>
      <c r="BJ2540" s="20" t="s">
        <v>80</v>
      </c>
      <c r="BK2540" s="228">
        <f>ROUND(I2540*H2540,2)</f>
        <v>0</v>
      </c>
      <c r="BL2540" s="20" t="s">
        <v>464</v>
      </c>
      <c r="BM2540" s="227" t="s">
        <v>2384</v>
      </c>
    </row>
    <row r="2541" s="2" customFormat="1">
      <c r="A2541" s="41"/>
      <c r="B2541" s="42"/>
      <c r="C2541" s="43"/>
      <c r="D2541" s="229" t="s">
        <v>200</v>
      </c>
      <c r="E2541" s="43"/>
      <c r="F2541" s="230" t="s">
        <v>2385</v>
      </c>
      <c r="G2541" s="43"/>
      <c r="H2541" s="43"/>
      <c r="I2541" s="231"/>
      <c r="J2541" s="43"/>
      <c r="K2541" s="43"/>
      <c r="L2541" s="47"/>
      <c r="M2541" s="232"/>
      <c r="N2541" s="233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200</v>
      </c>
      <c r="AU2541" s="20" t="s">
        <v>82</v>
      </c>
    </row>
    <row r="2542" s="13" customFormat="1">
      <c r="A2542" s="13"/>
      <c r="B2542" s="234"/>
      <c r="C2542" s="235"/>
      <c r="D2542" s="236" t="s">
        <v>202</v>
      </c>
      <c r="E2542" s="237" t="s">
        <v>19</v>
      </c>
      <c r="F2542" s="238" t="s">
        <v>2208</v>
      </c>
      <c r="G2542" s="235"/>
      <c r="H2542" s="237" t="s">
        <v>19</v>
      </c>
      <c r="I2542" s="239"/>
      <c r="J2542" s="235"/>
      <c r="K2542" s="235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202</v>
      </c>
      <c r="AU2542" s="244" t="s">
        <v>82</v>
      </c>
      <c r="AV2542" s="13" t="s">
        <v>80</v>
      </c>
      <c r="AW2542" s="13" t="s">
        <v>34</v>
      </c>
      <c r="AX2542" s="13" t="s">
        <v>72</v>
      </c>
      <c r="AY2542" s="244" t="s">
        <v>191</v>
      </c>
    </row>
    <row r="2543" s="14" customFormat="1">
      <c r="A2543" s="14"/>
      <c r="B2543" s="245"/>
      <c r="C2543" s="246"/>
      <c r="D2543" s="236" t="s">
        <v>202</v>
      </c>
      <c r="E2543" s="247" t="s">
        <v>19</v>
      </c>
      <c r="F2543" s="248" t="s">
        <v>2386</v>
      </c>
      <c r="G2543" s="246"/>
      <c r="H2543" s="249">
        <v>9.5999999999999996</v>
      </c>
      <c r="I2543" s="250"/>
      <c r="J2543" s="246"/>
      <c r="K2543" s="246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202</v>
      </c>
      <c r="AU2543" s="255" t="s">
        <v>82</v>
      </c>
      <c r="AV2543" s="14" t="s">
        <v>82</v>
      </c>
      <c r="AW2543" s="14" t="s">
        <v>34</v>
      </c>
      <c r="AX2543" s="14" t="s">
        <v>72</v>
      </c>
      <c r="AY2543" s="255" t="s">
        <v>191</v>
      </c>
    </row>
    <row r="2544" s="14" customFormat="1">
      <c r="A2544" s="14"/>
      <c r="B2544" s="245"/>
      <c r="C2544" s="246"/>
      <c r="D2544" s="236" t="s">
        <v>202</v>
      </c>
      <c r="E2544" s="247" t="s">
        <v>19</v>
      </c>
      <c r="F2544" s="248" t="s">
        <v>2387</v>
      </c>
      <c r="G2544" s="246"/>
      <c r="H2544" s="249">
        <v>12.800000000000001</v>
      </c>
      <c r="I2544" s="250"/>
      <c r="J2544" s="246"/>
      <c r="K2544" s="246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202</v>
      </c>
      <c r="AU2544" s="255" t="s">
        <v>82</v>
      </c>
      <c r="AV2544" s="14" t="s">
        <v>82</v>
      </c>
      <c r="AW2544" s="14" t="s">
        <v>34</v>
      </c>
      <c r="AX2544" s="14" t="s">
        <v>72</v>
      </c>
      <c r="AY2544" s="255" t="s">
        <v>191</v>
      </c>
    </row>
    <row r="2545" s="16" customFormat="1">
      <c r="A2545" s="16"/>
      <c r="B2545" s="267"/>
      <c r="C2545" s="268"/>
      <c r="D2545" s="236" t="s">
        <v>202</v>
      </c>
      <c r="E2545" s="269" t="s">
        <v>19</v>
      </c>
      <c r="F2545" s="270" t="s">
        <v>212</v>
      </c>
      <c r="G2545" s="268"/>
      <c r="H2545" s="271">
        <v>22.399999999999999</v>
      </c>
      <c r="I2545" s="272"/>
      <c r="J2545" s="268"/>
      <c r="K2545" s="268"/>
      <c r="L2545" s="273"/>
      <c r="M2545" s="274"/>
      <c r="N2545" s="275"/>
      <c r="O2545" s="275"/>
      <c r="P2545" s="275"/>
      <c r="Q2545" s="275"/>
      <c r="R2545" s="275"/>
      <c r="S2545" s="275"/>
      <c r="T2545" s="27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77" t="s">
        <v>202</v>
      </c>
      <c r="AU2545" s="277" t="s">
        <v>82</v>
      </c>
      <c r="AV2545" s="16" t="s">
        <v>198</v>
      </c>
      <c r="AW2545" s="16" t="s">
        <v>34</v>
      </c>
      <c r="AX2545" s="16" t="s">
        <v>80</v>
      </c>
      <c r="AY2545" s="277" t="s">
        <v>191</v>
      </c>
    </row>
    <row r="2546" s="2" customFormat="1" ht="16.5" customHeight="1">
      <c r="A2546" s="41"/>
      <c r="B2546" s="42"/>
      <c r="C2546" s="278" t="s">
        <v>205</v>
      </c>
      <c r="D2546" s="278" t="s">
        <v>260</v>
      </c>
      <c r="E2546" s="279" t="s">
        <v>2388</v>
      </c>
      <c r="F2546" s="280" t="s">
        <v>2389</v>
      </c>
      <c r="G2546" s="281" t="s">
        <v>196</v>
      </c>
      <c r="H2546" s="282">
        <v>24.640000000000001</v>
      </c>
      <c r="I2546" s="283"/>
      <c r="J2546" s="284">
        <f>ROUND(I2546*H2546,2)</f>
        <v>0</v>
      </c>
      <c r="K2546" s="280" t="s">
        <v>197</v>
      </c>
      <c r="L2546" s="285"/>
      <c r="M2546" s="286" t="s">
        <v>19</v>
      </c>
      <c r="N2546" s="287" t="s">
        <v>43</v>
      </c>
      <c r="O2546" s="87"/>
      <c r="P2546" s="225">
        <f>O2546*H2546</f>
        <v>0</v>
      </c>
      <c r="Q2546" s="225">
        <v>0.019900000000000001</v>
      </c>
      <c r="R2546" s="225">
        <f>Q2546*H2546</f>
        <v>0.49033600000000005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688</v>
      </c>
      <c r="AT2546" s="227" t="s">
        <v>260</v>
      </c>
      <c r="AU2546" s="227" t="s">
        <v>82</v>
      </c>
      <c r="AY2546" s="20" t="s">
        <v>191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80</v>
      </c>
      <c r="BK2546" s="228">
        <f>ROUND(I2546*H2546,2)</f>
        <v>0</v>
      </c>
      <c r="BL2546" s="20" t="s">
        <v>464</v>
      </c>
      <c r="BM2546" s="227" t="s">
        <v>2390</v>
      </c>
    </row>
    <row r="2547" s="13" customFormat="1">
      <c r="A2547" s="13"/>
      <c r="B2547" s="234"/>
      <c r="C2547" s="235"/>
      <c r="D2547" s="236" t="s">
        <v>202</v>
      </c>
      <c r="E2547" s="237" t="s">
        <v>19</v>
      </c>
      <c r="F2547" s="238" t="s">
        <v>2208</v>
      </c>
      <c r="G2547" s="235"/>
      <c r="H2547" s="237" t="s">
        <v>19</v>
      </c>
      <c r="I2547" s="239"/>
      <c r="J2547" s="235"/>
      <c r="K2547" s="235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202</v>
      </c>
      <c r="AU2547" s="244" t="s">
        <v>82</v>
      </c>
      <c r="AV2547" s="13" t="s">
        <v>80</v>
      </c>
      <c r="AW2547" s="13" t="s">
        <v>34</v>
      </c>
      <c r="AX2547" s="13" t="s">
        <v>72</v>
      </c>
      <c r="AY2547" s="244" t="s">
        <v>191</v>
      </c>
    </row>
    <row r="2548" s="14" customFormat="1">
      <c r="A2548" s="14"/>
      <c r="B2548" s="245"/>
      <c r="C2548" s="246"/>
      <c r="D2548" s="236" t="s">
        <v>202</v>
      </c>
      <c r="E2548" s="247" t="s">
        <v>19</v>
      </c>
      <c r="F2548" s="248" t="s">
        <v>2386</v>
      </c>
      <c r="G2548" s="246"/>
      <c r="H2548" s="249">
        <v>9.5999999999999996</v>
      </c>
      <c r="I2548" s="250"/>
      <c r="J2548" s="246"/>
      <c r="K2548" s="246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202</v>
      </c>
      <c r="AU2548" s="255" t="s">
        <v>82</v>
      </c>
      <c r="AV2548" s="14" t="s">
        <v>82</v>
      </c>
      <c r="AW2548" s="14" t="s">
        <v>34</v>
      </c>
      <c r="AX2548" s="14" t="s">
        <v>72</v>
      </c>
      <c r="AY2548" s="255" t="s">
        <v>191</v>
      </c>
    </row>
    <row r="2549" s="14" customFormat="1">
      <c r="A2549" s="14"/>
      <c r="B2549" s="245"/>
      <c r="C2549" s="246"/>
      <c r="D2549" s="236" t="s">
        <v>202</v>
      </c>
      <c r="E2549" s="247" t="s">
        <v>19</v>
      </c>
      <c r="F2549" s="248" t="s">
        <v>2387</v>
      </c>
      <c r="G2549" s="246"/>
      <c r="H2549" s="249">
        <v>12.800000000000001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202</v>
      </c>
      <c r="AU2549" s="255" t="s">
        <v>82</v>
      </c>
      <c r="AV2549" s="14" t="s">
        <v>82</v>
      </c>
      <c r="AW2549" s="14" t="s">
        <v>34</v>
      </c>
      <c r="AX2549" s="14" t="s">
        <v>72</v>
      </c>
      <c r="AY2549" s="255" t="s">
        <v>191</v>
      </c>
    </row>
    <row r="2550" s="16" customFormat="1">
      <c r="A2550" s="16"/>
      <c r="B2550" s="267"/>
      <c r="C2550" s="268"/>
      <c r="D2550" s="236" t="s">
        <v>202</v>
      </c>
      <c r="E2550" s="269" t="s">
        <v>19</v>
      </c>
      <c r="F2550" s="270" t="s">
        <v>212</v>
      </c>
      <c r="G2550" s="268"/>
      <c r="H2550" s="271">
        <v>22.399999999999999</v>
      </c>
      <c r="I2550" s="272"/>
      <c r="J2550" s="268"/>
      <c r="K2550" s="268"/>
      <c r="L2550" s="273"/>
      <c r="M2550" s="274"/>
      <c r="N2550" s="275"/>
      <c r="O2550" s="275"/>
      <c r="P2550" s="275"/>
      <c r="Q2550" s="275"/>
      <c r="R2550" s="275"/>
      <c r="S2550" s="275"/>
      <c r="T2550" s="27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T2550" s="277" t="s">
        <v>202</v>
      </c>
      <c r="AU2550" s="277" t="s">
        <v>82</v>
      </c>
      <c r="AV2550" s="16" t="s">
        <v>198</v>
      </c>
      <c r="AW2550" s="16" t="s">
        <v>34</v>
      </c>
      <c r="AX2550" s="16" t="s">
        <v>80</v>
      </c>
      <c r="AY2550" s="277" t="s">
        <v>191</v>
      </c>
    </row>
    <row r="2551" s="14" customFormat="1">
      <c r="A2551" s="14"/>
      <c r="B2551" s="245"/>
      <c r="C2551" s="246"/>
      <c r="D2551" s="236" t="s">
        <v>202</v>
      </c>
      <c r="E2551" s="246"/>
      <c r="F2551" s="248" t="s">
        <v>2391</v>
      </c>
      <c r="G2551" s="246"/>
      <c r="H2551" s="249">
        <v>24.640000000000001</v>
      </c>
      <c r="I2551" s="250"/>
      <c r="J2551" s="246"/>
      <c r="K2551" s="246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202</v>
      </c>
      <c r="AU2551" s="255" t="s">
        <v>82</v>
      </c>
      <c r="AV2551" s="14" t="s">
        <v>82</v>
      </c>
      <c r="AW2551" s="14" t="s">
        <v>4</v>
      </c>
      <c r="AX2551" s="14" t="s">
        <v>80</v>
      </c>
      <c r="AY2551" s="255" t="s">
        <v>191</v>
      </c>
    </row>
    <row r="2552" s="2" customFormat="1" ht="24.15" customHeight="1">
      <c r="A2552" s="41"/>
      <c r="B2552" s="42"/>
      <c r="C2552" s="216" t="s">
        <v>2392</v>
      </c>
      <c r="D2552" s="216" t="s">
        <v>193</v>
      </c>
      <c r="E2552" s="217" t="s">
        <v>2393</v>
      </c>
      <c r="F2552" s="218" t="s">
        <v>2394</v>
      </c>
      <c r="G2552" s="219" t="s">
        <v>250</v>
      </c>
      <c r="H2552" s="220">
        <v>17</v>
      </c>
      <c r="I2552" s="221"/>
      <c r="J2552" s="222">
        <f>ROUND(I2552*H2552,2)</f>
        <v>0</v>
      </c>
      <c r="K2552" s="218" t="s">
        <v>197</v>
      </c>
      <c r="L2552" s="47"/>
      <c r="M2552" s="223" t="s">
        <v>19</v>
      </c>
      <c r="N2552" s="224" t="s">
        <v>43</v>
      </c>
      <c r="O2552" s="87"/>
      <c r="P2552" s="225">
        <f>O2552*H2552</f>
        <v>0</v>
      </c>
      <c r="Q2552" s="225">
        <v>0</v>
      </c>
      <c r="R2552" s="225">
        <f>Q2552*H2552</f>
        <v>0</v>
      </c>
      <c r="S2552" s="225">
        <v>0</v>
      </c>
      <c r="T2552" s="226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7" t="s">
        <v>464</v>
      </c>
      <c r="AT2552" s="227" t="s">
        <v>193</v>
      </c>
      <c r="AU2552" s="227" t="s">
        <v>82</v>
      </c>
      <c r="AY2552" s="20" t="s">
        <v>191</v>
      </c>
      <c r="BE2552" s="228">
        <f>IF(N2552="základní",J2552,0)</f>
        <v>0</v>
      </c>
      <c r="BF2552" s="228">
        <f>IF(N2552="snížená",J2552,0)</f>
        <v>0</v>
      </c>
      <c r="BG2552" s="228">
        <f>IF(N2552="zákl. přenesená",J2552,0)</f>
        <v>0</v>
      </c>
      <c r="BH2552" s="228">
        <f>IF(N2552="sníž. přenesená",J2552,0)</f>
        <v>0</v>
      </c>
      <c r="BI2552" s="228">
        <f>IF(N2552="nulová",J2552,0)</f>
        <v>0</v>
      </c>
      <c r="BJ2552" s="20" t="s">
        <v>80</v>
      </c>
      <c r="BK2552" s="228">
        <f>ROUND(I2552*H2552,2)</f>
        <v>0</v>
      </c>
      <c r="BL2552" s="20" t="s">
        <v>464</v>
      </c>
      <c r="BM2552" s="227" t="s">
        <v>2395</v>
      </c>
    </row>
    <row r="2553" s="2" customFormat="1">
      <c r="A2553" s="41"/>
      <c r="B2553" s="42"/>
      <c r="C2553" s="43"/>
      <c r="D2553" s="229" t="s">
        <v>200</v>
      </c>
      <c r="E2553" s="43"/>
      <c r="F2553" s="230" t="s">
        <v>2396</v>
      </c>
      <c r="G2553" s="43"/>
      <c r="H2553" s="43"/>
      <c r="I2553" s="231"/>
      <c r="J2553" s="43"/>
      <c r="K2553" s="43"/>
      <c r="L2553" s="47"/>
      <c r="M2553" s="232"/>
      <c r="N2553" s="233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200</v>
      </c>
      <c r="AU2553" s="20" t="s">
        <v>82</v>
      </c>
    </row>
    <row r="2554" s="13" customFormat="1">
      <c r="A2554" s="13"/>
      <c r="B2554" s="234"/>
      <c r="C2554" s="235"/>
      <c r="D2554" s="236" t="s">
        <v>202</v>
      </c>
      <c r="E2554" s="237" t="s">
        <v>19</v>
      </c>
      <c r="F2554" s="238" t="s">
        <v>1868</v>
      </c>
      <c r="G2554" s="235"/>
      <c r="H2554" s="237" t="s">
        <v>19</v>
      </c>
      <c r="I2554" s="239"/>
      <c r="J2554" s="235"/>
      <c r="K2554" s="235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202</v>
      </c>
      <c r="AU2554" s="244" t="s">
        <v>82</v>
      </c>
      <c r="AV2554" s="13" t="s">
        <v>80</v>
      </c>
      <c r="AW2554" s="13" t="s">
        <v>34</v>
      </c>
      <c r="AX2554" s="13" t="s">
        <v>72</v>
      </c>
      <c r="AY2554" s="244" t="s">
        <v>191</v>
      </c>
    </row>
    <row r="2555" s="13" customFormat="1">
      <c r="A2555" s="13"/>
      <c r="B2555" s="234"/>
      <c r="C2555" s="235"/>
      <c r="D2555" s="236" t="s">
        <v>202</v>
      </c>
      <c r="E2555" s="237" t="s">
        <v>19</v>
      </c>
      <c r="F2555" s="238" t="s">
        <v>2397</v>
      </c>
      <c r="G2555" s="235"/>
      <c r="H2555" s="237" t="s">
        <v>19</v>
      </c>
      <c r="I2555" s="239"/>
      <c r="J2555" s="235"/>
      <c r="K2555" s="235"/>
      <c r="L2555" s="240"/>
      <c r="M2555" s="241"/>
      <c r="N2555" s="242"/>
      <c r="O2555" s="242"/>
      <c r="P2555" s="242"/>
      <c r="Q2555" s="242"/>
      <c r="R2555" s="242"/>
      <c r="S2555" s="242"/>
      <c r="T2555" s="24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4" t="s">
        <v>202</v>
      </c>
      <c r="AU2555" s="244" t="s">
        <v>82</v>
      </c>
      <c r="AV2555" s="13" t="s">
        <v>80</v>
      </c>
      <c r="AW2555" s="13" t="s">
        <v>34</v>
      </c>
      <c r="AX2555" s="13" t="s">
        <v>72</v>
      </c>
      <c r="AY2555" s="244" t="s">
        <v>191</v>
      </c>
    </row>
    <row r="2556" s="14" customFormat="1">
      <c r="A2556" s="14"/>
      <c r="B2556" s="245"/>
      <c r="C2556" s="246"/>
      <c r="D2556" s="236" t="s">
        <v>202</v>
      </c>
      <c r="E2556" s="247" t="s">
        <v>19</v>
      </c>
      <c r="F2556" s="248" t="s">
        <v>259</v>
      </c>
      <c r="G2556" s="246"/>
      <c r="H2556" s="249">
        <v>8</v>
      </c>
      <c r="I2556" s="250"/>
      <c r="J2556" s="246"/>
      <c r="K2556" s="246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202</v>
      </c>
      <c r="AU2556" s="255" t="s">
        <v>82</v>
      </c>
      <c r="AV2556" s="14" t="s">
        <v>82</v>
      </c>
      <c r="AW2556" s="14" t="s">
        <v>34</v>
      </c>
      <c r="AX2556" s="14" t="s">
        <v>72</v>
      </c>
      <c r="AY2556" s="255" t="s">
        <v>191</v>
      </c>
    </row>
    <row r="2557" s="15" customFormat="1">
      <c r="A2557" s="15"/>
      <c r="B2557" s="256"/>
      <c r="C2557" s="257"/>
      <c r="D2557" s="236" t="s">
        <v>202</v>
      </c>
      <c r="E2557" s="258" t="s">
        <v>19</v>
      </c>
      <c r="F2557" s="259" t="s">
        <v>208</v>
      </c>
      <c r="G2557" s="257"/>
      <c r="H2557" s="260">
        <v>8</v>
      </c>
      <c r="I2557" s="261"/>
      <c r="J2557" s="257"/>
      <c r="K2557" s="257"/>
      <c r="L2557" s="262"/>
      <c r="M2557" s="263"/>
      <c r="N2557" s="264"/>
      <c r="O2557" s="264"/>
      <c r="P2557" s="264"/>
      <c r="Q2557" s="264"/>
      <c r="R2557" s="264"/>
      <c r="S2557" s="264"/>
      <c r="T2557" s="26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66" t="s">
        <v>202</v>
      </c>
      <c r="AU2557" s="266" t="s">
        <v>82</v>
      </c>
      <c r="AV2557" s="15" t="s">
        <v>93</v>
      </c>
      <c r="AW2557" s="15" t="s">
        <v>34</v>
      </c>
      <c r="AX2557" s="15" t="s">
        <v>72</v>
      </c>
      <c r="AY2557" s="266" t="s">
        <v>191</v>
      </c>
    </row>
    <row r="2558" s="13" customFormat="1">
      <c r="A2558" s="13"/>
      <c r="B2558" s="234"/>
      <c r="C2558" s="235"/>
      <c r="D2558" s="236" t="s">
        <v>202</v>
      </c>
      <c r="E2558" s="237" t="s">
        <v>19</v>
      </c>
      <c r="F2558" s="238" t="s">
        <v>1868</v>
      </c>
      <c r="G2558" s="235"/>
      <c r="H2558" s="237" t="s">
        <v>19</v>
      </c>
      <c r="I2558" s="239"/>
      <c r="J2558" s="235"/>
      <c r="K2558" s="235"/>
      <c r="L2558" s="240"/>
      <c r="M2558" s="241"/>
      <c r="N2558" s="242"/>
      <c r="O2558" s="242"/>
      <c r="P2558" s="242"/>
      <c r="Q2558" s="242"/>
      <c r="R2558" s="242"/>
      <c r="S2558" s="242"/>
      <c r="T2558" s="24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4" t="s">
        <v>202</v>
      </c>
      <c r="AU2558" s="244" t="s">
        <v>82</v>
      </c>
      <c r="AV2558" s="13" t="s">
        <v>80</v>
      </c>
      <c r="AW2558" s="13" t="s">
        <v>34</v>
      </c>
      <c r="AX2558" s="13" t="s">
        <v>72</v>
      </c>
      <c r="AY2558" s="244" t="s">
        <v>191</v>
      </c>
    </row>
    <row r="2559" s="13" customFormat="1">
      <c r="A2559" s="13"/>
      <c r="B2559" s="234"/>
      <c r="C2559" s="235"/>
      <c r="D2559" s="236" t="s">
        <v>202</v>
      </c>
      <c r="E2559" s="237" t="s">
        <v>19</v>
      </c>
      <c r="F2559" s="238" t="s">
        <v>2398</v>
      </c>
      <c r="G2559" s="235"/>
      <c r="H2559" s="237" t="s">
        <v>19</v>
      </c>
      <c r="I2559" s="239"/>
      <c r="J2559" s="235"/>
      <c r="K2559" s="235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202</v>
      </c>
      <c r="AU2559" s="244" t="s">
        <v>82</v>
      </c>
      <c r="AV2559" s="13" t="s">
        <v>80</v>
      </c>
      <c r="AW2559" s="13" t="s">
        <v>34</v>
      </c>
      <c r="AX2559" s="13" t="s">
        <v>72</v>
      </c>
      <c r="AY2559" s="244" t="s">
        <v>191</v>
      </c>
    </row>
    <row r="2560" s="14" customFormat="1">
      <c r="A2560" s="14"/>
      <c r="B2560" s="245"/>
      <c r="C2560" s="246"/>
      <c r="D2560" s="236" t="s">
        <v>202</v>
      </c>
      <c r="E2560" s="247" t="s">
        <v>19</v>
      </c>
      <c r="F2560" s="248" t="s">
        <v>264</v>
      </c>
      <c r="G2560" s="246"/>
      <c r="H2560" s="249">
        <v>9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202</v>
      </c>
      <c r="AU2560" s="255" t="s">
        <v>82</v>
      </c>
      <c r="AV2560" s="14" t="s">
        <v>82</v>
      </c>
      <c r="AW2560" s="14" t="s">
        <v>34</v>
      </c>
      <c r="AX2560" s="14" t="s">
        <v>72</v>
      </c>
      <c r="AY2560" s="255" t="s">
        <v>191</v>
      </c>
    </row>
    <row r="2561" s="15" customFormat="1">
      <c r="A2561" s="15"/>
      <c r="B2561" s="256"/>
      <c r="C2561" s="257"/>
      <c r="D2561" s="236" t="s">
        <v>202</v>
      </c>
      <c r="E2561" s="258" t="s">
        <v>19</v>
      </c>
      <c r="F2561" s="259" t="s">
        <v>208</v>
      </c>
      <c r="G2561" s="257"/>
      <c r="H2561" s="260">
        <v>9</v>
      </c>
      <c r="I2561" s="261"/>
      <c r="J2561" s="257"/>
      <c r="K2561" s="257"/>
      <c r="L2561" s="262"/>
      <c r="M2561" s="263"/>
      <c r="N2561" s="264"/>
      <c r="O2561" s="264"/>
      <c r="P2561" s="264"/>
      <c r="Q2561" s="264"/>
      <c r="R2561" s="264"/>
      <c r="S2561" s="264"/>
      <c r="T2561" s="26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6" t="s">
        <v>202</v>
      </c>
      <c r="AU2561" s="266" t="s">
        <v>82</v>
      </c>
      <c r="AV2561" s="15" t="s">
        <v>93</v>
      </c>
      <c r="AW2561" s="15" t="s">
        <v>34</v>
      </c>
      <c r="AX2561" s="15" t="s">
        <v>72</v>
      </c>
      <c r="AY2561" s="266" t="s">
        <v>191</v>
      </c>
    </row>
    <row r="2562" s="16" customFormat="1">
      <c r="A2562" s="16"/>
      <c r="B2562" s="267"/>
      <c r="C2562" s="268"/>
      <c r="D2562" s="236" t="s">
        <v>202</v>
      </c>
      <c r="E2562" s="269" t="s">
        <v>19</v>
      </c>
      <c r="F2562" s="270" t="s">
        <v>212</v>
      </c>
      <c r="G2562" s="268"/>
      <c r="H2562" s="271">
        <v>17</v>
      </c>
      <c r="I2562" s="272"/>
      <c r="J2562" s="268"/>
      <c r="K2562" s="268"/>
      <c r="L2562" s="273"/>
      <c r="M2562" s="274"/>
      <c r="N2562" s="275"/>
      <c r="O2562" s="275"/>
      <c r="P2562" s="275"/>
      <c r="Q2562" s="275"/>
      <c r="R2562" s="275"/>
      <c r="S2562" s="275"/>
      <c r="T2562" s="27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77" t="s">
        <v>202</v>
      </c>
      <c r="AU2562" s="277" t="s">
        <v>82</v>
      </c>
      <c r="AV2562" s="16" t="s">
        <v>198</v>
      </c>
      <c r="AW2562" s="16" t="s">
        <v>34</v>
      </c>
      <c r="AX2562" s="16" t="s">
        <v>80</v>
      </c>
      <c r="AY2562" s="277" t="s">
        <v>191</v>
      </c>
    </row>
    <row r="2563" s="2" customFormat="1" ht="16.5" customHeight="1">
      <c r="A2563" s="41"/>
      <c r="B2563" s="42"/>
      <c r="C2563" s="278" t="s">
        <v>2399</v>
      </c>
      <c r="D2563" s="278" t="s">
        <v>260</v>
      </c>
      <c r="E2563" s="279" t="s">
        <v>2400</v>
      </c>
      <c r="F2563" s="280" t="s">
        <v>2401</v>
      </c>
      <c r="G2563" s="281" t="s">
        <v>250</v>
      </c>
      <c r="H2563" s="282">
        <v>8</v>
      </c>
      <c r="I2563" s="283"/>
      <c r="J2563" s="284">
        <f>ROUND(I2563*H2563,2)</f>
        <v>0</v>
      </c>
      <c r="K2563" s="280" t="s">
        <v>197</v>
      </c>
      <c r="L2563" s="285"/>
      <c r="M2563" s="286" t="s">
        <v>19</v>
      </c>
      <c r="N2563" s="287" t="s">
        <v>43</v>
      </c>
      <c r="O2563" s="87"/>
      <c r="P2563" s="225">
        <f>O2563*H2563</f>
        <v>0</v>
      </c>
      <c r="Q2563" s="225">
        <v>0.017500000000000002</v>
      </c>
      <c r="R2563" s="225">
        <f>Q2563*H2563</f>
        <v>0.14000000000000001</v>
      </c>
      <c r="S2563" s="225">
        <v>0</v>
      </c>
      <c r="T2563" s="226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7" t="s">
        <v>688</v>
      </c>
      <c r="AT2563" s="227" t="s">
        <v>260</v>
      </c>
      <c r="AU2563" s="227" t="s">
        <v>82</v>
      </c>
      <c r="AY2563" s="20" t="s">
        <v>191</v>
      </c>
      <c r="BE2563" s="228">
        <f>IF(N2563="základní",J2563,0)</f>
        <v>0</v>
      </c>
      <c r="BF2563" s="228">
        <f>IF(N2563="snížená",J2563,0)</f>
        <v>0</v>
      </c>
      <c r="BG2563" s="228">
        <f>IF(N2563="zákl. přenesená",J2563,0)</f>
        <v>0</v>
      </c>
      <c r="BH2563" s="228">
        <f>IF(N2563="sníž. přenesená",J2563,0)</f>
        <v>0</v>
      </c>
      <c r="BI2563" s="228">
        <f>IF(N2563="nulová",J2563,0)</f>
        <v>0</v>
      </c>
      <c r="BJ2563" s="20" t="s">
        <v>80</v>
      </c>
      <c r="BK2563" s="228">
        <f>ROUND(I2563*H2563,2)</f>
        <v>0</v>
      </c>
      <c r="BL2563" s="20" t="s">
        <v>464</v>
      </c>
      <c r="BM2563" s="227" t="s">
        <v>2402</v>
      </c>
    </row>
    <row r="2564" s="13" customFormat="1">
      <c r="A2564" s="13"/>
      <c r="B2564" s="234"/>
      <c r="C2564" s="235"/>
      <c r="D2564" s="236" t="s">
        <v>202</v>
      </c>
      <c r="E2564" s="237" t="s">
        <v>19</v>
      </c>
      <c r="F2564" s="238" t="s">
        <v>1868</v>
      </c>
      <c r="G2564" s="235"/>
      <c r="H2564" s="237" t="s">
        <v>19</v>
      </c>
      <c r="I2564" s="239"/>
      <c r="J2564" s="235"/>
      <c r="K2564" s="235"/>
      <c r="L2564" s="240"/>
      <c r="M2564" s="241"/>
      <c r="N2564" s="242"/>
      <c r="O2564" s="242"/>
      <c r="P2564" s="242"/>
      <c r="Q2564" s="242"/>
      <c r="R2564" s="242"/>
      <c r="S2564" s="242"/>
      <c r="T2564" s="24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4" t="s">
        <v>202</v>
      </c>
      <c r="AU2564" s="244" t="s">
        <v>82</v>
      </c>
      <c r="AV2564" s="13" t="s">
        <v>80</v>
      </c>
      <c r="AW2564" s="13" t="s">
        <v>34</v>
      </c>
      <c r="AX2564" s="13" t="s">
        <v>72</v>
      </c>
      <c r="AY2564" s="244" t="s">
        <v>191</v>
      </c>
    </row>
    <row r="2565" s="13" customFormat="1">
      <c r="A2565" s="13"/>
      <c r="B2565" s="234"/>
      <c r="C2565" s="235"/>
      <c r="D2565" s="236" t="s">
        <v>202</v>
      </c>
      <c r="E2565" s="237" t="s">
        <v>19</v>
      </c>
      <c r="F2565" s="238" t="s">
        <v>2397</v>
      </c>
      <c r="G2565" s="235"/>
      <c r="H2565" s="237" t="s">
        <v>19</v>
      </c>
      <c r="I2565" s="239"/>
      <c r="J2565" s="235"/>
      <c r="K2565" s="235"/>
      <c r="L2565" s="240"/>
      <c r="M2565" s="241"/>
      <c r="N2565" s="242"/>
      <c r="O2565" s="242"/>
      <c r="P2565" s="242"/>
      <c r="Q2565" s="242"/>
      <c r="R2565" s="242"/>
      <c r="S2565" s="242"/>
      <c r="T2565" s="24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4" t="s">
        <v>202</v>
      </c>
      <c r="AU2565" s="244" t="s">
        <v>82</v>
      </c>
      <c r="AV2565" s="13" t="s">
        <v>80</v>
      </c>
      <c r="AW2565" s="13" t="s">
        <v>34</v>
      </c>
      <c r="AX2565" s="13" t="s">
        <v>72</v>
      </c>
      <c r="AY2565" s="244" t="s">
        <v>191</v>
      </c>
    </row>
    <row r="2566" s="14" customFormat="1">
      <c r="A2566" s="14"/>
      <c r="B2566" s="245"/>
      <c r="C2566" s="246"/>
      <c r="D2566" s="236" t="s">
        <v>202</v>
      </c>
      <c r="E2566" s="247" t="s">
        <v>19</v>
      </c>
      <c r="F2566" s="248" t="s">
        <v>259</v>
      </c>
      <c r="G2566" s="246"/>
      <c r="H2566" s="249">
        <v>8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202</v>
      </c>
      <c r="AU2566" s="255" t="s">
        <v>82</v>
      </c>
      <c r="AV2566" s="14" t="s">
        <v>82</v>
      </c>
      <c r="AW2566" s="14" t="s">
        <v>34</v>
      </c>
      <c r="AX2566" s="14" t="s">
        <v>72</v>
      </c>
      <c r="AY2566" s="255" t="s">
        <v>191</v>
      </c>
    </row>
    <row r="2567" s="16" customFormat="1">
      <c r="A2567" s="16"/>
      <c r="B2567" s="267"/>
      <c r="C2567" s="268"/>
      <c r="D2567" s="236" t="s">
        <v>202</v>
      </c>
      <c r="E2567" s="269" t="s">
        <v>19</v>
      </c>
      <c r="F2567" s="270" t="s">
        <v>212</v>
      </c>
      <c r="G2567" s="268"/>
      <c r="H2567" s="271">
        <v>8</v>
      </c>
      <c r="I2567" s="272"/>
      <c r="J2567" s="268"/>
      <c r="K2567" s="268"/>
      <c r="L2567" s="273"/>
      <c r="M2567" s="274"/>
      <c r="N2567" s="275"/>
      <c r="O2567" s="275"/>
      <c r="P2567" s="275"/>
      <c r="Q2567" s="275"/>
      <c r="R2567" s="275"/>
      <c r="S2567" s="275"/>
      <c r="T2567" s="27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T2567" s="277" t="s">
        <v>202</v>
      </c>
      <c r="AU2567" s="277" t="s">
        <v>82</v>
      </c>
      <c r="AV2567" s="16" t="s">
        <v>198</v>
      </c>
      <c r="AW2567" s="16" t="s">
        <v>34</v>
      </c>
      <c r="AX2567" s="16" t="s">
        <v>80</v>
      </c>
      <c r="AY2567" s="277" t="s">
        <v>191</v>
      </c>
    </row>
    <row r="2568" s="2" customFormat="1" ht="16.5" customHeight="1">
      <c r="A2568" s="41"/>
      <c r="B2568" s="42"/>
      <c r="C2568" s="278" t="s">
        <v>2403</v>
      </c>
      <c r="D2568" s="278" t="s">
        <v>260</v>
      </c>
      <c r="E2568" s="279" t="s">
        <v>2404</v>
      </c>
      <c r="F2568" s="280" t="s">
        <v>2405</v>
      </c>
      <c r="G2568" s="281" t="s">
        <v>250</v>
      </c>
      <c r="H2568" s="282">
        <v>9</v>
      </c>
      <c r="I2568" s="283"/>
      <c r="J2568" s="284">
        <f>ROUND(I2568*H2568,2)</f>
        <v>0</v>
      </c>
      <c r="K2568" s="280" t="s">
        <v>197</v>
      </c>
      <c r="L2568" s="285"/>
      <c r="M2568" s="286" t="s">
        <v>19</v>
      </c>
      <c r="N2568" s="287" t="s">
        <v>43</v>
      </c>
      <c r="O2568" s="87"/>
      <c r="P2568" s="225">
        <f>O2568*H2568</f>
        <v>0</v>
      </c>
      <c r="Q2568" s="225">
        <v>0.0195</v>
      </c>
      <c r="R2568" s="225">
        <f>Q2568*H2568</f>
        <v>0.17549999999999999</v>
      </c>
      <c r="S2568" s="225">
        <v>0</v>
      </c>
      <c r="T2568" s="226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7" t="s">
        <v>688</v>
      </c>
      <c r="AT2568" s="227" t="s">
        <v>260</v>
      </c>
      <c r="AU2568" s="227" t="s">
        <v>82</v>
      </c>
      <c r="AY2568" s="20" t="s">
        <v>191</v>
      </c>
      <c r="BE2568" s="228">
        <f>IF(N2568="základní",J2568,0)</f>
        <v>0</v>
      </c>
      <c r="BF2568" s="228">
        <f>IF(N2568="snížená",J2568,0)</f>
        <v>0</v>
      </c>
      <c r="BG2568" s="228">
        <f>IF(N2568="zákl. přenesená",J2568,0)</f>
        <v>0</v>
      </c>
      <c r="BH2568" s="228">
        <f>IF(N2568="sníž. přenesená",J2568,0)</f>
        <v>0</v>
      </c>
      <c r="BI2568" s="228">
        <f>IF(N2568="nulová",J2568,0)</f>
        <v>0</v>
      </c>
      <c r="BJ2568" s="20" t="s">
        <v>80</v>
      </c>
      <c r="BK2568" s="228">
        <f>ROUND(I2568*H2568,2)</f>
        <v>0</v>
      </c>
      <c r="BL2568" s="20" t="s">
        <v>464</v>
      </c>
      <c r="BM2568" s="227" t="s">
        <v>2406</v>
      </c>
    </row>
    <row r="2569" s="13" customFormat="1">
      <c r="A2569" s="13"/>
      <c r="B2569" s="234"/>
      <c r="C2569" s="235"/>
      <c r="D2569" s="236" t="s">
        <v>202</v>
      </c>
      <c r="E2569" s="237" t="s">
        <v>19</v>
      </c>
      <c r="F2569" s="238" t="s">
        <v>1868</v>
      </c>
      <c r="G2569" s="235"/>
      <c r="H2569" s="237" t="s">
        <v>19</v>
      </c>
      <c r="I2569" s="239"/>
      <c r="J2569" s="235"/>
      <c r="K2569" s="235"/>
      <c r="L2569" s="240"/>
      <c r="M2569" s="241"/>
      <c r="N2569" s="242"/>
      <c r="O2569" s="242"/>
      <c r="P2569" s="242"/>
      <c r="Q2569" s="242"/>
      <c r="R2569" s="242"/>
      <c r="S2569" s="242"/>
      <c r="T2569" s="24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4" t="s">
        <v>202</v>
      </c>
      <c r="AU2569" s="244" t="s">
        <v>82</v>
      </c>
      <c r="AV2569" s="13" t="s">
        <v>80</v>
      </c>
      <c r="AW2569" s="13" t="s">
        <v>34</v>
      </c>
      <c r="AX2569" s="13" t="s">
        <v>72</v>
      </c>
      <c r="AY2569" s="244" t="s">
        <v>191</v>
      </c>
    </row>
    <row r="2570" s="13" customFormat="1">
      <c r="A2570" s="13"/>
      <c r="B2570" s="234"/>
      <c r="C2570" s="235"/>
      <c r="D2570" s="236" t="s">
        <v>202</v>
      </c>
      <c r="E2570" s="237" t="s">
        <v>19</v>
      </c>
      <c r="F2570" s="238" t="s">
        <v>2398</v>
      </c>
      <c r="G2570" s="235"/>
      <c r="H2570" s="237" t="s">
        <v>19</v>
      </c>
      <c r="I2570" s="239"/>
      <c r="J2570" s="235"/>
      <c r="K2570" s="235"/>
      <c r="L2570" s="240"/>
      <c r="M2570" s="241"/>
      <c r="N2570" s="242"/>
      <c r="O2570" s="242"/>
      <c r="P2570" s="242"/>
      <c r="Q2570" s="242"/>
      <c r="R2570" s="242"/>
      <c r="S2570" s="242"/>
      <c r="T2570" s="24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4" t="s">
        <v>202</v>
      </c>
      <c r="AU2570" s="244" t="s">
        <v>82</v>
      </c>
      <c r="AV2570" s="13" t="s">
        <v>80</v>
      </c>
      <c r="AW2570" s="13" t="s">
        <v>34</v>
      </c>
      <c r="AX2570" s="13" t="s">
        <v>72</v>
      </c>
      <c r="AY2570" s="244" t="s">
        <v>191</v>
      </c>
    </row>
    <row r="2571" s="14" customFormat="1">
      <c r="A2571" s="14"/>
      <c r="B2571" s="245"/>
      <c r="C2571" s="246"/>
      <c r="D2571" s="236" t="s">
        <v>202</v>
      </c>
      <c r="E2571" s="247" t="s">
        <v>19</v>
      </c>
      <c r="F2571" s="248" t="s">
        <v>264</v>
      </c>
      <c r="G2571" s="246"/>
      <c r="H2571" s="249">
        <v>9</v>
      </c>
      <c r="I2571" s="250"/>
      <c r="J2571" s="246"/>
      <c r="K2571" s="246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202</v>
      </c>
      <c r="AU2571" s="255" t="s">
        <v>82</v>
      </c>
      <c r="AV2571" s="14" t="s">
        <v>82</v>
      </c>
      <c r="AW2571" s="14" t="s">
        <v>34</v>
      </c>
      <c r="AX2571" s="14" t="s">
        <v>72</v>
      </c>
      <c r="AY2571" s="255" t="s">
        <v>191</v>
      </c>
    </row>
    <row r="2572" s="16" customFormat="1">
      <c r="A2572" s="16"/>
      <c r="B2572" s="267"/>
      <c r="C2572" s="268"/>
      <c r="D2572" s="236" t="s">
        <v>202</v>
      </c>
      <c r="E2572" s="269" t="s">
        <v>19</v>
      </c>
      <c r="F2572" s="270" t="s">
        <v>212</v>
      </c>
      <c r="G2572" s="268"/>
      <c r="H2572" s="271">
        <v>9</v>
      </c>
      <c r="I2572" s="272"/>
      <c r="J2572" s="268"/>
      <c r="K2572" s="268"/>
      <c r="L2572" s="273"/>
      <c r="M2572" s="274"/>
      <c r="N2572" s="275"/>
      <c r="O2572" s="275"/>
      <c r="P2572" s="275"/>
      <c r="Q2572" s="275"/>
      <c r="R2572" s="275"/>
      <c r="S2572" s="275"/>
      <c r="T2572" s="27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77" t="s">
        <v>202</v>
      </c>
      <c r="AU2572" s="277" t="s">
        <v>82</v>
      </c>
      <c r="AV2572" s="16" t="s">
        <v>198</v>
      </c>
      <c r="AW2572" s="16" t="s">
        <v>34</v>
      </c>
      <c r="AX2572" s="16" t="s">
        <v>80</v>
      </c>
      <c r="AY2572" s="277" t="s">
        <v>191</v>
      </c>
    </row>
    <row r="2573" s="2" customFormat="1" ht="24.15" customHeight="1">
      <c r="A2573" s="41"/>
      <c r="B2573" s="42"/>
      <c r="C2573" s="216" t="s">
        <v>2407</v>
      </c>
      <c r="D2573" s="216" t="s">
        <v>193</v>
      </c>
      <c r="E2573" s="217" t="s">
        <v>2408</v>
      </c>
      <c r="F2573" s="218" t="s">
        <v>2409</v>
      </c>
      <c r="G2573" s="219" t="s">
        <v>250</v>
      </c>
      <c r="H2573" s="220">
        <v>20</v>
      </c>
      <c r="I2573" s="221"/>
      <c r="J2573" s="222">
        <f>ROUND(I2573*H2573,2)</f>
        <v>0</v>
      </c>
      <c r="K2573" s="218" t="s">
        <v>197</v>
      </c>
      <c r="L2573" s="47"/>
      <c r="M2573" s="223" t="s">
        <v>19</v>
      </c>
      <c r="N2573" s="224" t="s">
        <v>43</v>
      </c>
      <c r="O2573" s="87"/>
      <c r="P2573" s="225">
        <f>O2573*H2573</f>
        <v>0</v>
      </c>
      <c r="Q2573" s="225">
        <v>0</v>
      </c>
      <c r="R2573" s="225">
        <f>Q2573*H2573</f>
        <v>0</v>
      </c>
      <c r="S2573" s="225">
        <v>0</v>
      </c>
      <c r="T2573" s="226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7" t="s">
        <v>464</v>
      </c>
      <c r="AT2573" s="227" t="s">
        <v>193</v>
      </c>
      <c r="AU2573" s="227" t="s">
        <v>82</v>
      </c>
      <c r="AY2573" s="20" t="s">
        <v>191</v>
      </c>
      <c r="BE2573" s="228">
        <f>IF(N2573="základní",J2573,0)</f>
        <v>0</v>
      </c>
      <c r="BF2573" s="228">
        <f>IF(N2573="snížená",J2573,0)</f>
        <v>0</v>
      </c>
      <c r="BG2573" s="228">
        <f>IF(N2573="zákl. přenesená",J2573,0)</f>
        <v>0</v>
      </c>
      <c r="BH2573" s="228">
        <f>IF(N2573="sníž. přenesená",J2573,0)</f>
        <v>0</v>
      </c>
      <c r="BI2573" s="228">
        <f>IF(N2573="nulová",J2573,0)</f>
        <v>0</v>
      </c>
      <c r="BJ2573" s="20" t="s">
        <v>80</v>
      </c>
      <c r="BK2573" s="228">
        <f>ROUND(I2573*H2573,2)</f>
        <v>0</v>
      </c>
      <c r="BL2573" s="20" t="s">
        <v>464</v>
      </c>
      <c r="BM2573" s="227" t="s">
        <v>2410</v>
      </c>
    </row>
    <row r="2574" s="2" customFormat="1">
      <c r="A2574" s="41"/>
      <c r="B2574" s="42"/>
      <c r="C2574" s="43"/>
      <c r="D2574" s="229" t="s">
        <v>200</v>
      </c>
      <c r="E2574" s="43"/>
      <c r="F2574" s="230" t="s">
        <v>2411</v>
      </c>
      <c r="G2574" s="43"/>
      <c r="H2574" s="43"/>
      <c r="I2574" s="231"/>
      <c r="J2574" s="43"/>
      <c r="K2574" s="43"/>
      <c r="L2574" s="47"/>
      <c r="M2574" s="232"/>
      <c r="N2574" s="233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200</v>
      </c>
      <c r="AU2574" s="20" t="s">
        <v>82</v>
      </c>
    </row>
    <row r="2575" s="13" customFormat="1">
      <c r="A2575" s="13"/>
      <c r="B2575" s="234"/>
      <c r="C2575" s="235"/>
      <c r="D2575" s="236" t="s">
        <v>202</v>
      </c>
      <c r="E2575" s="237" t="s">
        <v>19</v>
      </c>
      <c r="F2575" s="238" t="s">
        <v>1868</v>
      </c>
      <c r="G2575" s="235"/>
      <c r="H2575" s="237" t="s">
        <v>19</v>
      </c>
      <c r="I2575" s="239"/>
      <c r="J2575" s="235"/>
      <c r="K2575" s="235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202</v>
      </c>
      <c r="AU2575" s="244" t="s">
        <v>82</v>
      </c>
      <c r="AV2575" s="13" t="s">
        <v>80</v>
      </c>
      <c r="AW2575" s="13" t="s">
        <v>34</v>
      </c>
      <c r="AX2575" s="13" t="s">
        <v>72</v>
      </c>
      <c r="AY2575" s="244" t="s">
        <v>191</v>
      </c>
    </row>
    <row r="2576" s="13" customFormat="1">
      <c r="A2576" s="13"/>
      <c r="B2576" s="234"/>
      <c r="C2576" s="235"/>
      <c r="D2576" s="236" t="s">
        <v>202</v>
      </c>
      <c r="E2576" s="237" t="s">
        <v>19</v>
      </c>
      <c r="F2576" s="238" t="s">
        <v>2412</v>
      </c>
      <c r="G2576" s="235"/>
      <c r="H2576" s="237" t="s">
        <v>19</v>
      </c>
      <c r="I2576" s="239"/>
      <c r="J2576" s="235"/>
      <c r="K2576" s="235"/>
      <c r="L2576" s="240"/>
      <c r="M2576" s="241"/>
      <c r="N2576" s="242"/>
      <c r="O2576" s="242"/>
      <c r="P2576" s="242"/>
      <c r="Q2576" s="242"/>
      <c r="R2576" s="242"/>
      <c r="S2576" s="242"/>
      <c r="T2576" s="24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4" t="s">
        <v>202</v>
      </c>
      <c r="AU2576" s="244" t="s">
        <v>82</v>
      </c>
      <c r="AV2576" s="13" t="s">
        <v>80</v>
      </c>
      <c r="AW2576" s="13" t="s">
        <v>34</v>
      </c>
      <c r="AX2576" s="13" t="s">
        <v>72</v>
      </c>
      <c r="AY2576" s="244" t="s">
        <v>191</v>
      </c>
    </row>
    <row r="2577" s="14" customFormat="1">
      <c r="A2577" s="14"/>
      <c r="B2577" s="245"/>
      <c r="C2577" s="246"/>
      <c r="D2577" s="236" t="s">
        <v>202</v>
      </c>
      <c r="E2577" s="247" t="s">
        <v>19</v>
      </c>
      <c r="F2577" s="248" t="s">
        <v>331</v>
      </c>
      <c r="G2577" s="246"/>
      <c r="H2577" s="249">
        <v>20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202</v>
      </c>
      <c r="AU2577" s="255" t="s">
        <v>82</v>
      </c>
      <c r="AV2577" s="14" t="s">
        <v>82</v>
      </c>
      <c r="AW2577" s="14" t="s">
        <v>34</v>
      </c>
      <c r="AX2577" s="14" t="s">
        <v>72</v>
      </c>
      <c r="AY2577" s="255" t="s">
        <v>191</v>
      </c>
    </row>
    <row r="2578" s="16" customFormat="1">
      <c r="A2578" s="16"/>
      <c r="B2578" s="267"/>
      <c r="C2578" s="268"/>
      <c r="D2578" s="236" t="s">
        <v>202</v>
      </c>
      <c r="E2578" s="269" t="s">
        <v>19</v>
      </c>
      <c r="F2578" s="270" t="s">
        <v>212</v>
      </c>
      <c r="G2578" s="268"/>
      <c r="H2578" s="271">
        <v>20</v>
      </c>
      <c r="I2578" s="272"/>
      <c r="J2578" s="268"/>
      <c r="K2578" s="268"/>
      <c r="L2578" s="273"/>
      <c r="M2578" s="274"/>
      <c r="N2578" s="275"/>
      <c r="O2578" s="275"/>
      <c r="P2578" s="275"/>
      <c r="Q2578" s="275"/>
      <c r="R2578" s="275"/>
      <c r="S2578" s="275"/>
      <c r="T2578" s="27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77" t="s">
        <v>202</v>
      </c>
      <c r="AU2578" s="277" t="s">
        <v>82</v>
      </c>
      <c r="AV2578" s="16" t="s">
        <v>198</v>
      </c>
      <c r="AW2578" s="16" t="s">
        <v>34</v>
      </c>
      <c r="AX2578" s="16" t="s">
        <v>80</v>
      </c>
      <c r="AY2578" s="277" t="s">
        <v>191</v>
      </c>
    </row>
    <row r="2579" s="2" customFormat="1" ht="21.75" customHeight="1">
      <c r="A2579" s="41"/>
      <c r="B2579" s="42"/>
      <c r="C2579" s="278" t="s">
        <v>2413</v>
      </c>
      <c r="D2579" s="278" t="s">
        <v>260</v>
      </c>
      <c r="E2579" s="279" t="s">
        <v>2414</v>
      </c>
      <c r="F2579" s="280" t="s">
        <v>2415</v>
      </c>
      <c r="G2579" s="281" t="s">
        <v>250</v>
      </c>
      <c r="H2579" s="282">
        <v>20</v>
      </c>
      <c r="I2579" s="283"/>
      <c r="J2579" s="284">
        <f>ROUND(I2579*H2579,2)</f>
        <v>0</v>
      </c>
      <c r="K2579" s="280" t="s">
        <v>197</v>
      </c>
      <c r="L2579" s="285"/>
      <c r="M2579" s="286" t="s">
        <v>19</v>
      </c>
      <c r="N2579" s="287" t="s">
        <v>43</v>
      </c>
      <c r="O2579" s="87"/>
      <c r="P2579" s="225">
        <f>O2579*H2579</f>
        <v>0</v>
      </c>
      <c r="Q2579" s="225">
        <v>0.021600000000000001</v>
      </c>
      <c r="R2579" s="225">
        <f>Q2579*H2579</f>
        <v>0.43200000000000005</v>
      </c>
      <c r="S2579" s="225">
        <v>0</v>
      </c>
      <c r="T2579" s="226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27" t="s">
        <v>688</v>
      </c>
      <c r="AT2579" s="227" t="s">
        <v>260</v>
      </c>
      <c r="AU2579" s="227" t="s">
        <v>82</v>
      </c>
      <c r="AY2579" s="20" t="s">
        <v>191</v>
      </c>
      <c r="BE2579" s="228">
        <f>IF(N2579="základní",J2579,0)</f>
        <v>0</v>
      </c>
      <c r="BF2579" s="228">
        <f>IF(N2579="snížená",J2579,0)</f>
        <v>0</v>
      </c>
      <c r="BG2579" s="228">
        <f>IF(N2579="zákl. přenesená",J2579,0)</f>
        <v>0</v>
      </c>
      <c r="BH2579" s="228">
        <f>IF(N2579="sníž. přenesená",J2579,0)</f>
        <v>0</v>
      </c>
      <c r="BI2579" s="228">
        <f>IF(N2579="nulová",J2579,0)</f>
        <v>0</v>
      </c>
      <c r="BJ2579" s="20" t="s">
        <v>80</v>
      </c>
      <c r="BK2579" s="228">
        <f>ROUND(I2579*H2579,2)</f>
        <v>0</v>
      </c>
      <c r="BL2579" s="20" t="s">
        <v>464</v>
      </c>
      <c r="BM2579" s="227" t="s">
        <v>2416</v>
      </c>
    </row>
    <row r="2580" s="13" customFormat="1">
      <c r="A2580" s="13"/>
      <c r="B2580" s="234"/>
      <c r="C2580" s="235"/>
      <c r="D2580" s="236" t="s">
        <v>202</v>
      </c>
      <c r="E2580" s="237" t="s">
        <v>19</v>
      </c>
      <c r="F2580" s="238" t="s">
        <v>1868</v>
      </c>
      <c r="G2580" s="235"/>
      <c r="H2580" s="237" t="s">
        <v>19</v>
      </c>
      <c r="I2580" s="239"/>
      <c r="J2580" s="235"/>
      <c r="K2580" s="235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202</v>
      </c>
      <c r="AU2580" s="244" t="s">
        <v>82</v>
      </c>
      <c r="AV2580" s="13" t="s">
        <v>80</v>
      </c>
      <c r="AW2580" s="13" t="s">
        <v>34</v>
      </c>
      <c r="AX2580" s="13" t="s">
        <v>72</v>
      </c>
      <c r="AY2580" s="244" t="s">
        <v>191</v>
      </c>
    </row>
    <row r="2581" s="13" customFormat="1">
      <c r="A2581" s="13"/>
      <c r="B2581" s="234"/>
      <c r="C2581" s="235"/>
      <c r="D2581" s="236" t="s">
        <v>202</v>
      </c>
      <c r="E2581" s="237" t="s">
        <v>19</v>
      </c>
      <c r="F2581" s="238" t="s">
        <v>2412</v>
      </c>
      <c r="G2581" s="235"/>
      <c r="H2581" s="237" t="s">
        <v>19</v>
      </c>
      <c r="I2581" s="239"/>
      <c r="J2581" s="235"/>
      <c r="K2581" s="235"/>
      <c r="L2581" s="240"/>
      <c r="M2581" s="241"/>
      <c r="N2581" s="242"/>
      <c r="O2581" s="242"/>
      <c r="P2581" s="242"/>
      <c r="Q2581" s="242"/>
      <c r="R2581" s="242"/>
      <c r="S2581" s="242"/>
      <c r="T2581" s="24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4" t="s">
        <v>202</v>
      </c>
      <c r="AU2581" s="244" t="s">
        <v>82</v>
      </c>
      <c r="AV2581" s="13" t="s">
        <v>80</v>
      </c>
      <c r="AW2581" s="13" t="s">
        <v>34</v>
      </c>
      <c r="AX2581" s="13" t="s">
        <v>72</v>
      </c>
      <c r="AY2581" s="244" t="s">
        <v>191</v>
      </c>
    </row>
    <row r="2582" s="14" customFormat="1">
      <c r="A2582" s="14"/>
      <c r="B2582" s="245"/>
      <c r="C2582" s="246"/>
      <c r="D2582" s="236" t="s">
        <v>202</v>
      </c>
      <c r="E2582" s="247" t="s">
        <v>19</v>
      </c>
      <c r="F2582" s="248" t="s">
        <v>331</v>
      </c>
      <c r="G2582" s="246"/>
      <c r="H2582" s="249">
        <v>20</v>
      </c>
      <c r="I2582" s="250"/>
      <c r="J2582" s="246"/>
      <c r="K2582" s="246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202</v>
      </c>
      <c r="AU2582" s="255" t="s">
        <v>82</v>
      </c>
      <c r="AV2582" s="14" t="s">
        <v>82</v>
      </c>
      <c r="AW2582" s="14" t="s">
        <v>34</v>
      </c>
      <c r="AX2582" s="14" t="s">
        <v>72</v>
      </c>
      <c r="AY2582" s="255" t="s">
        <v>191</v>
      </c>
    </row>
    <row r="2583" s="16" customFormat="1">
      <c r="A2583" s="16"/>
      <c r="B2583" s="267"/>
      <c r="C2583" s="268"/>
      <c r="D2583" s="236" t="s">
        <v>202</v>
      </c>
      <c r="E2583" s="269" t="s">
        <v>19</v>
      </c>
      <c r="F2583" s="270" t="s">
        <v>212</v>
      </c>
      <c r="G2583" s="268"/>
      <c r="H2583" s="271">
        <v>20</v>
      </c>
      <c r="I2583" s="272"/>
      <c r="J2583" s="268"/>
      <c r="K2583" s="268"/>
      <c r="L2583" s="273"/>
      <c r="M2583" s="274"/>
      <c r="N2583" s="275"/>
      <c r="O2583" s="275"/>
      <c r="P2583" s="275"/>
      <c r="Q2583" s="275"/>
      <c r="R2583" s="275"/>
      <c r="S2583" s="275"/>
      <c r="T2583" s="27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77" t="s">
        <v>202</v>
      </c>
      <c r="AU2583" s="277" t="s">
        <v>82</v>
      </c>
      <c r="AV2583" s="16" t="s">
        <v>198</v>
      </c>
      <c r="AW2583" s="16" t="s">
        <v>34</v>
      </c>
      <c r="AX2583" s="16" t="s">
        <v>80</v>
      </c>
      <c r="AY2583" s="277" t="s">
        <v>191</v>
      </c>
    </row>
    <row r="2584" s="2" customFormat="1" ht="24.15" customHeight="1">
      <c r="A2584" s="41"/>
      <c r="B2584" s="42"/>
      <c r="C2584" s="216" t="s">
        <v>2417</v>
      </c>
      <c r="D2584" s="216" t="s">
        <v>193</v>
      </c>
      <c r="E2584" s="217" t="s">
        <v>2418</v>
      </c>
      <c r="F2584" s="218" t="s">
        <v>2419</v>
      </c>
      <c r="G2584" s="219" t="s">
        <v>250</v>
      </c>
      <c r="H2584" s="220">
        <v>2</v>
      </c>
      <c r="I2584" s="221"/>
      <c r="J2584" s="222">
        <f>ROUND(I2584*H2584,2)</f>
        <v>0</v>
      </c>
      <c r="K2584" s="218" t="s">
        <v>197</v>
      </c>
      <c r="L2584" s="47"/>
      <c r="M2584" s="223" t="s">
        <v>19</v>
      </c>
      <c r="N2584" s="224" t="s">
        <v>43</v>
      </c>
      <c r="O2584" s="87"/>
      <c r="P2584" s="225">
        <f>O2584*H2584</f>
        <v>0</v>
      </c>
      <c r="Q2584" s="225">
        <v>0</v>
      </c>
      <c r="R2584" s="225">
        <f>Q2584*H2584</f>
        <v>0</v>
      </c>
      <c r="S2584" s="225">
        <v>0</v>
      </c>
      <c r="T2584" s="226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7" t="s">
        <v>464</v>
      </c>
      <c r="AT2584" s="227" t="s">
        <v>193</v>
      </c>
      <c r="AU2584" s="227" t="s">
        <v>82</v>
      </c>
      <c r="AY2584" s="20" t="s">
        <v>191</v>
      </c>
      <c r="BE2584" s="228">
        <f>IF(N2584="základní",J2584,0)</f>
        <v>0</v>
      </c>
      <c r="BF2584" s="228">
        <f>IF(N2584="snížená",J2584,0)</f>
        <v>0</v>
      </c>
      <c r="BG2584" s="228">
        <f>IF(N2584="zákl. přenesená",J2584,0)</f>
        <v>0</v>
      </c>
      <c r="BH2584" s="228">
        <f>IF(N2584="sníž. přenesená",J2584,0)</f>
        <v>0</v>
      </c>
      <c r="BI2584" s="228">
        <f>IF(N2584="nulová",J2584,0)</f>
        <v>0</v>
      </c>
      <c r="BJ2584" s="20" t="s">
        <v>80</v>
      </c>
      <c r="BK2584" s="228">
        <f>ROUND(I2584*H2584,2)</f>
        <v>0</v>
      </c>
      <c r="BL2584" s="20" t="s">
        <v>464</v>
      </c>
      <c r="BM2584" s="227" t="s">
        <v>2420</v>
      </c>
    </row>
    <row r="2585" s="2" customFormat="1">
      <c r="A2585" s="41"/>
      <c r="B2585" s="42"/>
      <c r="C2585" s="43"/>
      <c r="D2585" s="229" t="s">
        <v>200</v>
      </c>
      <c r="E2585" s="43"/>
      <c r="F2585" s="230" t="s">
        <v>2421</v>
      </c>
      <c r="G2585" s="43"/>
      <c r="H2585" s="43"/>
      <c r="I2585" s="231"/>
      <c r="J2585" s="43"/>
      <c r="K2585" s="43"/>
      <c r="L2585" s="47"/>
      <c r="M2585" s="232"/>
      <c r="N2585" s="233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200</v>
      </c>
      <c r="AU2585" s="20" t="s">
        <v>82</v>
      </c>
    </row>
    <row r="2586" s="13" customFormat="1">
      <c r="A2586" s="13"/>
      <c r="B2586" s="234"/>
      <c r="C2586" s="235"/>
      <c r="D2586" s="236" t="s">
        <v>202</v>
      </c>
      <c r="E2586" s="237" t="s">
        <v>19</v>
      </c>
      <c r="F2586" s="238" t="s">
        <v>1868</v>
      </c>
      <c r="G2586" s="235"/>
      <c r="H2586" s="237" t="s">
        <v>19</v>
      </c>
      <c r="I2586" s="239"/>
      <c r="J2586" s="235"/>
      <c r="K2586" s="235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202</v>
      </c>
      <c r="AU2586" s="244" t="s">
        <v>82</v>
      </c>
      <c r="AV2586" s="13" t="s">
        <v>80</v>
      </c>
      <c r="AW2586" s="13" t="s">
        <v>34</v>
      </c>
      <c r="AX2586" s="13" t="s">
        <v>72</v>
      </c>
      <c r="AY2586" s="244" t="s">
        <v>191</v>
      </c>
    </row>
    <row r="2587" s="13" customFormat="1">
      <c r="A2587" s="13"/>
      <c r="B2587" s="234"/>
      <c r="C2587" s="235"/>
      <c r="D2587" s="236" t="s">
        <v>202</v>
      </c>
      <c r="E2587" s="237" t="s">
        <v>19</v>
      </c>
      <c r="F2587" s="238" t="s">
        <v>1885</v>
      </c>
      <c r="G2587" s="235"/>
      <c r="H2587" s="237" t="s">
        <v>19</v>
      </c>
      <c r="I2587" s="239"/>
      <c r="J2587" s="235"/>
      <c r="K2587" s="235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202</v>
      </c>
      <c r="AU2587" s="244" t="s">
        <v>82</v>
      </c>
      <c r="AV2587" s="13" t="s">
        <v>80</v>
      </c>
      <c r="AW2587" s="13" t="s">
        <v>34</v>
      </c>
      <c r="AX2587" s="13" t="s">
        <v>72</v>
      </c>
      <c r="AY2587" s="244" t="s">
        <v>191</v>
      </c>
    </row>
    <row r="2588" s="14" customFormat="1">
      <c r="A2588" s="14"/>
      <c r="B2588" s="245"/>
      <c r="C2588" s="246"/>
      <c r="D2588" s="236" t="s">
        <v>202</v>
      </c>
      <c r="E2588" s="247" t="s">
        <v>19</v>
      </c>
      <c r="F2588" s="248" t="s">
        <v>82</v>
      </c>
      <c r="G2588" s="246"/>
      <c r="H2588" s="249">
        <v>2</v>
      </c>
      <c r="I2588" s="250"/>
      <c r="J2588" s="246"/>
      <c r="K2588" s="246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202</v>
      </c>
      <c r="AU2588" s="255" t="s">
        <v>82</v>
      </c>
      <c r="AV2588" s="14" t="s">
        <v>82</v>
      </c>
      <c r="AW2588" s="14" t="s">
        <v>34</v>
      </c>
      <c r="AX2588" s="14" t="s">
        <v>72</v>
      </c>
      <c r="AY2588" s="255" t="s">
        <v>191</v>
      </c>
    </row>
    <row r="2589" s="16" customFormat="1">
      <c r="A2589" s="16"/>
      <c r="B2589" s="267"/>
      <c r="C2589" s="268"/>
      <c r="D2589" s="236" t="s">
        <v>202</v>
      </c>
      <c r="E2589" s="269" t="s">
        <v>19</v>
      </c>
      <c r="F2589" s="270" t="s">
        <v>212</v>
      </c>
      <c r="G2589" s="268"/>
      <c r="H2589" s="271">
        <v>2</v>
      </c>
      <c r="I2589" s="272"/>
      <c r="J2589" s="268"/>
      <c r="K2589" s="268"/>
      <c r="L2589" s="273"/>
      <c r="M2589" s="274"/>
      <c r="N2589" s="275"/>
      <c r="O2589" s="275"/>
      <c r="P2589" s="275"/>
      <c r="Q2589" s="275"/>
      <c r="R2589" s="275"/>
      <c r="S2589" s="275"/>
      <c r="T2589" s="27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77" t="s">
        <v>202</v>
      </c>
      <c r="AU2589" s="277" t="s">
        <v>82</v>
      </c>
      <c r="AV2589" s="16" t="s">
        <v>198</v>
      </c>
      <c r="AW2589" s="16" t="s">
        <v>34</v>
      </c>
      <c r="AX2589" s="16" t="s">
        <v>80</v>
      </c>
      <c r="AY2589" s="277" t="s">
        <v>191</v>
      </c>
    </row>
    <row r="2590" s="2" customFormat="1" ht="16.5" customHeight="1">
      <c r="A2590" s="41"/>
      <c r="B2590" s="42"/>
      <c r="C2590" s="278" t="s">
        <v>2422</v>
      </c>
      <c r="D2590" s="278" t="s">
        <v>260</v>
      </c>
      <c r="E2590" s="279" t="s">
        <v>2404</v>
      </c>
      <c r="F2590" s="280" t="s">
        <v>2405</v>
      </c>
      <c r="G2590" s="281" t="s">
        <v>250</v>
      </c>
      <c r="H2590" s="282">
        <v>2</v>
      </c>
      <c r="I2590" s="283"/>
      <c r="J2590" s="284">
        <f>ROUND(I2590*H2590,2)</f>
        <v>0</v>
      </c>
      <c r="K2590" s="280" t="s">
        <v>197</v>
      </c>
      <c r="L2590" s="285"/>
      <c r="M2590" s="286" t="s">
        <v>19</v>
      </c>
      <c r="N2590" s="287" t="s">
        <v>43</v>
      </c>
      <c r="O2590" s="87"/>
      <c r="P2590" s="225">
        <f>O2590*H2590</f>
        <v>0</v>
      </c>
      <c r="Q2590" s="225">
        <v>0.0195</v>
      </c>
      <c r="R2590" s="225">
        <f>Q2590*H2590</f>
        <v>0.039</v>
      </c>
      <c r="S2590" s="225">
        <v>0</v>
      </c>
      <c r="T2590" s="226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7" t="s">
        <v>688</v>
      </c>
      <c r="AT2590" s="227" t="s">
        <v>260</v>
      </c>
      <c r="AU2590" s="227" t="s">
        <v>82</v>
      </c>
      <c r="AY2590" s="20" t="s">
        <v>191</v>
      </c>
      <c r="BE2590" s="228">
        <f>IF(N2590="základní",J2590,0)</f>
        <v>0</v>
      </c>
      <c r="BF2590" s="228">
        <f>IF(N2590="snížená",J2590,0)</f>
        <v>0</v>
      </c>
      <c r="BG2590" s="228">
        <f>IF(N2590="zákl. přenesená",J2590,0)</f>
        <v>0</v>
      </c>
      <c r="BH2590" s="228">
        <f>IF(N2590="sníž. přenesená",J2590,0)</f>
        <v>0</v>
      </c>
      <c r="BI2590" s="228">
        <f>IF(N2590="nulová",J2590,0)</f>
        <v>0</v>
      </c>
      <c r="BJ2590" s="20" t="s">
        <v>80</v>
      </c>
      <c r="BK2590" s="228">
        <f>ROUND(I2590*H2590,2)</f>
        <v>0</v>
      </c>
      <c r="BL2590" s="20" t="s">
        <v>464</v>
      </c>
      <c r="BM2590" s="227" t="s">
        <v>2423</v>
      </c>
    </row>
    <row r="2591" s="13" customFormat="1">
      <c r="A2591" s="13"/>
      <c r="B2591" s="234"/>
      <c r="C2591" s="235"/>
      <c r="D2591" s="236" t="s">
        <v>202</v>
      </c>
      <c r="E2591" s="237" t="s">
        <v>19</v>
      </c>
      <c r="F2591" s="238" t="s">
        <v>1868</v>
      </c>
      <c r="G2591" s="235"/>
      <c r="H2591" s="237" t="s">
        <v>19</v>
      </c>
      <c r="I2591" s="239"/>
      <c r="J2591" s="235"/>
      <c r="K2591" s="235"/>
      <c r="L2591" s="240"/>
      <c r="M2591" s="241"/>
      <c r="N2591" s="242"/>
      <c r="O2591" s="242"/>
      <c r="P2591" s="242"/>
      <c r="Q2591" s="242"/>
      <c r="R2591" s="242"/>
      <c r="S2591" s="242"/>
      <c r="T2591" s="24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4" t="s">
        <v>202</v>
      </c>
      <c r="AU2591" s="244" t="s">
        <v>82</v>
      </c>
      <c r="AV2591" s="13" t="s">
        <v>80</v>
      </c>
      <c r="AW2591" s="13" t="s">
        <v>34</v>
      </c>
      <c r="AX2591" s="13" t="s">
        <v>72</v>
      </c>
      <c r="AY2591" s="244" t="s">
        <v>191</v>
      </c>
    </row>
    <row r="2592" s="13" customFormat="1">
      <c r="A2592" s="13"/>
      <c r="B2592" s="234"/>
      <c r="C2592" s="235"/>
      <c r="D2592" s="236" t="s">
        <v>202</v>
      </c>
      <c r="E2592" s="237" t="s">
        <v>19</v>
      </c>
      <c r="F2592" s="238" t="s">
        <v>1885</v>
      </c>
      <c r="G2592" s="235"/>
      <c r="H2592" s="237" t="s">
        <v>19</v>
      </c>
      <c r="I2592" s="239"/>
      <c r="J2592" s="235"/>
      <c r="K2592" s="235"/>
      <c r="L2592" s="240"/>
      <c r="M2592" s="241"/>
      <c r="N2592" s="242"/>
      <c r="O2592" s="242"/>
      <c r="P2592" s="242"/>
      <c r="Q2592" s="242"/>
      <c r="R2592" s="242"/>
      <c r="S2592" s="242"/>
      <c r="T2592" s="24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4" t="s">
        <v>202</v>
      </c>
      <c r="AU2592" s="244" t="s">
        <v>82</v>
      </c>
      <c r="AV2592" s="13" t="s">
        <v>80</v>
      </c>
      <c r="AW2592" s="13" t="s">
        <v>34</v>
      </c>
      <c r="AX2592" s="13" t="s">
        <v>72</v>
      </c>
      <c r="AY2592" s="244" t="s">
        <v>191</v>
      </c>
    </row>
    <row r="2593" s="14" customFormat="1">
      <c r="A2593" s="14"/>
      <c r="B2593" s="245"/>
      <c r="C2593" s="246"/>
      <c r="D2593" s="236" t="s">
        <v>202</v>
      </c>
      <c r="E2593" s="247" t="s">
        <v>19</v>
      </c>
      <c r="F2593" s="248" t="s">
        <v>82</v>
      </c>
      <c r="G2593" s="246"/>
      <c r="H2593" s="249">
        <v>2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202</v>
      </c>
      <c r="AU2593" s="255" t="s">
        <v>82</v>
      </c>
      <c r="AV2593" s="14" t="s">
        <v>82</v>
      </c>
      <c r="AW2593" s="14" t="s">
        <v>34</v>
      </c>
      <c r="AX2593" s="14" t="s">
        <v>72</v>
      </c>
      <c r="AY2593" s="255" t="s">
        <v>191</v>
      </c>
    </row>
    <row r="2594" s="16" customFormat="1">
      <c r="A2594" s="16"/>
      <c r="B2594" s="267"/>
      <c r="C2594" s="268"/>
      <c r="D2594" s="236" t="s">
        <v>202</v>
      </c>
      <c r="E2594" s="269" t="s">
        <v>19</v>
      </c>
      <c r="F2594" s="270" t="s">
        <v>212</v>
      </c>
      <c r="G2594" s="268"/>
      <c r="H2594" s="271">
        <v>2</v>
      </c>
      <c r="I2594" s="272"/>
      <c r="J2594" s="268"/>
      <c r="K2594" s="268"/>
      <c r="L2594" s="273"/>
      <c r="M2594" s="274"/>
      <c r="N2594" s="275"/>
      <c r="O2594" s="275"/>
      <c r="P2594" s="275"/>
      <c r="Q2594" s="275"/>
      <c r="R2594" s="275"/>
      <c r="S2594" s="275"/>
      <c r="T2594" s="27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7" t="s">
        <v>202</v>
      </c>
      <c r="AU2594" s="277" t="s">
        <v>82</v>
      </c>
      <c r="AV2594" s="16" t="s">
        <v>198</v>
      </c>
      <c r="AW2594" s="16" t="s">
        <v>34</v>
      </c>
      <c r="AX2594" s="16" t="s">
        <v>80</v>
      </c>
      <c r="AY2594" s="277" t="s">
        <v>191</v>
      </c>
    </row>
    <row r="2595" s="2" customFormat="1" ht="16.5" customHeight="1">
      <c r="A2595" s="41"/>
      <c r="B2595" s="42"/>
      <c r="C2595" s="216" t="s">
        <v>2424</v>
      </c>
      <c r="D2595" s="216" t="s">
        <v>193</v>
      </c>
      <c r="E2595" s="217" t="s">
        <v>2425</v>
      </c>
      <c r="F2595" s="218" t="s">
        <v>2426</v>
      </c>
      <c r="G2595" s="219" t="s">
        <v>250</v>
      </c>
      <c r="H2595" s="220">
        <v>20</v>
      </c>
      <c r="I2595" s="221"/>
      <c r="J2595" s="222">
        <f>ROUND(I2595*H2595,2)</f>
        <v>0</v>
      </c>
      <c r="K2595" s="218" t="s">
        <v>197</v>
      </c>
      <c r="L2595" s="47"/>
      <c r="M2595" s="223" t="s">
        <v>19</v>
      </c>
      <c r="N2595" s="224" t="s">
        <v>43</v>
      </c>
      <c r="O2595" s="87"/>
      <c r="P2595" s="225">
        <f>O2595*H2595</f>
        <v>0</v>
      </c>
      <c r="Q2595" s="225">
        <v>0</v>
      </c>
      <c r="R2595" s="225">
        <f>Q2595*H2595</f>
        <v>0</v>
      </c>
      <c r="S2595" s="225">
        <v>0</v>
      </c>
      <c r="T2595" s="226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7" t="s">
        <v>464</v>
      </c>
      <c r="AT2595" s="227" t="s">
        <v>193</v>
      </c>
      <c r="AU2595" s="227" t="s">
        <v>82</v>
      </c>
      <c r="AY2595" s="20" t="s">
        <v>191</v>
      </c>
      <c r="BE2595" s="228">
        <f>IF(N2595="základní",J2595,0)</f>
        <v>0</v>
      </c>
      <c r="BF2595" s="228">
        <f>IF(N2595="snížená",J2595,0)</f>
        <v>0</v>
      </c>
      <c r="BG2595" s="228">
        <f>IF(N2595="zákl. přenesená",J2595,0)</f>
        <v>0</v>
      </c>
      <c r="BH2595" s="228">
        <f>IF(N2595="sníž. přenesená",J2595,0)</f>
        <v>0</v>
      </c>
      <c r="BI2595" s="228">
        <f>IF(N2595="nulová",J2595,0)</f>
        <v>0</v>
      </c>
      <c r="BJ2595" s="20" t="s">
        <v>80</v>
      </c>
      <c r="BK2595" s="228">
        <f>ROUND(I2595*H2595,2)</f>
        <v>0</v>
      </c>
      <c r="BL2595" s="20" t="s">
        <v>464</v>
      </c>
      <c r="BM2595" s="227" t="s">
        <v>2427</v>
      </c>
    </row>
    <row r="2596" s="2" customFormat="1">
      <c r="A2596" s="41"/>
      <c r="B2596" s="42"/>
      <c r="C2596" s="43"/>
      <c r="D2596" s="229" t="s">
        <v>200</v>
      </c>
      <c r="E2596" s="43"/>
      <c r="F2596" s="230" t="s">
        <v>2428</v>
      </c>
      <c r="G2596" s="43"/>
      <c r="H2596" s="43"/>
      <c r="I2596" s="231"/>
      <c r="J2596" s="43"/>
      <c r="K2596" s="43"/>
      <c r="L2596" s="47"/>
      <c r="M2596" s="232"/>
      <c r="N2596" s="233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200</v>
      </c>
      <c r="AU2596" s="20" t="s">
        <v>82</v>
      </c>
    </row>
    <row r="2597" s="13" customFormat="1">
      <c r="A2597" s="13"/>
      <c r="B2597" s="234"/>
      <c r="C2597" s="235"/>
      <c r="D2597" s="236" t="s">
        <v>202</v>
      </c>
      <c r="E2597" s="237" t="s">
        <v>19</v>
      </c>
      <c r="F2597" s="238" t="s">
        <v>1868</v>
      </c>
      <c r="G2597" s="235"/>
      <c r="H2597" s="237" t="s">
        <v>19</v>
      </c>
      <c r="I2597" s="239"/>
      <c r="J2597" s="235"/>
      <c r="K2597" s="235"/>
      <c r="L2597" s="240"/>
      <c r="M2597" s="241"/>
      <c r="N2597" s="242"/>
      <c r="O2597" s="242"/>
      <c r="P2597" s="242"/>
      <c r="Q2597" s="242"/>
      <c r="R2597" s="242"/>
      <c r="S2597" s="242"/>
      <c r="T2597" s="24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4" t="s">
        <v>202</v>
      </c>
      <c r="AU2597" s="244" t="s">
        <v>82</v>
      </c>
      <c r="AV2597" s="13" t="s">
        <v>80</v>
      </c>
      <c r="AW2597" s="13" t="s">
        <v>34</v>
      </c>
      <c r="AX2597" s="13" t="s">
        <v>72</v>
      </c>
      <c r="AY2597" s="244" t="s">
        <v>191</v>
      </c>
    </row>
    <row r="2598" s="13" customFormat="1">
      <c r="A2598" s="13"/>
      <c r="B2598" s="234"/>
      <c r="C2598" s="235"/>
      <c r="D2598" s="236" t="s">
        <v>202</v>
      </c>
      <c r="E2598" s="237" t="s">
        <v>19</v>
      </c>
      <c r="F2598" s="238" t="s">
        <v>2412</v>
      </c>
      <c r="G2598" s="235"/>
      <c r="H2598" s="237" t="s">
        <v>19</v>
      </c>
      <c r="I2598" s="239"/>
      <c r="J2598" s="235"/>
      <c r="K2598" s="235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202</v>
      </c>
      <c r="AU2598" s="244" t="s">
        <v>82</v>
      </c>
      <c r="AV2598" s="13" t="s">
        <v>80</v>
      </c>
      <c r="AW2598" s="13" t="s">
        <v>34</v>
      </c>
      <c r="AX2598" s="13" t="s">
        <v>72</v>
      </c>
      <c r="AY2598" s="244" t="s">
        <v>191</v>
      </c>
    </row>
    <row r="2599" s="14" customFormat="1">
      <c r="A2599" s="14"/>
      <c r="B2599" s="245"/>
      <c r="C2599" s="246"/>
      <c r="D2599" s="236" t="s">
        <v>202</v>
      </c>
      <c r="E2599" s="247" t="s">
        <v>19</v>
      </c>
      <c r="F2599" s="248" t="s">
        <v>331</v>
      </c>
      <c r="G2599" s="246"/>
      <c r="H2599" s="249">
        <v>20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202</v>
      </c>
      <c r="AU2599" s="255" t="s">
        <v>82</v>
      </c>
      <c r="AV2599" s="14" t="s">
        <v>82</v>
      </c>
      <c r="AW2599" s="14" t="s">
        <v>34</v>
      </c>
      <c r="AX2599" s="14" t="s">
        <v>72</v>
      </c>
      <c r="AY2599" s="255" t="s">
        <v>191</v>
      </c>
    </row>
    <row r="2600" s="16" customFormat="1">
      <c r="A2600" s="16"/>
      <c r="B2600" s="267"/>
      <c r="C2600" s="268"/>
      <c r="D2600" s="236" t="s">
        <v>202</v>
      </c>
      <c r="E2600" s="269" t="s">
        <v>19</v>
      </c>
      <c r="F2600" s="270" t="s">
        <v>212</v>
      </c>
      <c r="G2600" s="268"/>
      <c r="H2600" s="271">
        <v>20</v>
      </c>
      <c r="I2600" s="272"/>
      <c r="J2600" s="268"/>
      <c r="K2600" s="268"/>
      <c r="L2600" s="273"/>
      <c r="M2600" s="274"/>
      <c r="N2600" s="275"/>
      <c r="O2600" s="275"/>
      <c r="P2600" s="275"/>
      <c r="Q2600" s="275"/>
      <c r="R2600" s="275"/>
      <c r="S2600" s="275"/>
      <c r="T2600" s="27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77" t="s">
        <v>202</v>
      </c>
      <c r="AU2600" s="277" t="s">
        <v>82</v>
      </c>
      <c r="AV2600" s="16" t="s">
        <v>198</v>
      </c>
      <c r="AW2600" s="16" t="s">
        <v>34</v>
      </c>
      <c r="AX2600" s="16" t="s">
        <v>80</v>
      </c>
      <c r="AY2600" s="277" t="s">
        <v>191</v>
      </c>
    </row>
    <row r="2601" s="2" customFormat="1" ht="16.5" customHeight="1">
      <c r="A2601" s="41"/>
      <c r="B2601" s="42"/>
      <c r="C2601" s="278" t="s">
        <v>2429</v>
      </c>
      <c r="D2601" s="278" t="s">
        <v>260</v>
      </c>
      <c r="E2601" s="279" t="s">
        <v>2430</v>
      </c>
      <c r="F2601" s="280" t="s">
        <v>2431</v>
      </c>
      <c r="G2601" s="281" t="s">
        <v>250</v>
      </c>
      <c r="H2601" s="282">
        <v>20</v>
      </c>
      <c r="I2601" s="283"/>
      <c r="J2601" s="284">
        <f>ROUND(I2601*H2601,2)</f>
        <v>0</v>
      </c>
      <c r="K2601" s="280" t="s">
        <v>197</v>
      </c>
      <c r="L2601" s="285"/>
      <c r="M2601" s="286" t="s">
        <v>19</v>
      </c>
      <c r="N2601" s="287" t="s">
        <v>43</v>
      </c>
      <c r="O2601" s="87"/>
      <c r="P2601" s="225">
        <f>O2601*H2601</f>
        <v>0</v>
      </c>
      <c r="Q2601" s="225">
        <v>0.0023999999999999998</v>
      </c>
      <c r="R2601" s="225">
        <f>Q2601*H2601</f>
        <v>0.047999999999999994</v>
      </c>
      <c r="S2601" s="225">
        <v>0</v>
      </c>
      <c r="T2601" s="226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27" t="s">
        <v>688</v>
      </c>
      <c r="AT2601" s="227" t="s">
        <v>260</v>
      </c>
      <c r="AU2601" s="227" t="s">
        <v>82</v>
      </c>
      <c r="AY2601" s="20" t="s">
        <v>191</v>
      </c>
      <c r="BE2601" s="228">
        <f>IF(N2601="základní",J2601,0)</f>
        <v>0</v>
      </c>
      <c r="BF2601" s="228">
        <f>IF(N2601="snížená",J2601,0)</f>
        <v>0</v>
      </c>
      <c r="BG2601" s="228">
        <f>IF(N2601="zákl. přenesená",J2601,0)</f>
        <v>0</v>
      </c>
      <c r="BH2601" s="228">
        <f>IF(N2601="sníž. přenesená",J2601,0)</f>
        <v>0</v>
      </c>
      <c r="BI2601" s="228">
        <f>IF(N2601="nulová",J2601,0)</f>
        <v>0</v>
      </c>
      <c r="BJ2601" s="20" t="s">
        <v>80</v>
      </c>
      <c r="BK2601" s="228">
        <f>ROUND(I2601*H2601,2)</f>
        <v>0</v>
      </c>
      <c r="BL2601" s="20" t="s">
        <v>464</v>
      </c>
      <c r="BM2601" s="227" t="s">
        <v>2432</v>
      </c>
    </row>
    <row r="2602" s="13" customFormat="1">
      <c r="A2602" s="13"/>
      <c r="B2602" s="234"/>
      <c r="C2602" s="235"/>
      <c r="D2602" s="236" t="s">
        <v>202</v>
      </c>
      <c r="E2602" s="237" t="s">
        <v>19</v>
      </c>
      <c r="F2602" s="238" t="s">
        <v>1868</v>
      </c>
      <c r="G2602" s="235"/>
      <c r="H2602" s="237" t="s">
        <v>19</v>
      </c>
      <c r="I2602" s="239"/>
      <c r="J2602" s="235"/>
      <c r="K2602" s="235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202</v>
      </c>
      <c r="AU2602" s="244" t="s">
        <v>82</v>
      </c>
      <c r="AV2602" s="13" t="s">
        <v>80</v>
      </c>
      <c r="AW2602" s="13" t="s">
        <v>34</v>
      </c>
      <c r="AX2602" s="13" t="s">
        <v>72</v>
      </c>
      <c r="AY2602" s="244" t="s">
        <v>191</v>
      </c>
    </row>
    <row r="2603" s="13" customFormat="1">
      <c r="A2603" s="13"/>
      <c r="B2603" s="234"/>
      <c r="C2603" s="235"/>
      <c r="D2603" s="236" t="s">
        <v>202</v>
      </c>
      <c r="E2603" s="237" t="s">
        <v>19</v>
      </c>
      <c r="F2603" s="238" t="s">
        <v>2412</v>
      </c>
      <c r="G2603" s="235"/>
      <c r="H2603" s="237" t="s">
        <v>19</v>
      </c>
      <c r="I2603" s="239"/>
      <c r="J2603" s="235"/>
      <c r="K2603" s="235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202</v>
      </c>
      <c r="AU2603" s="244" t="s">
        <v>82</v>
      </c>
      <c r="AV2603" s="13" t="s">
        <v>80</v>
      </c>
      <c r="AW2603" s="13" t="s">
        <v>34</v>
      </c>
      <c r="AX2603" s="13" t="s">
        <v>72</v>
      </c>
      <c r="AY2603" s="244" t="s">
        <v>191</v>
      </c>
    </row>
    <row r="2604" s="14" customFormat="1">
      <c r="A2604" s="14"/>
      <c r="B2604" s="245"/>
      <c r="C2604" s="246"/>
      <c r="D2604" s="236" t="s">
        <v>202</v>
      </c>
      <c r="E2604" s="247" t="s">
        <v>19</v>
      </c>
      <c r="F2604" s="248" t="s">
        <v>331</v>
      </c>
      <c r="G2604" s="246"/>
      <c r="H2604" s="249">
        <v>20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202</v>
      </c>
      <c r="AU2604" s="255" t="s">
        <v>82</v>
      </c>
      <c r="AV2604" s="14" t="s">
        <v>82</v>
      </c>
      <c r="AW2604" s="14" t="s">
        <v>34</v>
      </c>
      <c r="AX2604" s="14" t="s">
        <v>72</v>
      </c>
      <c r="AY2604" s="255" t="s">
        <v>191</v>
      </c>
    </row>
    <row r="2605" s="16" customFormat="1">
      <c r="A2605" s="16"/>
      <c r="B2605" s="267"/>
      <c r="C2605" s="268"/>
      <c r="D2605" s="236" t="s">
        <v>202</v>
      </c>
      <c r="E2605" s="269" t="s">
        <v>19</v>
      </c>
      <c r="F2605" s="270" t="s">
        <v>212</v>
      </c>
      <c r="G2605" s="268"/>
      <c r="H2605" s="271">
        <v>20</v>
      </c>
      <c r="I2605" s="272"/>
      <c r="J2605" s="268"/>
      <c r="K2605" s="268"/>
      <c r="L2605" s="273"/>
      <c r="M2605" s="274"/>
      <c r="N2605" s="275"/>
      <c r="O2605" s="275"/>
      <c r="P2605" s="275"/>
      <c r="Q2605" s="275"/>
      <c r="R2605" s="275"/>
      <c r="S2605" s="275"/>
      <c r="T2605" s="27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T2605" s="277" t="s">
        <v>202</v>
      </c>
      <c r="AU2605" s="277" t="s">
        <v>82</v>
      </c>
      <c r="AV2605" s="16" t="s">
        <v>198</v>
      </c>
      <c r="AW2605" s="16" t="s">
        <v>34</v>
      </c>
      <c r="AX2605" s="16" t="s">
        <v>80</v>
      </c>
      <c r="AY2605" s="277" t="s">
        <v>191</v>
      </c>
    </row>
    <row r="2606" s="2" customFormat="1" ht="16.5" customHeight="1">
      <c r="A2606" s="41"/>
      <c r="B2606" s="42"/>
      <c r="C2606" s="216" t="s">
        <v>2433</v>
      </c>
      <c r="D2606" s="216" t="s">
        <v>193</v>
      </c>
      <c r="E2606" s="217" t="s">
        <v>2434</v>
      </c>
      <c r="F2606" s="218" t="s">
        <v>2435</v>
      </c>
      <c r="G2606" s="219" t="s">
        <v>250</v>
      </c>
      <c r="H2606" s="220">
        <v>9</v>
      </c>
      <c r="I2606" s="221"/>
      <c r="J2606" s="222">
        <f>ROUND(I2606*H2606,2)</f>
        <v>0</v>
      </c>
      <c r="K2606" s="218" t="s">
        <v>197</v>
      </c>
      <c r="L2606" s="47"/>
      <c r="M2606" s="223" t="s">
        <v>19</v>
      </c>
      <c r="N2606" s="224" t="s">
        <v>43</v>
      </c>
      <c r="O2606" s="87"/>
      <c r="P2606" s="225">
        <f>O2606*H2606</f>
        <v>0</v>
      </c>
      <c r="Q2606" s="225">
        <v>0</v>
      </c>
      <c r="R2606" s="225">
        <f>Q2606*H2606</f>
        <v>0</v>
      </c>
      <c r="S2606" s="225">
        <v>0</v>
      </c>
      <c r="T2606" s="226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7" t="s">
        <v>464</v>
      </c>
      <c r="AT2606" s="227" t="s">
        <v>193</v>
      </c>
      <c r="AU2606" s="227" t="s">
        <v>82</v>
      </c>
      <c r="AY2606" s="20" t="s">
        <v>191</v>
      </c>
      <c r="BE2606" s="228">
        <f>IF(N2606="základní",J2606,0)</f>
        <v>0</v>
      </c>
      <c r="BF2606" s="228">
        <f>IF(N2606="snížená",J2606,0)</f>
        <v>0</v>
      </c>
      <c r="BG2606" s="228">
        <f>IF(N2606="zákl. přenesená",J2606,0)</f>
        <v>0</v>
      </c>
      <c r="BH2606" s="228">
        <f>IF(N2606="sníž. přenesená",J2606,0)</f>
        <v>0</v>
      </c>
      <c r="BI2606" s="228">
        <f>IF(N2606="nulová",J2606,0)</f>
        <v>0</v>
      </c>
      <c r="BJ2606" s="20" t="s">
        <v>80</v>
      </c>
      <c r="BK2606" s="228">
        <f>ROUND(I2606*H2606,2)</f>
        <v>0</v>
      </c>
      <c r="BL2606" s="20" t="s">
        <v>464</v>
      </c>
      <c r="BM2606" s="227" t="s">
        <v>2436</v>
      </c>
    </row>
    <row r="2607" s="2" customFormat="1">
      <c r="A2607" s="41"/>
      <c r="B2607" s="42"/>
      <c r="C2607" s="43"/>
      <c r="D2607" s="229" t="s">
        <v>200</v>
      </c>
      <c r="E2607" s="43"/>
      <c r="F2607" s="230" t="s">
        <v>2437</v>
      </c>
      <c r="G2607" s="43"/>
      <c r="H2607" s="43"/>
      <c r="I2607" s="231"/>
      <c r="J2607" s="43"/>
      <c r="K2607" s="43"/>
      <c r="L2607" s="47"/>
      <c r="M2607" s="232"/>
      <c r="N2607" s="233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200</v>
      </c>
      <c r="AU2607" s="20" t="s">
        <v>82</v>
      </c>
    </row>
    <row r="2608" s="13" customFormat="1">
      <c r="A2608" s="13"/>
      <c r="B2608" s="234"/>
      <c r="C2608" s="235"/>
      <c r="D2608" s="236" t="s">
        <v>202</v>
      </c>
      <c r="E2608" s="237" t="s">
        <v>19</v>
      </c>
      <c r="F2608" s="238" t="s">
        <v>1868</v>
      </c>
      <c r="G2608" s="235"/>
      <c r="H2608" s="237" t="s">
        <v>19</v>
      </c>
      <c r="I2608" s="239"/>
      <c r="J2608" s="235"/>
      <c r="K2608" s="235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202</v>
      </c>
      <c r="AU2608" s="244" t="s">
        <v>82</v>
      </c>
      <c r="AV2608" s="13" t="s">
        <v>80</v>
      </c>
      <c r="AW2608" s="13" t="s">
        <v>34</v>
      </c>
      <c r="AX2608" s="13" t="s">
        <v>72</v>
      </c>
      <c r="AY2608" s="244" t="s">
        <v>191</v>
      </c>
    </row>
    <row r="2609" s="13" customFormat="1">
      <c r="A2609" s="13"/>
      <c r="B2609" s="234"/>
      <c r="C2609" s="235"/>
      <c r="D2609" s="236" t="s">
        <v>202</v>
      </c>
      <c r="E2609" s="237" t="s">
        <v>19</v>
      </c>
      <c r="F2609" s="238" t="s">
        <v>2398</v>
      </c>
      <c r="G2609" s="235"/>
      <c r="H2609" s="237" t="s">
        <v>19</v>
      </c>
      <c r="I2609" s="239"/>
      <c r="J2609" s="235"/>
      <c r="K2609" s="235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202</v>
      </c>
      <c r="AU2609" s="244" t="s">
        <v>82</v>
      </c>
      <c r="AV2609" s="13" t="s">
        <v>80</v>
      </c>
      <c r="AW2609" s="13" t="s">
        <v>34</v>
      </c>
      <c r="AX2609" s="13" t="s">
        <v>72</v>
      </c>
      <c r="AY2609" s="244" t="s">
        <v>191</v>
      </c>
    </row>
    <row r="2610" s="14" customFormat="1">
      <c r="A2610" s="14"/>
      <c r="B2610" s="245"/>
      <c r="C2610" s="246"/>
      <c r="D2610" s="236" t="s">
        <v>202</v>
      </c>
      <c r="E2610" s="247" t="s">
        <v>19</v>
      </c>
      <c r="F2610" s="248" t="s">
        <v>264</v>
      </c>
      <c r="G2610" s="246"/>
      <c r="H2610" s="249">
        <v>9</v>
      </c>
      <c r="I2610" s="250"/>
      <c r="J2610" s="246"/>
      <c r="K2610" s="246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202</v>
      </c>
      <c r="AU2610" s="255" t="s">
        <v>82</v>
      </c>
      <c r="AV2610" s="14" t="s">
        <v>82</v>
      </c>
      <c r="AW2610" s="14" t="s">
        <v>34</v>
      </c>
      <c r="AX2610" s="14" t="s">
        <v>72</v>
      </c>
      <c r="AY2610" s="255" t="s">
        <v>191</v>
      </c>
    </row>
    <row r="2611" s="16" customFormat="1">
      <c r="A2611" s="16"/>
      <c r="B2611" s="267"/>
      <c r="C2611" s="268"/>
      <c r="D2611" s="236" t="s">
        <v>202</v>
      </c>
      <c r="E2611" s="269" t="s">
        <v>19</v>
      </c>
      <c r="F2611" s="270" t="s">
        <v>212</v>
      </c>
      <c r="G2611" s="268"/>
      <c r="H2611" s="271">
        <v>9</v>
      </c>
      <c r="I2611" s="272"/>
      <c r="J2611" s="268"/>
      <c r="K2611" s="268"/>
      <c r="L2611" s="273"/>
      <c r="M2611" s="274"/>
      <c r="N2611" s="275"/>
      <c r="O2611" s="275"/>
      <c r="P2611" s="275"/>
      <c r="Q2611" s="275"/>
      <c r="R2611" s="275"/>
      <c r="S2611" s="275"/>
      <c r="T2611" s="27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77" t="s">
        <v>202</v>
      </c>
      <c r="AU2611" s="277" t="s">
        <v>82</v>
      </c>
      <c r="AV2611" s="16" t="s">
        <v>198</v>
      </c>
      <c r="AW2611" s="16" t="s">
        <v>34</v>
      </c>
      <c r="AX2611" s="16" t="s">
        <v>80</v>
      </c>
      <c r="AY2611" s="277" t="s">
        <v>191</v>
      </c>
    </row>
    <row r="2612" s="2" customFormat="1" ht="16.5" customHeight="1">
      <c r="A2612" s="41"/>
      <c r="B2612" s="42"/>
      <c r="C2612" s="278" t="s">
        <v>2438</v>
      </c>
      <c r="D2612" s="278" t="s">
        <v>260</v>
      </c>
      <c r="E2612" s="279" t="s">
        <v>2439</v>
      </c>
      <c r="F2612" s="280" t="s">
        <v>2440</v>
      </c>
      <c r="G2612" s="281" t="s">
        <v>250</v>
      </c>
      <c r="H2612" s="282">
        <v>9</v>
      </c>
      <c r="I2612" s="283"/>
      <c r="J2612" s="284">
        <f>ROUND(I2612*H2612,2)</f>
        <v>0</v>
      </c>
      <c r="K2612" s="280" t="s">
        <v>197</v>
      </c>
      <c r="L2612" s="285"/>
      <c r="M2612" s="286" t="s">
        <v>19</v>
      </c>
      <c r="N2612" s="287" t="s">
        <v>43</v>
      </c>
      <c r="O2612" s="87"/>
      <c r="P2612" s="225">
        <f>O2612*H2612</f>
        <v>0</v>
      </c>
      <c r="Q2612" s="225">
        <v>0.00014999999999999999</v>
      </c>
      <c r="R2612" s="225">
        <f>Q2612*H2612</f>
        <v>0.0013499999999999999</v>
      </c>
      <c r="S2612" s="225">
        <v>0</v>
      </c>
      <c r="T2612" s="226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7" t="s">
        <v>688</v>
      </c>
      <c r="AT2612" s="227" t="s">
        <v>260</v>
      </c>
      <c r="AU2612" s="227" t="s">
        <v>82</v>
      </c>
      <c r="AY2612" s="20" t="s">
        <v>191</v>
      </c>
      <c r="BE2612" s="228">
        <f>IF(N2612="základní",J2612,0)</f>
        <v>0</v>
      </c>
      <c r="BF2612" s="228">
        <f>IF(N2612="snížená",J2612,0)</f>
        <v>0</v>
      </c>
      <c r="BG2612" s="228">
        <f>IF(N2612="zákl. přenesená",J2612,0)</f>
        <v>0</v>
      </c>
      <c r="BH2612" s="228">
        <f>IF(N2612="sníž. přenesená",J2612,0)</f>
        <v>0</v>
      </c>
      <c r="BI2612" s="228">
        <f>IF(N2612="nulová",J2612,0)</f>
        <v>0</v>
      </c>
      <c r="BJ2612" s="20" t="s">
        <v>80</v>
      </c>
      <c r="BK2612" s="228">
        <f>ROUND(I2612*H2612,2)</f>
        <v>0</v>
      </c>
      <c r="BL2612" s="20" t="s">
        <v>464</v>
      </c>
      <c r="BM2612" s="227" t="s">
        <v>2441</v>
      </c>
    </row>
    <row r="2613" s="13" customFormat="1">
      <c r="A2613" s="13"/>
      <c r="B2613" s="234"/>
      <c r="C2613" s="235"/>
      <c r="D2613" s="236" t="s">
        <v>202</v>
      </c>
      <c r="E2613" s="237" t="s">
        <v>19</v>
      </c>
      <c r="F2613" s="238" t="s">
        <v>1868</v>
      </c>
      <c r="G2613" s="235"/>
      <c r="H2613" s="237" t="s">
        <v>19</v>
      </c>
      <c r="I2613" s="239"/>
      <c r="J2613" s="235"/>
      <c r="K2613" s="235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202</v>
      </c>
      <c r="AU2613" s="244" t="s">
        <v>82</v>
      </c>
      <c r="AV2613" s="13" t="s">
        <v>80</v>
      </c>
      <c r="AW2613" s="13" t="s">
        <v>34</v>
      </c>
      <c r="AX2613" s="13" t="s">
        <v>72</v>
      </c>
      <c r="AY2613" s="244" t="s">
        <v>191</v>
      </c>
    </row>
    <row r="2614" s="13" customFormat="1">
      <c r="A2614" s="13"/>
      <c r="B2614" s="234"/>
      <c r="C2614" s="235"/>
      <c r="D2614" s="236" t="s">
        <v>202</v>
      </c>
      <c r="E2614" s="237" t="s">
        <v>19</v>
      </c>
      <c r="F2614" s="238" t="s">
        <v>2398</v>
      </c>
      <c r="G2614" s="235"/>
      <c r="H2614" s="237" t="s">
        <v>19</v>
      </c>
      <c r="I2614" s="239"/>
      <c r="J2614" s="235"/>
      <c r="K2614" s="235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202</v>
      </c>
      <c r="AU2614" s="244" t="s">
        <v>82</v>
      </c>
      <c r="AV2614" s="13" t="s">
        <v>80</v>
      </c>
      <c r="AW2614" s="13" t="s">
        <v>34</v>
      </c>
      <c r="AX2614" s="13" t="s">
        <v>72</v>
      </c>
      <c r="AY2614" s="244" t="s">
        <v>191</v>
      </c>
    </row>
    <row r="2615" s="14" customFormat="1">
      <c r="A2615" s="14"/>
      <c r="B2615" s="245"/>
      <c r="C2615" s="246"/>
      <c r="D2615" s="236" t="s">
        <v>202</v>
      </c>
      <c r="E2615" s="247" t="s">
        <v>19</v>
      </c>
      <c r="F2615" s="248" t="s">
        <v>264</v>
      </c>
      <c r="G2615" s="246"/>
      <c r="H2615" s="249">
        <v>9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202</v>
      </c>
      <c r="AU2615" s="255" t="s">
        <v>82</v>
      </c>
      <c r="AV2615" s="14" t="s">
        <v>82</v>
      </c>
      <c r="AW2615" s="14" t="s">
        <v>34</v>
      </c>
      <c r="AX2615" s="14" t="s">
        <v>72</v>
      </c>
      <c r="AY2615" s="255" t="s">
        <v>191</v>
      </c>
    </row>
    <row r="2616" s="16" customFormat="1">
      <c r="A2616" s="16"/>
      <c r="B2616" s="267"/>
      <c r="C2616" s="268"/>
      <c r="D2616" s="236" t="s">
        <v>202</v>
      </c>
      <c r="E2616" s="269" t="s">
        <v>19</v>
      </c>
      <c r="F2616" s="270" t="s">
        <v>212</v>
      </c>
      <c r="G2616" s="268"/>
      <c r="H2616" s="271">
        <v>9</v>
      </c>
      <c r="I2616" s="272"/>
      <c r="J2616" s="268"/>
      <c r="K2616" s="268"/>
      <c r="L2616" s="273"/>
      <c r="M2616" s="274"/>
      <c r="N2616" s="275"/>
      <c r="O2616" s="275"/>
      <c r="P2616" s="275"/>
      <c r="Q2616" s="275"/>
      <c r="R2616" s="275"/>
      <c r="S2616" s="275"/>
      <c r="T2616" s="27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77" t="s">
        <v>202</v>
      </c>
      <c r="AU2616" s="277" t="s">
        <v>82</v>
      </c>
      <c r="AV2616" s="16" t="s">
        <v>198</v>
      </c>
      <c r="AW2616" s="16" t="s">
        <v>34</v>
      </c>
      <c r="AX2616" s="16" t="s">
        <v>80</v>
      </c>
      <c r="AY2616" s="277" t="s">
        <v>191</v>
      </c>
    </row>
    <row r="2617" s="2" customFormat="1" ht="16.5" customHeight="1">
      <c r="A2617" s="41"/>
      <c r="B2617" s="42"/>
      <c r="C2617" s="278" t="s">
        <v>2442</v>
      </c>
      <c r="D2617" s="278" t="s">
        <v>260</v>
      </c>
      <c r="E2617" s="279" t="s">
        <v>2443</v>
      </c>
      <c r="F2617" s="280" t="s">
        <v>2444</v>
      </c>
      <c r="G2617" s="281" t="s">
        <v>250</v>
      </c>
      <c r="H2617" s="282">
        <v>9</v>
      </c>
      <c r="I2617" s="283"/>
      <c r="J2617" s="284">
        <f>ROUND(I2617*H2617,2)</f>
        <v>0</v>
      </c>
      <c r="K2617" s="280" t="s">
        <v>197</v>
      </c>
      <c r="L2617" s="285"/>
      <c r="M2617" s="286" t="s">
        <v>19</v>
      </c>
      <c r="N2617" s="287" t="s">
        <v>43</v>
      </c>
      <c r="O2617" s="87"/>
      <c r="P2617" s="225">
        <f>O2617*H2617</f>
        <v>0</v>
      </c>
      <c r="Q2617" s="225">
        <v>0.00014999999999999999</v>
      </c>
      <c r="R2617" s="225">
        <f>Q2617*H2617</f>
        <v>0.0013499999999999999</v>
      </c>
      <c r="S2617" s="225">
        <v>0</v>
      </c>
      <c r="T2617" s="226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27" t="s">
        <v>688</v>
      </c>
      <c r="AT2617" s="227" t="s">
        <v>260</v>
      </c>
      <c r="AU2617" s="227" t="s">
        <v>82</v>
      </c>
      <c r="AY2617" s="20" t="s">
        <v>191</v>
      </c>
      <c r="BE2617" s="228">
        <f>IF(N2617="základní",J2617,0)</f>
        <v>0</v>
      </c>
      <c r="BF2617" s="228">
        <f>IF(N2617="snížená",J2617,0)</f>
        <v>0</v>
      </c>
      <c r="BG2617" s="228">
        <f>IF(N2617="zákl. přenesená",J2617,0)</f>
        <v>0</v>
      </c>
      <c r="BH2617" s="228">
        <f>IF(N2617="sníž. přenesená",J2617,0)</f>
        <v>0</v>
      </c>
      <c r="BI2617" s="228">
        <f>IF(N2617="nulová",J2617,0)</f>
        <v>0</v>
      </c>
      <c r="BJ2617" s="20" t="s">
        <v>80</v>
      </c>
      <c r="BK2617" s="228">
        <f>ROUND(I2617*H2617,2)</f>
        <v>0</v>
      </c>
      <c r="BL2617" s="20" t="s">
        <v>464</v>
      </c>
      <c r="BM2617" s="227" t="s">
        <v>2445</v>
      </c>
    </row>
    <row r="2618" s="13" customFormat="1">
      <c r="A2618" s="13"/>
      <c r="B2618" s="234"/>
      <c r="C2618" s="235"/>
      <c r="D2618" s="236" t="s">
        <v>202</v>
      </c>
      <c r="E2618" s="237" t="s">
        <v>19</v>
      </c>
      <c r="F2618" s="238" t="s">
        <v>1868</v>
      </c>
      <c r="G2618" s="235"/>
      <c r="H2618" s="237" t="s">
        <v>19</v>
      </c>
      <c r="I2618" s="239"/>
      <c r="J2618" s="235"/>
      <c r="K2618" s="235"/>
      <c r="L2618" s="240"/>
      <c r="M2618" s="241"/>
      <c r="N2618" s="242"/>
      <c r="O2618" s="242"/>
      <c r="P2618" s="242"/>
      <c r="Q2618" s="242"/>
      <c r="R2618" s="242"/>
      <c r="S2618" s="242"/>
      <c r="T2618" s="24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4" t="s">
        <v>202</v>
      </c>
      <c r="AU2618" s="244" t="s">
        <v>82</v>
      </c>
      <c r="AV2618" s="13" t="s">
        <v>80</v>
      </c>
      <c r="AW2618" s="13" t="s">
        <v>34</v>
      </c>
      <c r="AX2618" s="13" t="s">
        <v>72</v>
      </c>
      <c r="AY2618" s="244" t="s">
        <v>191</v>
      </c>
    </row>
    <row r="2619" s="13" customFormat="1">
      <c r="A2619" s="13"/>
      <c r="B2619" s="234"/>
      <c r="C2619" s="235"/>
      <c r="D2619" s="236" t="s">
        <v>202</v>
      </c>
      <c r="E2619" s="237" t="s">
        <v>19</v>
      </c>
      <c r="F2619" s="238" t="s">
        <v>2398</v>
      </c>
      <c r="G2619" s="235"/>
      <c r="H2619" s="237" t="s">
        <v>19</v>
      </c>
      <c r="I2619" s="239"/>
      <c r="J2619" s="235"/>
      <c r="K2619" s="235"/>
      <c r="L2619" s="240"/>
      <c r="M2619" s="241"/>
      <c r="N2619" s="242"/>
      <c r="O2619" s="242"/>
      <c r="P2619" s="242"/>
      <c r="Q2619" s="242"/>
      <c r="R2619" s="242"/>
      <c r="S2619" s="242"/>
      <c r="T2619" s="24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4" t="s">
        <v>202</v>
      </c>
      <c r="AU2619" s="244" t="s">
        <v>82</v>
      </c>
      <c r="AV2619" s="13" t="s">
        <v>80</v>
      </c>
      <c r="AW2619" s="13" t="s">
        <v>34</v>
      </c>
      <c r="AX2619" s="13" t="s">
        <v>72</v>
      </c>
      <c r="AY2619" s="244" t="s">
        <v>191</v>
      </c>
    </row>
    <row r="2620" s="14" customFormat="1">
      <c r="A2620" s="14"/>
      <c r="B2620" s="245"/>
      <c r="C2620" s="246"/>
      <c r="D2620" s="236" t="s">
        <v>202</v>
      </c>
      <c r="E2620" s="247" t="s">
        <v>19</v>
      </c>
      <c r="F2620" s="248" t="s">
        <v>264</v>
      </c>
      <c r="G2620" s="246"/>
      <c r="H2620" s="249">
        <v>9</v>
      </c>
      <c r="I2620" s="250"/>
      <c r="J2620" s="246"/>
      <c r="K2620" s="246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202</v>
      </c>
      <c r="AU2620" s="255" t="s">
        <v>82</v>
      </c>
      <c r="AV2620" s="14" t="s">
        <v>82</v>
      </c>
      <c r="AW2620" s="14" t="s">
        <v>34</v>
      </c>
      <c r="AX2620" s="14" t="s">
        <v>72</v>
      </c>
      <c r="AY2620" s="255" t="s">
        <v>191</v>
      </c>
    </row>
    <row r="2621" s="16" customFormat="1">
      <c r="A2621" s="16"/>
      <c r="B2621" s="267"/>
      <c r="C2621" s="268"/>
      <c r="D2621" s="236" t="s">
        <v>202</v>
      </c>
      <c r="E2621" s="269" t="s">
        <v>19</v>
      </c>
      <c r="F2621" s="270" t="s">
        <v>212</v>
      </c>
      <c r="G2621" s="268"/>
      <c r="H2621" s="271">
        <v>9</v>
      </c>
      <c r="I2621" s="272"/>
      <c r="J2621" s="268"/>
      <c r="K2621" s="268"/>
      <c r="L2621" s="273"/>
      <c r="M2621" s="274"/>
      <c r="N2621" s="275"/>
      <c r="O2621" s="275"/>
      <c r="P2621" s="275"/>
      <c r="Q2621" s="275"/>
      <c r="R2621" s="275"/>
      <c r="S2621" s="275"/>
      <c r="T2621" s="27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T2621" s="277" t="s">
        <v>202</v>
      </c>
      <c r="AU2621" s="277" t="s">
        <v>82</v>
      </c>
      <c r="AV2621" s="16" t="s">
        <v>198</v>
      </c>
      <c r="AW2621" s="16" t="s">
        <v>34</v>
      </c>
      <c r="AX2621" s="16" t="s">
        <v>80</v>
      </c>
      <c r="AY2621" s="277" t="s">
        <v>191</v>
      </c>
    </row>
    <row r="2622" s="2" customFormat="1" ht="16.5" customHeight="1">
      <c r="A2622" s="41"/>
      <c r="B2622" s="42"/>
      <c r="C2622" s="216" t="s">
        <v>2446</v>
      </c>
      <c r="D2622" s="216" t="s">
        <v>193</v>
      </c>
      <c r="E2622" s="217" t="s">
        <v>2447</v>
      </c>
      <c r="F2622" s="218" t="s">
        <v>2448</v>
      </c>
      <c r="G2622" s="219" t="s">
        <v>250</v>
      </c>
      <c r="H2622" s="220">
        <v>9</v>
      </c>
      <c r="I2622" s="221"/>
      <c r="J2622" s="222">
        <f>ROUND(I2622*H2622,2)</f>
        <v>0</v>
      </c>
      <c r="K2622" s="218" t="s">
        <v>197</v>
      </c>
      <c r="L2622" s="47"/>
      <c r="M2622" s="223" t="s">
        <v>19</v>
      </c>
      <c r="N2622" s="224" t="s">
        <v>43</v>
      </c>
      <c r="O2622" s="87"/>
      <c r="P2622" s="225">
        <f>O2622*H2622</f>
        <v>0</v>
      </c>
      <c r="Q2622" s="225">
        <v>0</v>
      </c>
      <c r="R2622" s="225">
        <f>Q2622*H2622</f>
        <v>0</v>
      </c>
      <c r="S2622" s="225">
        <v>0</v>
      </c>
      <c r="T2622" s="226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7" t="s">
        <v>464</v>
      </c>
      <c r="AT2622" s="227" t="s">
        <v>193</v>
      </c>
      <c r="AU2622" s="227" t="s">
        <v>82</v>
      </c>
      <c r="AY2622" s="20" t="s">
        <v>191</v>
      </c>
      <c r="BE2622" s="228">
        <f>IF(N2622="základní",J2622,0)</f>
        <v>0</v>
      </c>
      <c r="BF2622" s="228">
        <f>IF(N2622="snížená",J2622,0)</f>
        <v>0</v>
      </c>
      <c r="BG2622" s="228">
        <f>IF(N2622="zákl. přenesená",J2622,0)</f>
        <v>0</v>
      </c>
      <c r="BH2622" s="228">
        <f>IF(N2622="sníž. přenesená",J2622,0)</f>
        <v>0</v>
      </c>
      <c r="BI2622" s="228">
        <f>IF(N2622="nulová",J2622,0)</f>
        <v>0</v>
      </c>
      <c r="BJ2622" s="20" t="s">
        <v>80</v>
      </c>
      <c r="BK2622" s="228">
        <f>ROUND(I2622*H2622,2)</f>
        <v>0</v>
      </c>
      <c r="BL2622" s="20" t="s">
        <v>464</v>
      </c>
      <c r="BM2622" s="227" t="s">
        <v>2449</v>
      </c>
    </row>
    <row r="2623" s="2" customFormat="1">
      <c r="A2623" s="41"/>
      <c r="B2623" s="42"/>
      <c r="C2623" s="43"/>
      <c r="D2623" s="229" t="s">
        <v>200</v>
      </c>
      <c r="E2623" s="43"/>
      <c r="F2623" s="230" t="s">
        <v>2450</v>
      </c>
      <c r="G2623" s="43"/>
      <c r="H2623" s="43"/>
      <c r="I2623" s="231"/>
      <c r="J2623" s="43"/>
      <c r="K2623" s="43"/>
      <c r="L2623" s="47"/>
      <c r="M2623" s="232"/>
      <c r="N2623" s="233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200</v>
      </c>
      <c r="AU2623" s="20" t="s">
        <v>82</v>
      </c>
    </row>
    <row r="2624" s="13" customFormat="1">
      <c r="A2624" s="13"/>
      <c r="B2624" s="234"/>
      <c r="C2624" s="235"/>
      <c r="D2624" s="236" t="s">
        <v>202</v>
      </c>
      <c r="E2624" s="237" t="s">
        <v>19</v>
      </c>
      <c r="F2624" s="238" t="s">
        <v>1868</v>
      </c>
      <c r="G2624" s="235"/>
      <c r="H2624" s="237" t="s">
        <v>19</v>
      </c>
      <c r="I2624" s="239"/>
      <c r="J2624" s="235"/>
      <c r="K2624" s="235"/>
      <c r="L2624" s="240"/>
      <c r="M2624" s="241"/>
      <c r="N2624" s="242"/>
      <c r="O2624" s="242"/>
      <c r="P2624" s="242"/>
      <c r="Q2624" s="242"/>
      <c r="R2624" s="242"/>
      <c r="S2624" s="242"/>
      <c r="T2624" s="24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4" t="s">
        <v>202</v>
      </c>
      <c r="AU2624" s="244" t="s">
        <v>82</v>
      </c>
      <c r="AV2624" s="13" t="s">
        <v>80</v>
      </c>
      <c r="AW2624" s="13" t="s">
        <v>34</v>
      </c>
      <c r="AX2624" s="13" t="s">
        <v>72</v>
      </c>
      <c r="AY2624" s="244" t="s">
        <v>191</v>
      </c>
    </row>
    <row r="2625" s="13" customFormat="1">
      <c r="A2625" s="13"/>
      <c r="B2625" s="234"/>
      <c r="C2625" s="235"/>
      <c r="D2625" s="236" t="s">
        <v>202</v>
      </c>
      <c r="E2625" s="237" t="s">
        <v>19</v>
      </c>
      <c r="F2625" s="238" t="s">
        <v>2398</v>
      </c>
      <c r="G2625" s="235"/>
      <c r="H2625" s="237" t="s">
        <v>19</v>
      </c>
      <c r="I2625" s="239"/>
      <c r="J2625" s="235"/>
      <c r="K2625" s="235"/>
      <c r="L2625" s="240"/>
      <c r="M2625" s="241"/>
      <c r="N2625" s="242"/>
      <c r="O2625" s="242"/>
      <c r="P2625" s="242"/>
      <c r="Q2625" s="242"/>
      <c r="R2625" s="242"/>
      <c r="S2625" s="242"/>
      <c r="T2625" s="24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4" t="s">
        <v>202</v>
      </c>
      <c r="AU2625" s="244" t="s">
        <v>82</v>
      </c>
      <c r="AV2625" s="13" t="s">
        <v>80</v>
      </c>
      <c r="AW2625" s="13" t="s">
        <v>34</v>
      </c>
      <c r="AX2625" s="13" t="s">
        <v>72</v>
      </c>
      <c r="AY2625" s="244" t="s">
        <v>191</v>
      </c>
    </row>
    <row r="2626" s="14" customFormat="1">
      <c r="A2626" s="14"/>
      <c r="B2626" s="245"/>
      <c r="C2626" s="246"/>
      <c r="D2626" s="236" t="s">
        <v>202</v>
      </c>
      <c r="E2626" s="247" t="s">
        <v>19</v>
      </c>
      <c r="F2626" s="248" t="s">
        <v>264</v>
      </c>
      <c r="G2626" s="246"/>
      <c r="H2626" s="249">
        <v>9</v>
      </c>
      <c r="I2626" s="250"/>
      <c r="J2626" s="246"/>
      <c r="K2626" s="246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202</v>
      </c>
      <c r="AU2626" s="255" t="s">
        <v>82</v>
      </c>
      <c r="AV2626" s="14" t="s">
        <v>82</v>
      </c>
      <c r="AW2626" s="14" t="s">
        <v>34</v>
      </c>
      <c r="AX2626" s="14" t="s">
        <v>72</v>
      </c>
      <c r="AY2626" s="255" t="s">
        <v>191</v>
      </c>
    </row>
    <row r="2627" s="16" customFormat="1">
      <c r="A2627" s="16"/>
      <c r="B2627" s="267"/>
      <c r="C2627" s="268"/>
      <c r="D2627" s="236" t="s">
        <v>202</v>
      </c>
      <c r="E2627" s="269" t="s">
        <v>19</v>
      </c>
      <c r="F2627" s="270" t="s">
        <v>212</v>
      </c>
      <c r="G2627" s="268"/>
      <c r="H2627" s="271">
        <v>9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T2627" s="277" t="s">
        <v>202</v>
      </c>
      <c r="AU2627" s="277" t="s">
        <v>82</v>
      </c>
      <c r="AV2627" s="16" t="s">
        <v>198</v>
      </c>
      <c r="AW2627" s="16" t="s">
        <v>34</v>
      </c>
      <c r="AX2627" s="16" t="s">
        <v>80</v>
      </c>
      <c r="AY2627" s="277" t="s">
        <v>191</v>
      </c>
    </row>
    <row r="2628" s="2" customFormat="1" ht="16.5" customHeight="1">
      <c r="A2628" s="41"/>
      <c r="B2628" s="42"/>
      <c r="C2628" s="278" t="s">
        <v>2451</v>
      </c>
      <c r="D2628" s="278" t="s">
        <v>260</v>
      </c>
      <c r="E2628" s="279" t="s">
        <v>2452</v>
      </c>
      <c r="F2628" s="280" t="s">
        <v>2453</v>
      </c>
      <c r="G2628" s="281" t="s">
        <v>250</v>
      </c>
      <c r="H2628" s="282">
        <v>9</v>
      </c>
      <c r="I2628" s="283"/>
      <c r="J2628" s="284">
        <f>ROUND(I2628*H2628,2)</f>
        <v>0</v>
      </c>
      <c r="K2628" s="280" t="s">
        <v>197</v>
      </c>
      <c r="L2628" s="285"/>
      <c r="M2628" s="286" t="s">
        <v>19</v>
      </c>
      <c r="N2628" s="287" t="s">
        <v>43</v>
      </c>
      <c r="O2628" s="87"/>
      <c r="P2628" s="225">
        <f>O2628*H2628</f>
        <v>0</v>
      </c>
      <c r="Q2628" s="225">
        <v>0.0022000000000000001</v>
      </c>
      <c r="R2628" s="225">
        <f>Q2628*H2628</f>
        <v>0.019800000000000002</v>
      </c>
      <c r="S2628" s="225">
        <v>0</v>
      </c>
      <c r="T2628" s="226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7" t="s">
        <v>688</v>
      </c>
      <c r="AT2628" s="227" t="s">
        <v>260</v>
      </c>
      <c r="AU2628" s="227" t="s">
        <v>82</v>
      </c>
      <c r="AY2628" s="20" t="s">
        <v>191</v>
      </c>
      <c r="BE2628" s="228">
        <f>IF(N2628="základní",J2628,0)</f>
        <v>0</v>
      </c>
      <c r="BF2628" s="228">
        <f>IF(N2628="snížená",J2628,0)</f>
        <v>0</v>
      </c>
      <c r="BG2628" s="228">
        <f>IF(N2628="zákl. přenesená",J2628,0)</f>
        <v>0</v>
      </c>
      <c r="BH2628" s="228">
        <f>IF(N2628="sníž. přenesená",J2628,0)</f>
        <v>0</v>
      </c>
      <c r="BI2628" s="228">
        <f>IF(N2628="nulová",J2628,0)</f>
        <v>0</v>
      </c>
      <c r="BJ2628" s="20" t="s">
        <v>80</v>
      </c>
      <c r="BK2628" s="228">
        <f>ROUND(I2628*H2628,2)</f>
        <v>0</v>
      </c>
      <c r="BL2628" s="20" t="s">
        <v>464</v>
      </c>
      <c r="BM2628" s="227" t="s">
        <v>2454</v>
      </c>
    </row>
    <row r="2629" s="13" customFormat="1">
      <c r="A2629" s="13"/>
      <c r="B2629" s="234"/>
      <c r="C2629" s="235"/>
      <c r="D2629" s="236" t="s">
        <v>202</v>
      </c>
      <c r="E2629" s="237" t="s">
        <v>19</v>
      </c>
      <c r="F2629" s="238" t="s">
        <v>1868</v>
      </c>
      <c r="G2629" s="235"/>
      <c r="H2629" s="237" t="s">
        <v>19</v>
      </c>
      <c r="I2629" s="239"/>
      <c r="J2629" s="235"/>
      <c r="K2629" s="235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202</v>
      </c>
      <c r="AU2629" s="244" t="s">
        <v>82</v>
      </c>
      <c r="AV2629" s="13" t="s">
        <v>80</v>
      </c>
      <c r="AW2629" s="13" t="s">
        <v>34</v>
      </c>
      <c r="AX2629" s="13" t="s">
        <v>72</v>
      </c>
      <c r="AY2629" s="244" t="s">
        <v>191</v>
      </c>
    </row>
    <row r="2630" s="13" customFormat="1">
      <c r="A2630" s="13"/>
      <c r="B2630" s="234"/>
      <c r="C2630" s="235"/>
      <c r="D2630" s="236" t="s">
        <v>202</v>
      </c>
      <c r="E2630" s="237" t="s">
        <v>19</v>
      </c>
      <c r="F2630" s="238" t="s">
        <v>2398</v>
      </c>
      <c r="G2630" s="235"/>
      <c r="H2630" s="237" t="s">
        <v>19</v>
      </c>
      <c r="I2630" s="239"/>
      <c r="J2630" s="235"/>
      <c r="K2630" s="235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202</v>
      </c>
      <c r="AU2630" s="244" t="s">
        <v>82</v>
      </c>
      <c r="AV2630" s="13" t="s">
        <v>80</v>
      </c>
      <c r="AW2630" s="13" t="s">
        <v>34</v>
      </c>
      <c r="AX2630" s="13" t="s">
        <v>72</v>
      </c>
      <c r="AY2630" s="244" t="s">
        <v>191</v>
      </c>
    </row>
    <row r="2631" s="14" customFormat="1">
      <c r="A2631" s="14"/>
      <c r="B2631" s="245"/>
      <c r="C2631" s="246"/>
      <c r="D2631" s="236" t="s">
        <v>202</v>
      </c>
      <c r="E2631" s="247" t="s">
        <v>19</v>
      </c>
      <c r="F2631" s="248" t="s">
        <v>264</v>
      </c>
      <c r="G2631" s="246"/>
      <c r="H2631" s="249">
        <v>9</v>
      </c>
      <c r="I2631" s="250"/>
      <c r="J2631" s="246"/>
      <c r="K2631" s="246"/>
      <c r="L2631" s="251"/>
      <c r="M2631" s="252"/>
      <c r="N2631" s="253"/>
      <c r="O2631" s="253"/>
      <c r="P2631" s="253"/>
      <c r="Q2631" s="253"/>
      <c r="R2631" s="253"/>
      <c r="S2631" s="253"/>
      <c r="T2631" s="25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5" t="s">
        <v>202</v>
      </c>
      <c r="AU2631" s="255" t="s">
        <v>82</v>
      </c>
      <c r="AV2631" s="14" t="s">
        <v>82</v>
      </c>
      <c r="AW2631" s="14" t="s">
        <v>34</v>
      </c>
      <c r="AX2631" s="14" t="s">
        <v>72</v>
      </c>
      <c r="AY2631" s="255" t="s">
        <v>191</v>
      </c>
    </row>
    <row r="2632" s="16" customFormat="1">
      <c r="A2632" s="16"/>
      <c r="B2632" s="267"/>
      <c r="C2632" s="268"/>
      <c r="D2632" s="236" t="s">
        <v>202</v>
      </c>
      <c r="E2632" s="269" t="s">
        <v>19</v>
      </c>
      <c r="F2632" s="270" t="s">
        <v>212</v>
      </c>
      <c r="G2632" s="268"/>
      <c r="H2632" s="271">
        <v>9</v>
      </c>
      <c r="I2632" s="272"/>
      <c r="J2632" s="268"/>
      <c r="K2632" s="268"/>
      <c r="L2632" s="273"/>
      <c r="M2632" s="274"/>
      <c r="N2632" s="275"/>
      <c r="O2632" s="275"/>
      <c r="P2632" s="275"/>
      <c r="Q2632" s="275"/>
      <c r="R2632" s="275"/>
      <c r="S2632" s="275"/>
      <c r="T2632" s="27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77" t="s">
        <v>202</v>
      </c>
      <c r="AU2632" s="277" t="s">
        <v>82</v>
      </c>
      <c r="AV2632" s="16" t="s">
        <v>198</v>
      </c>
      <c r="AW2632" s="16" t="s">
        <v>34</v>
      </c>
      <c r="AX2632" s="16" t="s">
        <v>80</v>
      </c>
      <c r="AY2632" s="277" t="s">
        <v>191</v>
      </c>
    </row>
    <row r="2633" s="2" customFormat="1" ht="16.5" customHeight="1">
      <c r="A2633" s="41"/>
      <c r="B2633" s="42"/>
      <c r="C2633" s="278" t="s">
        <v>2455</v>
      </c>
      <c r="D2633" s="278" t="s">
        <v>260</v>
      </c>
      <c r="E2633" s="279" t="s">
        <v>2456</v>
      </c>
      <c r="F2633" s="280" t="s">
        <v>2457</v>
      </c>
      <c r="G2633" s="281" t="s">
        <v>250</v>
      </c>
      <c r="H2633" s="282">
        <v>9</v>
      </c>
      <c r="I2633" s="283"/>
      <c r="J2633" s="284">
        <f>ROUND(I2633*H2633,2)</f>
        <v>0</v>
      </c>
      <c r="K2633" s="280" t="s">
        <v>197</v>
      </c>
      <c r="L2633" s="285"/>
      <c r="M2633" s="286" t="s">
        <v>19</v>
      </c>
      <c r="N2633" s="287" t="s">
        <v>43</v>
      </c>
      <c r="O2633" s="87"/>
      <c r="P2633" s="225">
        <f>O2633*H2633</f>
        <v>0</v>
      </c>
      <c r="Q2633" s="225">
        <v>0.0022000000000000001</v>
      </c>
      <c r="R2633" s="225">
        <f>Q2633*H2633</f>
        <v>0.019800000000000002</v>
      </c>
      <c r="S2633" s="225">
        <v>0</v>
      </c>
      <c r="T2633" s="226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7" t="s">
        <v>688</v>
      </c>
      <c r="AT2633" s="227" t="s">
        <v>260</v>
      </c>
      <c r="AU2633" s="227" t="s">
        <v>82</v>
      </c>
      <c r="AY2633" s="20" t="s">
        <v>191</v>
      </c>
      <c r="BE2633" s="228">
        <f>IF(N2633="základní",J2633,0)</f>
        <v>0</v>
      </c>
      <c r="BF2633" s="228">
        <f>IF(N2633="snížená",J2633,0)</f>
        <v>0</v>
      </c>
      <c r="BG2633" s="228">
        <f>IF(N2633="zákl. přenesená",J2633,0)</f>
        <v>0</v>
      </c>
      <c r="BH2633" s="228">
        <f>IF(N2633="sníž. přenesená",J2633,0)</f>
        <v>0</v>
      </c>
      <c r="BI2633" s="228">
        <f>IF(N2633="nulová",J2633,0)</f>
        <v>0</v>
      </c>
      <c r="BJ2633" s="20" t="s">
        <v>80</v>
      </c>
      <c r="BK2633" s="228">
        <f>ROUND(I2633*H2633,2)</f>
        <v>0</v>
      </c>
      <c r="BL2633" s="20" t="s">
        <v>464</v>
      </c>
      <c r="BM2633" s="227" t="s">
        <v>2458</v>
      </c>
    </row>
    <row r="2634" s="13" customFormat="1">
      <c r="A2634" s="13"/>
      <c r="B2634" s="234"/>
      <c r="C2634" s="235"/>
      <c r="D2634" s="236" t="s">
        <v>202</v>
      </c>
      <c r="E2634" s="237" t="s">
        <v>19</v>
      </c>
      <c r="F2634" s="238" t="s">
        <v>1868</v>
      </c>
      <c r="G2634" s="235"/>
      <c r="H2634" s="237" t="s">
        <v>19</v>
      </c>
      <c r="I2634" s="239"/>
      <c r="J2634" s="235"/>
      <c r="K2634" s="235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202</v>
      </c>
      <c r="AU2634" s="244" t="s">
        <v>82</v>
      </c>
      <c r="AV2634" s="13" t="s">
        <v>80</v>
      </c>
      <c r="AW2634" s="13" t="s">
        <v>34</v>
      </c>
      <c r="AX2634" s="13" t="s">
        <v>72</v>
      </c>
      <c r="AY2634" s="244" t="s">
        <v>191</v>
      </c>
    </row>
    <row r="2635" s="13" customFormat="1">
      <c r="A2635" s="13"/>
      <c r="B2635" s="234"/>
      <c r="C2635" s="235"/>
      <c r="D2635" s="236" t="s">
        <v>202</v>
      </c>
      <c r="E2635" s="237" t="s">
        <v>19</v>
      </c>
      <c r="F2635" s="238" t="s">
        <v>2398</v>
      </c>
      <c r="G2635" s="235"/>
      <c r="H2635" s="237" t="s">
        <v>19</v>
      </c>
      <c r="I2635" s="239"/>
      <c r="J2635" s="235"/>
      <c r="K2635" s="235"/>
      <c r="L2635" s="240"/>
      <c r="M2635" s="241"/>
      <c r="N2635" s="242"/>
      <c r="O2635" s="242"/>
      <c r="P2635" s="242"/>
      <c r="Q2635" s="242"/>
      <c r="R2635" s="242"/>
      <c r="S2635" s="242"/>
      <c r="T2635" s="24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4" t="s">
        <v>202</v>
      </c>
      <c r="AU2635" s="244" t="s">
        <v>82</v>
      </c>
      <c r="AV2635" s="13" t="s">
        <v>80</v>
      </c>
      <c r="AW2635" s="13" t="s">
        <v>34</v>
      </c>
      <c r="AX2635" s="13" t="s">
        <v>72</v>
      </c>
      <c r="AY2635" s="244" t="s">
        <v>191</v>
      </c>
    </row>
    <row r="2636" s="14" customFormat="1">
      <c r="A2636" s="14"/>
      <c r="B2636" s="245"/>
      <c r="C2636" s="246"/>
      <c r="D2636" s="236" t="s">
        <v>202</v>
      </c>
      <c r="E2636" s="247" t="s">
        <v>19</v>
      </c>
      <c r="F2636" s="248" t="s">
        <v>264</v>
      </c>
      <c r="G2636" s="246"/>
      <c r="H2636" s="249">
        <v>9</v>
      </c>
      <c r="I2636" s="250"/>
      <c r="J2636" s="246"/>
      <c r="K2636" s="246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202</v>
      </c>
      <c r="AU2636" s="255" t="s">
        <v>82</v>
      </c>
      <c r="AV2636" s="14" t="s">
        <v>82</v>
      </c>
      <c r="AW2636" s="14" t="s">
        <v>34</v>
      </c>
      <c r="AX2636" s="14" t="s">
        <v>72</v>
      </c>
      <c r="AY2636" s="255" t="s">
        <v>191</v>
      </c>
    </row>
    <row r="2637" s="16" customFormat="1">
      <c r="A2637" s="16"/>
      <c r="B2637" s="267"/>
      <c r="C2637" s="268"/>
      <c r="D2637" s="236" t="s">
        <v>202</v>
      </c>
      <c r="E2637" s="269" t="s">
        <v>19</v>
      </c>
      <c r="F2637" s="270" t="s">
        <v>212</v>
      </c>
      <c r="G2637" s="268"/>
      <c r="H2637" s="271">
        <v>9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202</v>
      </c>
      <c r="AU2637" s="277" t="s">
        <v>82</v>
      </c>
      <c r="AV2637" s="16" t="s">
        <v>198</v>
      </c>
      <c r="AW2637" s="16" t="s">
        <v>34</v>
      </c>
      <c r="AX2637" s="16" t="s">
        <v>80</v>
      </c>
      <c r="AY2637" s="277" t="s">
        <v>191</v>
      </c>
    </row>
    <row r="2638" s="2" customFormat="1" ht="16.5" customHeight="1">
      <c r="A2638" s="41"/>
      <c r="B2638" s="42"/>
      <c r="C2638" s="216" t="s">
        <v>2459</v>
      </c>
      <c r="D2638" s="216" t="s">
        <v>193</v>
      </c>
      <c r="E2638" s="217" t="s">
        <v>2460</v>
      </c>
      <c r="F2638" s="218" t="s">
        <v>2461</v>
      </c>
      <c r="G2638" s="219" t="s">
        <v>250</v>
      </c>
      <c r="H2638" s="220">
        <v>8</v>
      </c>
      <c r="I2638" s="221"/>
      <c r="J2638" s="222">
        <f>ROUND(I2638*H2638,2)</f>
        <v>0</v>
      </c>
      <c r="K2638" s="218" t="s">
        <v>197</v>
      </c>
      <c r="L2638" s="47"/>
      <c r="M2638" s="223" t="s">
        <v>19</v>
      </c>
      <c r="N2638" s="224" t="s">
        <v>43</v>
      </c>
      <c r="O2638" s="87"/>
      <c r="P2638" s="225">
        <f>O2638*H2638</f>
        <v>0</v>
      </c>
      <c r="Q2638" s="225">
        <v>0</v>
      </c>
      <c r="R2638" s="225">
        <f>Q2638*H2638</f>
        <v>0</v>
      </c>
      <c r="S2638" s="225">
        <v>0</v>
      </c>
      <c r="T2638" s="226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7" t="s">
        <v>464</v>
      </c>
      <c r="AT2638" s="227" t="s">
        <v>193</v>
      </c>
      <c r="AU2638" s="227" t="s">
        <v>82</v>
      </c>
      <c r="AY2638" s="20" t="s">
        <v>191</v>
      </c>
      <c r="BE2638" s="228">
        <f>IF(N2638="základní",J2638,0)</f>
        <v>0</v>
      </c>
      <c r="BF2638" s="228">
        <f>IF(N2638="snížená",J2638,0)</f>
        <v>0</v>
      </c>
      <c r="BG2638" s="228">
        <f>IF(N2638="zákl. přenesená",J2638,0)</f>
        <v>0</v>
      </c>
      <c r="BH2638" s="228">
        <f>IF(N2638="sníž. přenesená",J2638,0)</f>
        <v>0</v>
      </c>
      <c r="BI2638" s="228">
        <f>IF(N2638="nulová",J2638,0)</f>
        <v>0</v>
      </c>
      <c r="BJ2638" s="20" t="s">
        <v>80</v>
      </c>
      <c r="BK2638" s="228">
        <f>ROUND(I2638*H2638,2)</f>
        <v>0</v>
      </c>
      <c r="BL2638" s="20" t="s">
        <v>464</v>
      </c>
      <c r="BM2638" s="227" t="s">
        <v>2462</v>
      </c>
    </row>
    <row r="2639" s="2" customFormat="1">
      <c r="A2639" s="41"/>
      <c r="B2639" s="42"/>
      <c r="C2639" s="43"/>
      <c r="D2639" s="229" t="s">
        <v>200</v>
      </c>
      <c r="E2639" s="43"/>
      <c r="F2639" s="230" t="s">
        <v>2463</v>
      </c>
      <c r="G2639" s="43"/>
      <c r="H2639" s="43"/>
      <c r="I2639" s="231"/>
      <c r="J2639" s="43"/>
      <c r="K2639" s="43"/>
      <c r="L2639" s="47"/>
      <c r="M2639" s="232"/>
      <c r="N2639" s="233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200</v>
      </c>
      <c r="AU2639" s="20" t="s">
        <v>82</v>
      </c>
    </row>
    <row r="2640" s="13" customFormat="1">
      <c r="A2640" s="13"/>
      <c r="B2640" s="234"/>
      <c r="C2640" s="235"/>
      <c r="D2640" s="236" t="s">
        <v>202</v>
      </c>
      <c r="E2640" s="237" t="s">
        <v>19</v>
      </c>
      <c r="F2640" s="238" t="s">
        <v>1868</v>
      </c>
      <c r="G2640" s="235"/>
      <c r="H2640" s="237" t="s">
        <v>19</v>
      </c>
      <c r="I2640" s="239"/>
      <c r="J2640" s="235"/>
      <c r="K2640" s="235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202</v>
      </c>
      <c r="AU2640" s="244" t="s">
        <v>82</v>
      </c>
      <c r="AV2640" s="13" t="s">
        <v>80</v>
      </c>
      <c r="AW2640" s="13" t="s">
        <v>34</v>
      </c>
      <c r="AX2640" s="13" t="s">
        <v>72</v>
      </c>
      <c r="AY2640" s="244" t="s">
        <v>191</v>
      </c>
    </row>
    <row r="2641" s="13" customFormat="1">
      <c r="A2641" s="13"/>
      <c r="B2641" s="234"/>
      <c r="C2641" s="235"/>
      <c r="D2641" s="236" t="s">
        <v>202</v>
      </c>
      <c r="E2641" s="237" t="s">
        <v>19</v>
      </c>
      <c r="F2641" s="238" t="s">
        <v>2397</v>
      </c>
      <c r="G2641" s="235"/>
      <c r="H2641" s="237" t="s">
        <v>19</v>
      </c>
      <c r="I2641" s="239"/>
      <c r="J2641" s="235"/>
      <c r="K2641" s="235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202</v>
      </c>
      <c r="AU2641" s="244" t="s">
        <v>82</v>
      </c>
      <c r="AV2641" s="13" t="s">
        <v>80</v>
      </c>
      <c r="AW2641" s="13" t="s">
        <v>34</v>
      </c>
      <c r="AX2641" s="13" t="s">
        <v>72</v>
      </c>
      <c r="AY2641" s="244" t="s">
        <v>191</v>
      </c>
    </row>
    <row r="2642" s="14" customFormat="1">
      <c r="A2642" s="14"/>
      <c r="B2642" s="245"/>
      <c r="C2642" s="246"/>
      <c r="D2642" s="236" t="s">
        <v>202</v>
      </c>
      <c r="E2642" s="247" t="s">
        <v>19</v>
      </c>
      <c r="F2642" s="248" t="s">
        <v>259</v>
      </c>
      <c r="G2642" s="246"/>
      <c r="H2642" s="249">
        <v>8</v>
      </c>
      <c r="I2642" s="250"/>
      <c r="J2642" s="246"/>
      <c r="K2642" s="246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202</v>
      </c>
      <c r="AU2642" s="255" t="s">
        <v>82</v>
      </c>
      <c r="AV2642" s="14" t="s">
        <v>82</v>
      </c>
      <c r="AW2642" s="14" t="s">
        <v>34</v>
      </c>
      <c r="AX2642" s="14" t="s">
        <v>72</v>
      </c>
      <c r="AY2642" s="255" t="s">
        <v>191</v>
      </c>
    </row>
    <row r="2643" s="16" customFormat="1">
      <c r="A2643" s="16"/>
      <c r="B2643" s="267"/>
      <c r="C2643" s="268"/>
      <c r="D2643" s="236" t="s">
        <v>202</v>
      </c>
      <c r="E2643" s="269" t="s">
        <v>19</v>
      </c>
      <c r="F2643" s="270" t="s">
        <v>212</v>
      </c>
      <c r="G2643" s="268"/>
      <c r="H2643" s="271">
        <v>8</v>
      </c>
      <c r="I2643" s="272"/>
      <c r="J2643" s="268"/>
      <c r="K2643" s="268"/>
      <c r="L2643" s="273"/>
      <c r="M2643" s="274"/>
      <c r="N2643" s="275"/>
      <c r="O2643" s="275"/>
      <c r="P2643" s="275"/>
      <c r="Q2643" s="275"/>
      <c r="R2643" s="275"/>
      <c r="S2643" s="275"/>
      <c r="T2643" s="27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77" t="s">
        <v>202</v>
      </c>
      <c r="AU2643" s="277" t="s">
        <v>82</v>
      </c>
      <c r="AV2643" s="16" t="s">
        <v>198</v>
      </c>
      <c r="AW2643" s="16" t="s">
        <v>34</v>
      </c>
      <c r="AX2643" s="16" t="s">
        <v>80</v>
      </c>
      <c r="AY2643" s="277" t="s">
        <v>191</v>
      </c>
    </row>
    <row r="2644" s="2" customFormat="1" ht="16.5" customHeight="1">
      <c r="A2644" s="41"/>
      <c r="B2644" s="42"/>
      <c r="C2644" s="278" t="s">
        <v>2464</v>
      </c>
      <c r="D2644" s="278" t="s">
        <v>260</v>
      </c>
      <c r="E2644" s="279" t="s">
        <v>2452</v>
      </c>
      <c r="F2644" s="280" t="s">
        <v>2453</v>
      </c>
      <c r="G2644" s="281" t="s">
        <v>250</v>
      </c>
      <c r="H2644" s="282">
        <v>8</v>
      </c>
      <c r="I2644" s="283"/>
      <c r="J2644" s="284">
        <f>ROUND(I2644*H2644,2)</f>
        <v>0</v>
      </c>
      <c r="K2644" s="280" t="s">
        <v>197</v>
      </c>
      <c r="L2644" s="285"/>
      <c r="M2644" s="286" t="s">
        <v>19</v>
      </c>
      <c r="N2644" s="287" t="s">
        <v>43</v>
      </c>
      <c r="O2644" s="87"/>
      <c r="P2644" s="225">
        <f>O2644*H2644</f>
        <v>0</v>
      </c>
      <c r="Q2644" s="225">
        <v>0.0022000000000000001</v>
      </c>
      <c r="R2644" s="225">
        <f>Q2644*H2644</f>
        <v>0.017600000000000001</v>
      </c>
      <c r="S2644" s="225">
        <v>0</v>
      </c>
      <c r="T2644" s="226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7" t="s">
        <v>688</v>
      </c>
      <c r="AT2644" s="227" t="s">
        <v>260</v>
      </c>
      <c r="AU2644" s="227" t="s">
        <v>82</v>
      </c>
      <c r="AY2644" s="20" t="s">
        <v>191</v>
      </c>
      <c r="BE2644" s="228">
        <f>IF(N2644="základní",J2644,0)</f>
        <v>0</v>
      </c>
      <c r="BF2644" s="228">
        <f>IF(N2644="snížená",J2644,0)</f>
        <v>0</v>
      </c>
      <c r="BG2644" s="228">
        <f>IF(N2644="zákl. přenesená",J2644,0)</f>
        <v>0</v>
      </c>
      <c r="BH2644" s="228">
        <f>IF(N2644="sníž. přenesená",J2644,0)</f>
        <v>0</v>
      </c>
      <c r="BI2644" s="228">
        <f>IF(N2644="nulová",J2644,0)</f>
        <v>0</v>
      </c>
      <c r="BJ2644" s="20" t="s">
        <v>80</v>
      </c>
      <c r="BK2644" s="228">
        <f>ROUND(I2644*H2644,2)</f>
        <v>0</v>
      </c>
      <c r="BL2644" s="20" t="s">
        <v>464</v>
      </c>
      <c r="BM2644" s="227" t="s">
        <v>2465</v>
      </c>
    </row>
    <row r="2645" s="13" customFormat="1">
      <c r="A2645" s="13"/>
      <c r="B2645" s="234"/>
      <c r="C2645" s="235"/>
      <c r="D2645" s="236" t="s">
        <v>202</v>
      </c>
      <c r="E2645" s="237" t="s">
        <v>19</v>
      </c>
      <c r="F2645" s="238" t="s">
        <v>1868</v>
      </c>
      <c r="G2645" s="235"/>
      <c r="H2645" s="237" t="s">
        <v>19</v>
      </c>
      <c r="I2645" s="239"/>
      <c r="J2645" s="235"/>
      <c r="K2645" s="235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202</v>
      </c>
      <c r="AU2645" s="244" t="s">
        <v>82</v>
      </c>
      <c r="AV2645" s="13" t="s">
        <v>80</v>
      </c>
      <c r="AW2645" s="13" t="s">
        <v>34</v>
      </c>
      <c r="AX2645" s="13" t="s">
        <v>72</v>
      </c>
      <c r="AY2645" s="244" t="s">
        <v>191</v>
      </c>
    </row>
    <row r="2646" s="13" customFormat="1">
      <c r="A2646" s="13"/>
      <c r="B2646" s="234"/>
      <c r="C2646" s="235"/>
      <c r="D2646" s="236" t="s">
        <v>202</v>
      </c>
      <c r="E2646" s="237" t="s">
        <v>19</v>
      </c>
      <c r="F2646" s="238" t="s">
        <v>2397</v>
      </c>
      <c r="G2646" s="235"/>
      <c r="H2646" s="237" t="s">
        <v>19</v>
      </c>
      <c r="I2646" s="239"/>
      <c r="J2646" s="235"/>
      <c r="K2646" s="235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202</v>
      </c>
      <c r="AU2646" s="244" t="s">
        <v>82</v>
      </c>
      <c r="AV2646" s="13" t="s">
        <v>80</v>
      </c>
      <c r="AW2646" s="13" t="s">
        <v>34</v>
      </c>
      <c r="AX2646" s="13" t="s">
        <v>72</v>
      </c>
      <c r="AY2646" s="244" t="s">
        <v>191</v>
      </c>
    </row>
    <row r="2647" s="14" customFormat="1">
      <c r="A2647" s="14"/>
      <c r="B2647" s="245"/>
      <c r="C2647" s="246"/>
      <c r="D2647" s="236" t="s">
        <v>202</v>
      </c>
      <c r="E2647" s="247" t="s">
        <v>19</v>
      </c>
      <c r="F2647" s="248" t="s">
        <v>259</v>
      </c>
      <c r="G2647" s="246"/>
      <c r="H2647" s="249">
        <v>8</v>
      </c>
      <c r="I2647" s="250"/>
      <c r="J2647" s="246"/>
      <c r="K2647" s="246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202</v>
      </c>
      <c r="AU2647" s="255" t="s">
        <v>82</v>
      </c>
      <c r="AV2647" s="14" t="s">
        <v>82</v>
      </c>
      <c r="AW2647" s="14" t="s">
        <v>34</v>
      </c>
      <c r="AX2647" s="14" t="s">
        <v>72</v>
      </c>
      <c r="AY2647" s="255" t="s">
        <v>191</v>
      </c>
    </row>
    <row r="2648" s="16" customFormat="1">
      <c r="A2648" s="16"/>
      <c r="B2648" s="267"/>
      <c r="C2648" s="268"/>
      <c r="D2648" s="236" t="s">
        <v>202</v>
      </c>
      <c r="E2648" s="269" t="s">
        <v>19</v>
      </c>
      <c r="F2648" s="270" t="s">
        <v>212</v>
      </c>
      <c r="G2648" s="268"/>
      <c r="H2648" s="271">
        <v>8</v>
      </c>
      <c r="I2648" s="272"/>
      <c r="J2648" s="268"/>
      <c r="K2648" s="268"/>
      <c r="L2648" s="273"/>
      <c r="M2648" s="274"/>
      <c r="N2648" s="275"/>
      <c r="O2648" s="275"/>
      <c r="P2648" s="275"/>
      <c r="Q2648" s="275"/>
      <c r="R2648" s="275"/>
      <c r="S2648" s="275"/>
      <c r="T2648" s="27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T2648" s="277" t="s">
        <v>202</v>
      </c>
      <c r="AU2648" s="277" t="s">
        <v>82</v>
      </c>
      <c r="AV2648" s="16" t="s">
        <v>198</v>
      </c>
      <c r="AW2648" s="16" t="s">
        <v>34</v>
      </c>
      <c r="AX2648" s="16" t="s">
        <v>80</v>
      </c>
      <c r="AY2648" s="277" t="s">
        <v>191</v>
      </c>
    </row>
    <row r="2649" s="2" customFormat="1" ht="16.5" customHeight="1">
      <c r="A2649" s="41"/>
      <c r="B2649" s="42"/>
      <c r="C2649" s="278" t="s">
        <v>2466</v>
      </c>
      <c r="D2649" s="278" t="s">
        <v>260</v>
      </c>
      <c r="E2649" s="279" t="s">
        <v>2467</v>
      </c>
      <c r="F2649" s="280" t="s">
        <v>2468</v>
      </c>
      <c r="G2649" s="281" t="s">
        <v>250</v>
      </c>
      <c r="H2649" s="282">
        <v>8</v>
      </c>
      <c r="I2649" s="283"/>
      <c r="J2649" s="284">
        <f>ROUND(I2649*H2649,2)</f>
        <v>0</v>
      </c>
      <c r="K2649" s="280" t="s">
        <v>197</v>
      </c>
      <c r="L2649" s="285"/>
      <c r="M2649" s="286" t="s">
        <v>19</v>
      </c>
      <c r="N2649" s="287" t="s">
        <v>43</v>
      </c>
      <c r="O2649" s="87"/>
      <c r="P2649" s="225">
        <f>O2649*H2649</f>
        <v>0</v>
      </c>
      <c r="Q2649" s="225">
        <v>0.0022000000000000001</v>
      </c>
      <c r="R2649" s="225">
        <f>Q2649*H2649</f>
        <v>0.017600000000000001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688</v>
      </c>
      <c r="AT2649" s="227" t="s">
        <v>260</v>
      </c>
      <c r="AU2649" s="227" t="s">
        <v>82</v>
      </c>
      <c r="AY2649" s="20" t="s">
        <v>191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80</v>
      </c>
      <c r="BK2649" s="228">
        <f>ROUND(I2649*H2649,2)</f>
        <v>0</v>
      </c>
      <c r="BL2649" s="20" t="s">
        <v>464</v>
      </c>
      <c r="BM2649" s="227" t="s">
        <v>2469</v>
      </c>
    </row>
    <row r="2650" s="13" customFormat="1">
      <c r="A2650" s="13"/>
      <c r="B2650" s="234"/>
      <c r="C2650" s="235"/>
      <c r="D2650" s="236" t="s">
        <v>202</v>
      </c>
      <c r="E2650" s="237" t="s">
        <v>19</v>
      </c>
      <c r="F2650" s="238" t="s">
        <v>1868</v>
      </c>
      <c r="G2650" s="235"/>
      <c r="H2650" s="237" t="s">
        <v>19</v>
      </c>
      <c r="I2650" s="239"/>
      <c r="J2650" s="235"/>
      <c r="K2650" s="235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202</v>
      </c>
      <c r="AU2650" s="244" t="s">
        <v>82</v>
      </c>
      <c r="AV2650" s="13" t="s">
        <v>80</v>
      </c>
      <c r="AW2650" s="13" t="s">
        <v>34</v>
      </c>
      <c r="AX2650" s="13" t="s">
        <v>72</v>
      </c>
      <c r="AY2650" s="244" t="s">
        <v>191</v>
      </c>
    </row>
    <row r="2651" s="13" customFormat="1">
      <c r="A2651" s="13"/>
      <c r="B2651" s="234"/>
      <c r="C2651" s="235"/>
      <c r="D2651" s="236" t="s">
        <v>202</v>
      </c>
      <c r="E2651" s="237" t="s">
        <v>19</v>
      </c>
      <c r="F2651" s="238" t="s">
        <v>2397</v>
      </c>
      <c r="G2651" s="235"/>
      <c r="H2651" s="237" t="s">
        <v>19</v>
      </c>
      <c r="I2651" s="239"/>
      <c r="J2651" s="235"/>
      <c r="K2651" s="235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202</v>
      </c>
      <c r="AU2651" s="244" t="s">
        <v>82</v>
      </c>
      <c r="AV2651" s="13" t="s">
        <v>80</v>
      </c>
      <c r="AW2651" s="13" t="s">
        <v>34</v>
      </c>
      <c r="AX2651" s="13" t="s">
        <v>72</v>
      </c>
      <c r="AY2651" s="244" t="s">
        <v>191</v>
      </c>
    </row>
    <row r="2652" s="14" customFormat="1">
      <c r="A2652" s="14"/>
      <c r="B2652" s="245"/>
      <c r="C2652" s="246"/>
      <c r="D2652" s="236" t="s">
        <v>202</v>
      </c>
      <c r="E2652" s="247" t="s">
        <v>19</v>
      </c>
      <c r="F2652" s="248" t="s">
        <v>259</v>
      </c>
      <c r="G2652" s="246"/>
      <c r="H2652" s="249">
        <v>8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202</v>
      </c>
      <c r="AU2652" s="255" t="s">
        <v>82</v>
      </c>
      <c r="AV2652" s="14" t="s">
        <v>82</v>
      </c>
      <c r="AW2652" s="14" t="s">
        <v>34</v>
      </c>
      <c r="AX2652" s="14" t="s">
        <v>72</v>
      </c>
      <c r="AY2652" s="255" t="s">
        <v>191</v>
      </c>
    </row>
    <row r="2653" s="16" customFormat="1">
      <c r="A2653" s="16"/>
      <c r="B2653" s="267"/>
      <c r="C2653" s="268"/>
      <c r="D2653" s="236" t="s">
        <v>202</v>
      </c>
      <c r="E2653" s="269" t="s">
        <v>19</v>
      </c>
      <c r="F2653" s="270" t="s">
        <v>212</v>
      </c>
      <c r="G2653" s="268"/>
      <c r="H2653" s="271">
        <v>8</v>
      </c>
      <c r="I2653" s="272"/>
      <c r="J2653" s="268"/>
      <c r="K2653" s="268"/>
      <c r="L2653" s="273"/>
      <c r="M2653" s="274"/>
      <c r="N2653" s="275"/>
      <c r="O2653" s="275"/>
      <c r="P2653" s="275"/>
      <c r="Q2653" s="275"/>
      <c r="R2653" s="275"/>
      <c r="S2653" s="275"/>
      <c r="T2653" s="27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77" t="s">
        <v>202</v>
      </c>
      <c r="AU2653" s="277" t="s">
        <v>82</v>
      </c>
      <c r="AV2653" s="16" t="s">
        <v>198</v>
      </c>
      <c r="AW2653" s="16" t="s">
        <v>34</v>
      </c>
      <c r="AX2653" s="16" t="s">
        <v>80</v>
      </c>
      <c r="AY2653" s="277" t="s">
        <v>191</v>
      </c>
    </row>
    <row r="2654" s="2" customFormat="1" ht="16.5" customHeight="1">
      <c r="A2654" s="41"/>
      <c r="B2654" s="42"/>
      <c r="C2654" s="278" t="s">
        <v>2470</v>
      </c>
      <c r="D2654" s="278" t="s">
        <v>260</v>
      </c>
      <c r="E2654" s="279" t="s">
        <v>2471</v>
      </c>
      <c r="F2654" s="280" t="s">
        <v>2472</v>
      </c>
      <c r="G2654" s="281" t="s">
        <v>250</v>
      </c>
      <c r="H2654" s="282">
        <v>8</v>
      </c>
      <c r="I2654" s="283"/>
      <c r="J2654" s="284">
        <f>ROUND(I2654*H2654,2)</f>
        <v>0</v>
      </c>
      <c r="K2654" s="280" t="s">
        <v>197</v>
      </c>
      <c r="L2654" s="285"/>
      <c r="M2654" s="286" t="s">
        <v>19</v>
      </c>
      <c r="N2654" s="287" t="s">
        <v>43</v>
      </c>
      <c r="O2654" s="87"/>
      <c r="P2654" s="225">
        <f>O2654*H2654</f>
        <v>0</v>
      </c>
      <c r="Q2654" s="225">
        <v>0.00014999999999999999</v>
      </c>
      <c r="R2654" s="225">
        <f>Q2654*H2654</f>
        <v>0.0011999999999999999</v>
      </c>
      <c r="S2654" s="225">
        <v>0</v>
      </c>
      <c r="T2654" s="226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27" t="s">
        <v>688</v>
      </c>
      <c r="AT2654" s="227" t="s">
        <v>260</v>
      </c>
      <c r="AU2654" s="227" t="s">
        <v>82</v>
      </c>
      <c r="AY2654" s="20" t="s">
        <v>191</v>
      </c>
      <c r="BE2654" s="228">
        <f>IF(N2654="základní",J2654,0)</f>
        <v>0</v>
      </c>
      <c r="BF2654" s="228">
        <f>IF(N2654="snížená",J2654,0)</f>
        <v>0</v>
      </c>
      <c r="BG2654" s="228">
        <f>IF(N2654="zákl. přenesená",J2654,0)</f>
        <v>0</v>
      </c>
      <c r="BH2654" s="228">
        <f>IF(N2654="sníž. přenesená",J2654,0)</f>
        <v>0</v>
      </c>
      <c r="BI2654" s="228">
        <f>IF(N2654="nulová",J2654,0)</f>
        <v>0</v>
      </c>
      <c r="BJ2654" s="20" t="s">
        <v>80</v>
      </c>
      <c r="BK2654" s="228">
        <f>ROUND(I2654*H2654,2)</f>
        <v>0</v>
      </c>
      <c r="BL2654" s="20" t="s">
        <v>464</v>
      </c>
      <c r="BM2654" s="227" t="s">
        <v>2473</v>
      </c>
    </row>
    <row r="2655" s="13" customFormat="1">
      <c r="A2655" s="13"/>
      <c r="B2655" s="234"/>
      <c r="C2655" s="235"/>
      <c r="D2655" s="236" t="s">
        <v>202</v>
      </c>
      <c r="E2655" s="237" t="s">
        <v>19</v>
      </c>
      <c r="F2655" s="238" t="s">
        <v>1868</v>
      </c>
      <c r="G2655" s="235"/>
      <c r="H2655" s="237" t="s">
        <v>19</v>
      </c>
      <c r="I2655" s="239"/>
      <c r="J2655" s="235"/>
      <c r="K2655" s="235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202</v>
      </c>
      <c r="AU2655" s="244" t="s">
        <v>82</v>
      </c>
      <c r="AV2655" s="13" t="s">
        <v>80</v>
      </c>
      <c r="AW2655" s="13" t="s">
        <v>34</v>
      </c>
      <c r="AX2655" s="13" t="s">
        <v>72</v>
      </c>
      <c r="AY2655" s="244" t="s">
        <v>191</v>
      </c>
    </row>
    <row r="2656" s="13" customFormat="1">
      <c r="A2656" s="13"/>
      <c r="B2656" s="234"/>
      <c r="C2656" s="235"/>
      <c r="D2656" s="236" t="s">
        <v>202</v>
      </c>
      <c r="E2656" s="237" t="s">
        <v>19</v>
      </c>
      <c r="F2656" s="238" t="s">
        <v>2397</v>
      </c>
      <c r="G2656" s="235"/>
      <c r="H2656" s="237" t="s">
        <v>19</v>
      </c>
      <c r="I2656" s="239"/>
      <c r="J2656" s="235"/>
      <c r="K2656" s="235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202</v>
      </c>
      <c r="AU2656" s="244" t="s">
        <v>82</v>
      </c>
      <c r="AV2656" s="13" t="s">
        <v>80</v>
      </c>
      <c r="AW2656" s="13" t="s">
        <v>34</v>
      </c>
      <c r="AX2656" s="13" t="s">
        <v>72</v>
      </c>
      <c r="AY2656" s="244" t="s">
        <v>191</v>
      </c>
    </row>
    <row r="2657" s="14" customFormat="1">
      <c r="A2657" s="14"/>
      <c r="B2657" s="245"/>
      <c r="C2657" s="246"/>
      <c r="D2657" s="236" t="s">
        <v>202</v>
      </c>
      <c r="E2657" s="247" t="s">
        <v>19</v>
      </c>
      <c r="F2657" s="248" t="s">
        <v>259</v>
      </c>
      <c r="G2657" s="246"/>
      <c r="H2657" s="249">
        <v>8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202</v>
      </c>
      <c r="AU2657" s="255" t="s">
        <v>82</v>
      </c>
      <c r="AV2657" s="14" t="s">
        <v>82</v>
      </c>
      <c r="AW2657" s="14" t="s">
        <v>34</v>
      </c>
      <c r="AX2657" s="14" t="s">
        <v>72</v>
      </c>
      <c r="AY2657" s="255" t="s">
        <v>191</v>
      </c>
    </row>
    <row r="2658" s="16" customFormat="1">
      <c r="A2658" s="16"/>
      <c r="B2658" s="267"/>
      <c r="C2658" s="268"/>
      <c r="D2658" s="236" t="s">
        <v>202</v>
      </c>
      <c r="E2658" s="269" t="s">
        <v>19</v>
      </c>
      <c r="F2658" s="270" t="s">
        <v>212</v>
      </c>
      <c r="G2658" s="268"/>
      <c r="H2658" s="271">
        <v>8</v>
      </c>
      <c r="I2658" s="272"/>
      <c r="J2658" s="268"/>
      <c r="K2658" s="268"/>
      <c r="L2658" s="273"/>
      <c r="M2658" s="274"/>
      <c r="N2658" s="275"/>
      <c r="O2658" s="275"/>
      <c r="P2658" s="275"/>
      <c r="Q2658" s="275"/>
      <c r="R2658" s="275"/>
      <c r="S2658" s="275"/>
      <c r="T2658" s="27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7" t="s">
        <v>202</v>
      </c>
      <c r="AU2658" s="277" t="s">
        <v>82</v>
      </c>
      <c r="AV2658" s="16" t="s">
        <v>198</v>
      </c>
      <c r="AW2658" s="16" t="s">
        <v>34</v>
      </c>
      <c r="AX2658" s="16" t="s">
        <v>80</v>
      </c>
      <c r="AY2658" s="277" t="s">
        <v>191</v>
      </c>
    </row>
    <row r="2659" s="2" customFormat="1" ht="16.5" customHeight="1">
      <c r="A2659" s="41"/>
      <c r="B2659" s="42"/>
      <c r="C2659" s="216" t="s">
        <v>2474</v>
      </c>
      <c r="D2659" s="216" t="s">
        <v>193</v>
      </c>
      <c r="E2659" s="217" t="s">
        <v>2475</v>
      </c>
      <c r="F2659" s="218" t="s">
        <v>2476</v>
      </c>
      <c r="G2659" s="219" t="s">
        <v>250</v>
      </c>
      <c r="H2659" s="220">
        <v>32</v>
      </c>
      <c r="I2659" s="221"/>
      <c r="J2659" s="222">
        <f>ROUND(I2659*H2659,2)</f>
        <v>0</v>
      </c>
      <c r="K2659" s="218" t="s">
        <v>197</v>
      </c>
      <c r="L2659" s="47"/>
      <c r="M2659" s="223" t="s">
        <v>19</v>
      </c>
      <c r="N2659" s="224" t="s">
        <v>43</v>
      </c>
      <c r="O2659" s="87"/>
      <c r="P2659" s="225">
        <f>O2659*H2659</f>
        <v>0</v>
      </c>
      <c r="Q2659" s="225">
        <v>0</v>
      </c>
      <c r="R2659" s="225">
        <f>Q2659*H2659</f>
        <v>0</v>
      </c>
      <c r="S2659" s="225">
        <v>0</v>
      </c>
      <c r="T2659" s="226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7" t="s">
        <v>464</v>
      </c>
      <c r="AT2659" s="227" t="s">
        <v>193</v>
      </c>
      <c r="AU2659" s="227" t="s">
        <v>82</v>
      </c>
      <c r="AY2659" s="20" t="s">
        <v>191</v>
      </c>
      <c r="BE2659" s="228">
        <f>IF(N2659="základní",J2659,0)</f>
        <v>0</v>
      </c>
      <c r="BF2659" s="228">
        <f>IF(N2659="snížená",J2659,0)</f>
        <v>0</v>
      </c>
      <c r="BG2659" s="228">
        <f>IF(N2659="zákl. přenesená",J2659,0)</f>
        <v>0</v>
      </c>
      <c r="BH2659" s="228">
        <f>IF(N2659="sníž. přenesená",J2659,0)</f>
        <v>0</v>
      </c>
      <c r="BI2659" s="228">
        <f>IF(N2659="nulová",J2659,0)</f>
        <v>0</v>
      </c>
      <c r="BJ2659" s="20" t="s">
        <v>80</v>
      </c>
      <c r="BK2659" s="228">
        <f>ROUND(I2659*H2659,2)</f>
        <v>0</v>
      </c>
      <c r="BL2659" s="20" t="s">
        <v>464</v>
      </c>
      <c r="BM2659" s="227" t="s">
        <v>2477</v>
      </c>
    </row>
    <row r="2660" s="2" customFormat="1">
      <c r="A2660" s="41"/>
      <c r="B2660" s="42"/>
      <c r="C2660" s="43"/>
      <c r="D2660" s="229" t="s">
        <v>200</v>
      </c>
      <c r="E2660" s="43"/>
      <c r="F2660" s="230" t="s">
        <v>2478</v>
      </c>
      <c r="G2660" s="43"/>
      <c r="H2660" s="43"/>
      <c r="I2660" s="231"/>
      <c r="J2660" s="43"/>
      <c r="K2660" s="43"/>
      <c r="L2660" s="47"/>
      <c r="M2660" s="232"/>
      <c r="N2660" s="233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200</v>
      </c>
      <c r="AU2660" s="20" t="s">
        <v>82</v>
      </c>
    </row>
    <row r="2661" s="13" customFormat="1">
      <c r="A2661" s="13"/>
      <c r="B2661" s="234"/>
      <c r="C2661" s="235"/>
      <c r="D2661" s="236" t="s">
        <v>202</v>
      </c>
      <c r="E2661" s="237" t="s">
        <v>19</v>
      </c>
      <c r="F2661" s="238" t="s">
        <v>1868</v>
      </c>
      <c r="G2661" s="235"/>
      <c r="H2661" s="237" t="s">
        <v>19</v>
      </c>
      <c r="I2661" s="239"/>
      <c r="J2661" s="235"/>
      <c r="K2661" s="235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202</v>
      </c>
      <c r="AU2661" s="244" t="s">
        <v>82</v>
      </c>
      <c r="AV2661" s="13" t="s">
        <v>80</v>
      </c>
      <c r="AW2661" s="13" t="s">
        <v>34</v>
      </c>
      <c r="AX2661" s="13" t="s">
        <v>72</v>
      </c>
      <c r="AY2661" s="244" t="s">
        <v>191</v>
      </c>
    </row>
    <row r="2662" s="13" customFormat="1">
      <c r="A2662" s="13"/>
      <c r="B2662" s="234"/>
      <c r="C2662" s="235"/>
      <c r="D2662" s="236" t="s">
        <v>202</v>
      </c>
      <c r="E2662" s="237" t="s">
        <v>19</v>
      </c>
      <c r="F2662" s="238" t="s">
        <v>1905</v>
      </c>
      <c r="G2662" s="235"/>
      <c r="H2662" s="237" t="s">
        <v>19</v>
      </c>
      <c r="I2662" s="239"/>
      <c r="J2662" s="235"/>
      <c r="K2662" s="235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202</v>
      </c>
      <c r="AU2662" s="244" t="s">
        <v>82</v>
      </c>
      <c r="AV2662" s="13" t="s">
        <v>80</v>
      </c>
      <c r="AW2662" s="13" t="s">
        <v>34</v>
      </c>
      <c r="AX2662" s="13" t="s">
        <v>72</v>
      </c>
      <c r="AY2662" s="244" t="s">
        <v>191</v>
      </c>
    </row>
    <row r="2663" s="14" customFormat="1">
      <c r="A2663" s="14"/>
      <c r="B2663" s="245"/>
      <c r="C2663" s="246"/>
      <c r="D2663" s="236" t="s">
        <v>202</v>
      </c>
      <c r="E2663" s="247" t="s">
        <v>19</v>
      </c>
      <c r="F2663" s="248" t="s">
        <v>2479</v>
      </c>
      <c r="G2663" s="246"/>
      <c r="H2663" s="249">
        <v>4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202</v>
      </c>
      <c r="AU2663" s="255" t="s">
        <v>82</v>
      </c>
      <c r="AV2663" s="14" t="s">
        <v>82</v>
      </c>
      <c r="AW2663" s="14" t="s">
        <v>34</v>
      </c>
      <c r="AX2663" s="14" t="s">
        <v>72</v>
      </c>
      <c r="AY2663" s="255" t="s">
        <v>191</v>
      </c>
    </row>
    <row r="2664" s="13" customFormat="1">
      <c r="A2664" s="13"/>
      <c r="B2664" s="234"/>
      <c r="C2664" s="235"/>
      <c r="D2664" s="236" t="s">
        <v>202</v>
      </c>
      <c r="E2664" s="237" t="s">
        <v>19</v>
      </c>
      <c r="F2664" s="238" t="s">
        <v>2412</v>
      </c>
      <c r="G2664" s="235"/>
      <c r="H2664" s="237" t="s">
        <v>19</v>
      </c>
      <c r="I2664" s="239"/>
      <c r="J2664" s="235"/>
      <c r="K2664" s="235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202</v>
      </c>
      <c r="AU2664" s="244" t="s">
        <v>82</v>
      </c>
      <c r="AV2664" s="13" t="s">
        <v>80</v>
      </c>
      <c r="AW2664" s="13" t="s">
        <v>34</v>
      </c>
      <c r="AX2664" s="13" t="s">
        <v>72</v>
      </c>
      <c r="AY2664" s="244" t="s">
        <v>191</v>
      </c>
    </row>
    <row r="2665" s="14" customFormat="1">
      <c r="A2665" s="14"/>
      <c r="B2665" s="245"/>
      <c r="C2665" s="246"/>
      <c r="D2665" s="236" t="s">
        <v>202</v>
      </c>
      <c r="E2665" s="247" t="s">
        <v>19</v>
      </c>
      <c r="F2665" s="248" t="s">
        <v>331</v>
      </c>
      <c r="G2665" s="246"/>
      <c r="H2665" s="249">
        <v>20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202</v>
      </c>
      <c r="AU2665" s="255" t="s">
        <v>82</v>
      </c>
      <c r="AV2665" s="14" t="s">
        <v>82</v>
      </c>
      <c r="AW2665" s="14" t="s">
        <v>34</v>
      </c>
      <c r="AX2665" s="14" t="s">
        <v>72</v>
      </c>
      <c r="AY2665" s="255" t="s">
        <v>191</v>
      </c>
    </row>
    <row r="2666" s="13" customFormat="1">
      <c r="A2666" s="13"/>
      <c r="B2666" s="234"/>
      <c r="C2666" s="235"/>
      <c r="D2666" s="236" t="s">
        <v>202</v>
      </c>
      <c r="E2666" s="237" t="s">
        <v>19</v>
      </c>
      <c r="F2666" s="238" t="s">
        <v>2480</v>
      </c>
      <c r="G2666" s="235"/>
      <c r="H2666" s="237" t="s">
        <v>19</v>
      </c>
      <c r="I2666" s="239"/>
      <c r="J2666" s="235"/>
      <c r="K2666" s="235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202</v>
      </c>
      <c r="AU2666" s="244" t="s">
        <v>82</v>
      </c>
      <c r="AV2666" s="13" t="s">
        <v>80</v>
      </c>
      <c r="AW2666" s="13" t="s">
        <v>34</v>
      </c>
      <c r="AX2666" s="13" t="s">
        <v>72</v>
      </c>
      <c r="AY2666" s="244" t="s">
        <v>191</v>
      </c>
    </row>
    <row r="2667" s="13" customFormat="1">
      <c r="A2667" s="13"/>
      <c r="B2667" s="234"/>
      <c r="C2667" s="235"/>
      <c r="D2667" s="236" t="s">
        <v>202</v>
      </c>
      <c r="E2667" s="237" t="s">
        <v>19</v>
      </c>
      <c r="F2667" s="238" t="s">
        <v>2481</v>
      </c>
      <c r="G2667" s="235"/>
      <c r="H2667" s="237" t="s">
        <v>19</v>
      </c>
      <c r="I2667" s="239"/>
      <c r="J2667" s="235"/>
      <c r="K2667" s="235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202</v>
      </c>
      <c r="AU2667" s="244" t="s">
        <v>82</v>
      </c>
      <c r="AV2667" s="13" t="s">
        <v>80</v>
      </c>
      <c r="AW2667" s="13" t="s">
        <v>34</v>
      </c>
      <c r="AX2667" s="13" t="s">
        <v>72</v>
      </c>
      <c r="AY2667" s="244" t="s">
        <v>191</v>
      </c>
    </row>
    <row r="2668" s="14" customFormat="1">
      <c r="A2668" s="14"/>
      <c r="B2668" s="245"/>
      <c r="C2668" s="246"/>
      <c r="D2668" s="236" t="s">
        <v>202</v>
      </c>
      <c r="E2668" s="247" t="s">
        <v>19</v>
      </c>
      <c r="F2668" s="248" t="s">
        <v>80</v>
      </c>
      <c r="G2668" s="246"/>
      <c r="H2668" s="249">
        <v>1</v>
      </c>
      <c r="I2668" s="250"/>
      <c r="J2668" s="246"/>
      <c r="K2668" s="246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202</v>
      </c>
      <c r="AU2668" s="255" t="s">
        <v>82</v>
      </c>
      <c r="AV2668" s="14" t="s">
        <v>82</v>
      </c>
      <c r="AW2668" s="14" t="s">
        <v>34</v>
      </c>
      <c r="AX2668" s="14" t="s">
        <v>72</v>
      </c>
      <c r="AY2668" s="255" t="s">
        <v>191</v>
      </c>
    </row>
    <row r="2669" s="13" customFormat="1">
      <c r="A2669" s="13"/>
      <c r="B2669" s="234"/>
      <c r="C2669" s="235"/>
      <c r="D2669" s="236" t="s">
        <v>202</v>
      </c>
      <c r="E2669" s="237" t="s">
        <v>19</v>
      </c>
      <c r="F2669" s="238" t="s">
        <v>2482</v>
      </c>
      <c r="G2669" s="235"/>
      <c r="H2669" s="237" t="s">
        <v>19</v>
      </c>
      <c r="I2669" s="239"/>
      <c r="J2669" s="235"/>
      <c r="K2669" s="235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202</v>
      </c>
      <c r="AU2669" s="244" t="s">
        <v>82</v>
      </c>
      <c r="AV2669" s="13" t="s">
        <v>80</v>
      </c>
      <c r="AW2669" s="13" t="s">
        <v>34</v>
      </c>
      <c r="AX2669" s="13" t="s">
        <v>72</v>
      </c>
      <c r="AY2669" s="244" t="s">
        <v>191</v>
      </c>
    </row>
    <row r="2670" s="14" customFormat="1">
      <c r="A2670" s="14"/>
      <c r="B2670" s="245"/>
      <c r="C2670" s="246"/>
      <c r="D2670" s="236" t="s">
        <v>202</v>
      </c>
      <c r="E2670" s="247" t="s">
        <v>19</v>
      </c>
      <c r="F2670" s="248" t="s">
        <v>80</v>
      </c>
      <c r="G2670" s="246"/>
      <c r="H2670" s="249">
        <v>1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202</v>
      </c>
      <c r="AU2670" s="255" t="s">
        <v>82</v>
      </c>
      <c r="AV2670" s="14" t="s">
        <v>82</v>
      </c>
      <c r="AW2670" s="14" t="s">
        <v>34</v>
      </c>
      <c r="AX2670" s="14" t="s">
        <v>72</v>
      </c>
      <c r="AY2670" s="255" t="s">
        <v>191</v>
      </c>
    </row>
    <row r="2671" s="13" customFormat="1">
      <c r="A2671" s="13"/>
      <c r="B2671" s="234"/>
      <c r="C2671" s="235"/>
      <c r="D2671" s="236" t="s">
        <v>202</v>
      </c>
      <c r="E2671" s="237" t="s">
        <v>19</v>
      </c>
      <c r="F2671" s="238" t="s">
        <v>2483</v>
      </c>
      <c r="G2671" s="235"/>
      <c r="H2671" s="237" t="s">
        <v>19</v>
      </c>
      <c r="I2671" s="239"/>
      <c r="J2671" s="235"/>
      <c r="K2671" s="235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202</v>
      </c>
      <c r="AU2671" s="244" t="s">
        <v>82</v>
      </c>
      <c r="AV2671" s="13" t="s">
        <v>80</v>
      </c>
      <c r="AW2671" s="13" t="s">
        <v>34</v>
      </c>
      <c r="AX2671" s="13" t="s">
        <v>72</v>
      </c>
      <c r="AY2671" s="244" t="s">
        <v>191</v>
      </c>
    </row>
    <row r="2672" s="14" customFormat="1">
      <c r="A2672" s="14"/>
      <c r="B2672" s="245"/>
      <c r="C2672" s="246"/>
      <c r="D2672" s="236" t="s">
        <v>202</v>
      </c>
      <c r="E2672" s="247" t="s">
        <v>19</v>
      </c>
      <c r="F2672" s="248" t="s">
        <v>80</v>
      </c>
      <c r="G2672" s="246"/>
      <c r="H2672" s="249">
        <v>1</v>
      </c>
      <c r="I2672" s="250"/>
      <c r="J2672" s="246"/>
      <c r="K2672" s="246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202</v>
      </c>
      <c r="AU2672" s="255" t="s">
        <v>82</v>
      </c>
      <c r="AV2672" s="14" t="s">
        <v>82</v>
      </c>
      <c r="AW2672" s="14" t="s">
        <v>34</v>
      </c>
      <c r="AX2672" s="14" t="s">
        <v>72</v>
      </c>
      <c r="AY2672" s="255" t="s">
        <v>191</v>
      </c>
    </row>
    <row r="2673" s="13" customFormat="1">
      <c r="A2673" s="13"/>
      <c r="B2673" s="234"/>
      <c r="C2673" s="235"/>
      <c r="D2673" s="236" t="s">
        <v>202</v>
      </c>
      <c r="E2673" s="237" t="s">
        <v>19</v>
      </c>
      <c r="F2673" s="238" t="s">
        <v>2484</v>
      </c>
      <c r="G2673" s="235"/>
      <c r="H2673" s="237" t="s">
        <v>19</v>
      </c>
      <c r="I2673" s="239"/>
      <c r="J2673" s="235"/>
      <c r="K2673" s="235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202</v>
      </c>
      <c r="AU2673" s="244" t="s">
        <v>82</v>
      </c>
      <c r="AV2673" s="13" t="s">
        <v>80</v>
      </c>
      <c r="AW2673" s="13" t="s">
        <v>34</v>
      </c>
      <c r="AX2673" s="13" t="s">
        <v>72</v>
      </c>
      <c r="AY2673" s="244" t="s">
        <v>191</v>
      </c>
    </row>
    <row r="2674" s="14" customFormat="1">
      <c r="A2674" s="14"/>
      <c r="B2674" s="245"/>
      <c r="C2674" s="246"/>
      <c r="D2674" s="236" t="s">
        <v>202</v>
      </c>
      <c r="E2674" s="247" t="s">
        <v>19</v>
      </c>
      <c r="F2674" s="248" t="s">
        <v>80</v>
      </c>
      <c r="G2674" s="246"/>
      <c r="H2674" s="249">
        <v>1</v>
      </c>
      <c r="I2674" s="250"/>
      <c r="J2674" s="246"/>
      <c r="K2674" s="246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202</v>
      </c>
      <c r="AU2674" s="255" t="s">
        <v>82</v>
      </c>
      <c r="AV2674" s="14" t="s">
        <v>82</v>
      </c>
      <c r="AW2674" s="14" t="s">
        <v>34</v>
      </c>
      <c r="AX2674" s="14" t="s">
        <v>72</v>
      </c>
      <c r="AY2674" s="255" t="s">
        <v>191</v>
      </c>
    </row>
    <row r="2675" s="13" customFormat="1">
      <c r="A2675" s="13"/>
      <c r="B2675" s="234"/>
      <c r="C2675" s="235"/>
      <c r="D2675" s="236" t="s">
        <v>202</v>
      </c>
      <c r="E2675" s="237" t="s">
        <v>19</v>
      </c>
      <c r="F2675" s="238" t="s">
        <v>2485</v>
      </c>
      <c r="G2675" s="235"/>
      <c r="H2675" s="237" t="s">
        <v>19</v>
      </c>
      <c r="I2675" s="239"/>
      <c r="J2675" s="235"/>
      <c r="K2675" s="235"/>
      <c r="L2675" s="240"/>
      <c r="M2675" s="241"/>
      <c r="N2675" s="242"/>
      <c r="O2675" s="242"/>
      <c r="P2675" s="242"/>
      <c r="Q2675" s="242"/>
      <c r="R2675" s="242"/>
      <c r="S2675" s="242"/>
      <c r="T2675" s="24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4" t="s">
        <v>202</v>
      </c>
      <c r="AU2675" s="244" t="s">
        <v>82</v>
      </c>
      <c r="AV2675" s="13" t="s">
        <v>80</v>
      </c>
      <c r="AW2675" s="13" t="s">
        <v>34</v>
      </c>
      <c r="AX2675" s="13" t="s">
        <v>72</v>
      </c>
      <c r="AY2675" s="244" t="s">
        <v>191</v>
      </c>
    </row>
    <row r="2676" s="14" customFormat="1">
      <c r="A2676" s="14"/>
      <c r="B2676" s="245"/>
      <c r="C2676" s="246"/>
      <c r="D2676" s="236" t="s">
        <v>202</v>
      </c>
      <c r="E2676" s="247" t="s">
        <v>19</v>
      </c>
      <c r="F2676" s="248" t="s">
        <v>80</v>
      </c>
      <c r="G2676" s="246"/>
      <c r="H2676" s="249">
        <v>1</v>
      </c>
      <c r="I2676" s="250"/>
      <c r="J2676" s="246"/>
      <c r="K2676" s="246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202</v>
      </c>
      <c r="AU2676" s="255" t="s">
        <v>82</v>
      </c>
      <c r="AV2676" s="14" t="s">
        <v>82</v>
      </c>
      <c r="AW2676" s="14" t="s">
        <v>34</v>
      </c>
      <c r="AX2676" s="14" t="s">
        <v>72</v>
      </c>
      <c r="AY2676" s="255" t="s">
        <v>191</v>
      </c>
    </row>
    <row r="2677" s="13" customFormat="1">
      <c r="A2677" s="13"/>
      <c r="B2677" s="234"/>
      <c r="C2677" s="235"/>
      <c r="D2677" s="236" t="s">
        <v>202</v>
      </c>
      <c r="E2677" s="237" t="s">
        <v>19</v>
      </c>
      <c r="F2677" s="238" t="s">
        <v>1681</v>
      </c>
      <c r="G2677" s="235"/>
      <c r="H2677" s="237" t="s">
        <v>19</v>
      </c>
      <c r="I2677" s="239"/>
      <c r="J2677" s="235"/>
      <c r="K2677" s="235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202</v>
      </c>
      <c r="AU2677" s="244" t="s">
        <v>82</v>
      </c>
      <c r="AV2677" s="13" t="s">
        <v>80</v>
      </c>
      <c r="AW2677" s="13" t="s">
        <v>34</v>
      </c>
      <c r="AX2677" s="13" t="s">
        <v>72</v>
      </c>
      <c r="AY2677" s="244" t="s">
        <v>191</v>
      </c>
    </row>
    <row r="2678" s="13" customFormat="1">
      <c r="A2678" s="13"/>
      <c r="B2678" s="234"/>
      <c r="C2678" s="235"/>
      <c r="D2678" s="236" t="s">
        <v>202</v>
      </c>
      <c r="E2678" s="237" t="s">
        <v>19</v>
      </c>
      <c r="F2678" s="238" t="s">
        <v>1685</v>
      </c>
      <c r="G2678" s="235"/>
      <c r="H2678" s="237" t="s">
        <v>19</v>
      </c>
      <c r="I2678" s="239"/>
      <c r="J2678" s="235"/>
      <c r="K2678" s="235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202</v>
      </c>
      <c r="AU2678" s="244" t="s">
        <v>82</v>
      </c>
      <c r="AV2678" s="13" t="s">
        <v>80</v>
      </c>
      <c r="AW2678" s="13" t="s">
        <v>34</v>
      </c>
      <c r="AX2678" s="13" t="s">
        <v>72</v>
      </c>
      <c r="AY2678" s="244" t="s">
        <v>191</v>
      </c>
    </row>
    <row r="2679" s="14" customFormat="1">
      <c r="A2679" s="14"/>
      <c r="B2679" s="245"/>
      <c r="C2679" s="246"/>
      <c r="D2679" s="236" t="s">
        <v>202</v>
      </c>
      <c r="E2679" s="247" t="s">
        <v>19</v>
      </c>
      <c r="F2679" s="248" t="s">
        <v>82</v>
      </c>
      <c r="G2679" s="246"/>
      <c r="H2679" s="249">
        <v>2</v>
      </c>
      <c r="I2679" s="250"/>
      <c r="J2679" s="246"/>
      <c r="K2679" s="246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202</v>
      </c>
      <c r="AU2679" s="255" t="s">
        <v>82</v>
      </c>
      <c r="AV2679" s="14" t="s">
        <v>82</v>
      </c>
      <c r="AW2679" s="14" t="s">
        <v>34</v>
      </c>
      <c r="AX2679" s="14" t="s">
        <v>72</v>
      </c>
      <c r="AY2679" s="255" t="s">
        <v>191</v>
      </c>
    </row>
    <row r="2680" s="13" customFormat="1">
      <c r="A2680" s="13"/>
      <c r="B2680" s="234"/>
      <c r="C2680" s="235"/>
      <c r="D2680" s="236" t="s">
        <v>202</v>
      </c>
      <c r="E2680" s="237" t="s">
        <v>19</v>
      </c>
      <c r="F2680" s="238" t="s">
        <v>1687</v>
      </c>
      <c r="G2680" s="235"/>
      <c r="H2680" s="237" t="s">
        <v>19</v>
      </c>
      <c r="I2680" s="239"/>
      <c r="J2680" s="235"/>
      <c r="K2680" s="235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202</v>
      </c>
      <c r="AU2680" s="244" t="s">
        <v>82</v>
      </c>
      <c r="AV2680" s="13" t="s">
        <v>80</v>
      </c>
      <c r="AW2680" s="13" t="s">
        <v>34</v>
      </c>
      <c r="AX2680" s="13" t="s">
        <v>72</v>
      </c>
      <c r="AY2680" s="244" t="s">
        <v>191</v>
      </c>
    </row>
    <row r="2681" s="14" customFormat="1">
      <c r="A2681" s="14"/>
      <c r="B2681" s="245"/>
      <c r="C2681" s="246"/>
      <c r="D2681" s="236" t="s">
        <v>202</v>
      </c>
      <c r="E2681" s="247" t="s">
        <v>19</v>
      </c>
      <c r="F2681" s="248" t="s">
        <v>80</v>
      </c>
      <c r="G2681" s="246"/>
      <c r="H2681" s="249">
        <v>1</v>
      </c>
      <c r="I2681" s="250"/>
      <c r="J2681" s="246"/>
      <c r="K2681" s="246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202</v>
      </c>
      <c r="AU2681" s="255" t="s">
        <v>82</v>
      </c>
      <c r="AV2681" s="14" t="s">
        <v>82</v>
      </c>
      <c r="AW2681" s="14" t="s">
        <v>34</v>
      </c>
      <c r="AX2681" s="14" t="s">
        <v>72</v>
      </c>
      <c r="AY2681" s="255" t="s">
        <v>191</v>
      </c>
    </row>
    <row r="2682" s="16" customFormat="1">
      <c r="A2682" s="16"/>
      <c r="B2682" s="267"/>
      <c r="C2682" s="268"/>
      <c r="D2682" s="236" t="s">
        <v>202</v>
      </c>
      <c r="E2682" s="269" t="s">
        <v>19</v>
      </c>
      <c r="F2682" s="270" t="s">
        <v>212</v>
      </c>
      <c r="G2682" s="268"/>
      <c r="H2682" s="271">
        <v>32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77" t="s">
        <v>202</v>
      </c>
      <c r="AU2682" s="277" t="s">
        <v>82</v>
      </c>
      <c r="AV2682" s="16" t="s">
        <v>198</v>
      </c>
      <c r="AW2682" s="16" t="s">
        <v>34</v>
      </c>
      <c r="AX2682" s="16" t="s">
        <v>80</v>
      </c>
      <c r="AY2682" s="277" t="s">
        <v>191</v>
      </c>
    </row>
    <row r="2683" s="2" customFormat="1" ht="16.5" customHeight="1">
      <c r="A2683" s="41"/>
      <c r="B2683" s="42"/>
      <c r="C2683" s="278" t="s">
        <v>2486</v>
      </c>
      <c r="D2683" s="278" t="s">
        <v>260</v>
      </c>
      <c r="E2683" s="279" t="s">
        <v>2487</v>
      </c>
      <c r="F2683" s="280" t="s">
        <v>2488</v>
      </c>
      <c r="G2683" s="281" t="s">
        <v>250</v>
      </c>
      <c r="H2683" s="282">
        <v>32</v>
      </c>
      <c r="I2683" s="283"/>
      <c r="J2683" s="284">
        <f>ROUND(I2683*H2683,2)</f>
        <v>0</v>
      </c>
      <c r="K2683" s="280" t="s">
        <v>197</v>
      </c>
      <c r="L2683" s="285"/>
      <c r="M2683" s="286" t="s">
        <v>19</v>
      </c>
      <c r="N2683" s="287" t="s">
        <v>43</v>
      </c>
      <c r="O2683" s="87"/>
      <c r="P2683" s="225">
        <f>O2683*H2683</f>
        <v>0</v>
      </c>
      <c r="Q2683" s="225">
        <v>0.00014999999999999999</v>
      </c>
      <c r="R2683" s="225">
        <f>Q2683*H2683</f>
        <v>0.0047999999999999996</v>
      </c>
      <c r="S2683" s="225">
        <v>0</v>
      </c>
      <c r="T2683" s="226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7" t="s">
        <v>688</v>
      </c>
      <c r="AT2683" s="227" t="s">
        <v>260</v>
      </c>
      <c r="AU2683" s="227" t="s">
        <v>82</v>
      </c>
      <c r="AY2683" s="20" t="s">
        <v>191</v>
      </c>
      <c r="BE2683" s="228">
        <f>IF(N2683="základní",J2683,0)</f>
        <v>0</v>
      </c>
      <c r="BF2683" s="228">
        <f>IF(N2683="snížená",J2683,0)</f>
        <v>0</v>
      </c>
      <c r="BG2683" s="228">
        <f>IF(N2683="zákl. přenesená",J2683,0)</f>
        <v>0</v>
      </c>
      <c r="BH2683" s="228">
        <f>IF(N2683="sníž. přenesená",J2683,0)</f>
        <v>0</v>
      </c>
      <c r="BI2683" s="228">
        <f>IF(N2683="nulová",J2683,0)</f>
        <v>0</v>
      </c>
      <c r="BJ2683" s="20" t="s">
        <v>80</v>
      </c>
      <c r="BK2683" s="228">
        <f>ROUND(I2683*H2683,2)</f>
        <v>0</v>
      </c>
      <c r="BL2683" s="20" t="s">
        <v>464</v>
      </c>
      <c r="BM2683" s="227" t="s">
        <v>2489</v>
      </c>
    </row>
    <row r="2684" s="13" customFormat="1">
      <c r="A2684" s="13"/>
      <c r="B2684" s="234"/>
      <c r="C2684" s="235"/>
      <c r="D2684" s="236" t="s">
        <v>202</v>
      </c>
      <c r="E2684" s="237" t="s">
        <v>19</v>
      </c>
      <c r="F2684" s="238" t="s">
        <v>1868</v>
      </c>
      <c r="G2684" s="235"/>
      <c r="H2684" s="237" t="s">
        <v>19</v>
      </c>
      <c r="I2684" s="239"/>
      <c r="J2684" s="235"/>
      <c r="K2684" s="235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202</v>
      </c>
      <c r="AU2684" s="244" t="s">
        <v>82</v>
      </c>
      <c r="AV2684" s="13" t="s">
        <v>80</v>
      </c>
      <c r="AW2684" s="13" t="s">
        <v>34</v>
      </c>
      <c r="AX2684" s="13" t="s">
        <v>72</v>
      </c>
      <c r="AY2684" s="244" t="s">
        <v>191</v>
      </c>
    </row>
    <row r="2685" s="13" customFormat="1">
      <c r="A2685" s="13"/>
      <c r="B2685" s="234"/>
      <c r="C2685" s="235"/>
      <c r="D2685" s="236" t="s">
        <v>202</v>
      </c>
      <c r="E2685" s="237" t="s">
        <v>19</v>
      </c>
      <c r="F2685" s="238" t="s">
        <v>1905</v>
      </c>
      <c r="G2685" s="235"/>
      <c r="H2685" s="237" t="s">
        <v>19</v>
      </c>
      <c r="I2685" s="239"/>
      <c r="J2685" s="235"/>
      <c r="K2685" s="235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202</v>
      </c>
      <c r="AU2685" s="244" t="s">
        <v>82</v>
      </c>
      <c r="AV2685" s="13" t="s">
        <v>80</v>
      </c>
      <c r="AW2685" s="13" t="s">
        <v>34</v>
      </c>
      <c r="AX2685" s="13" t="s">
        <v>72</v>
      </c>
      <c r="AY2685" s="244" t="s">
        <v>191</v>
      </c>
    </row>
    <row r="2686" s="14" customFormat="1">
      <c r="A2686" s="14"/>
      <c r="B2686" s="245"/>
      <c r="C2686" s="246"/>
      <c r="D2686" s="236" t="s">
        <v>202</v>
      </c>
      <c r="E2686" s="247" t="s">
        <v>19</v>
      </c>
      <c r="F2686" s="248" t="s">
        <v>2479</v>
      </c>
      <c r="G2686" s="246"/>
      <c r="H2686" s="249">
        <v>4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202</v>
      </c>
      <c r="AU2686" s="255" t="s">
        <v>82</v>
      </c>
      <c r="AV2686" s="14" t="s">
        <v>82</v>
      </c>
      <c r="AW2686" s="14" t="s">
        <v>34</v>
      </c>
      <c r="AX2686" s="14" t="s">
        <v>72</v>
      </c>
      <c r="AY2686" s="255" t="s">
        <v>191</v>
      </c>
    </row>
    <row r="2687" s="13" customFormat="1">
      <c r="A2687" s="13"/>
      <c r="B2687" s="234"/>
      <c r="C2687" s="235"/>
      <c r="D2687" s="236" t="s">
        <v>202</v>
      </c>
      <c r="E2687" s="237" t="s">
        <v>19</v>
      </c>
      <c r="F2687" s="238" t="s">
        <v>2412</v>
      </c>
      <c r="G2687" s="235"/>
      <c r="H2687" s="237" t="s">
        <v>19</v>
      </c>
      <c r="I2687" s="239"/>
      <c r="J2687" s="235"/>
      <c r="K2687" s="235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202</v>
      </c>
      <c r="AU2687" s="244" t="s">
        <v>82</v>
      </c>
      <c r="AV2687" s="13" t="s">
        <v>80</v>
      </c>
      <c r="AW2687" s="13" t="s">
        <v>34</v>
      </c>
      <c r="AX2687" s="13" t="s">
        <v>72</v>
      </c>
      <c r="AY2687" s="244" t="s">
        <v>191</v>
      </c>
    </row>
    <row r="2688" s="14" customFormat="1">
      <c r="A2688" s="14"/>
      <c r="B2688" s="245"/>
      <c r="C2688" s="246"/>
      <c r="D2688" s="236" t="s">
        <v>202</v>
      </c>
      <c r="E2688" s="247" t="s">
        <v>19</v>
      </c>
      <c r="F2688" s="248" t="s">
        <v>331</v>
      </c>
      <c r="G2688" s="246"/>
      <c r="H2688" s="249">
        <v>20</v>
      </c>
      <c r="I2688" s="250"/>
      <c r="J2688" s="246"/>
      <c r="K2688" s="246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202</v>
      </c>
      <c r="AU2688" s="255" t="s">
        <v>82</v>
      </c>
      <c r="AV2688" s="14" t="s">
        <v>82</v>
      </c>
      <c r="AW2688" s="14" t="s">
        <v>34</v>
      </c>
      <c r="AX2688" s="14" t="s">
        <v>72</v>
      </c>
      <c r="AY2688" s="255" t="s">
        <v>191</v>
      </c>
    </row>
    <row r="2689" s="13" customFormat="1">
      <c r="A2689" s="13"/>
      <c r="B2689" s="234"/>
      <c r="C2689" s="235"/>
      <c r="D2689" s="236" t="s">
        <v>202</v>
      </c>
      <c r="E2689" s="237" t="s">
        <v>19</v>
      </c>
      <c r="F2689" s="238" t="s">
        <v>2480</v>
      </c>
      <c r="G2689" s="235"/>
      <c r="H2689" s="237" t="s">
        <v>19</v>
      </c>
      <c r="I2689" s="239"/>
      <c r="J2689" s="235"/>
      <c r="K2689" s="235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202</v>
      </c>
      <c r="AU2689" s="244" t="s">
        <v>82</v>
      </c>
      <c r="AV2689" s="13" t="s">
        <v>80</v>
      </c>
      <c r="AW2689" s="13" t="s">
        <v>34</v>
      </c>
      <c r="AX2689" s="13" t="s">
        <v>72</v>
      </c>
      <c r="AY2689" s="244" t="s">
        <v>191</v>
      </c>
    </row>
    <row r="2690" s="13" customFormat="1">
      <c r="A2690" s="13"/>
      <c r="B2690" s="234"/>
      <c r="C2690" s="235"/>
      <c r="D2690" s="236" t="s">
        <v>202</v>
      </c>
      <c r="E2690" s="237" t="s">
        <v>19</v>
      </c>
      <c r="F2690" s="238" t="s">
        <v>2481</v>
      </c>
      <c r="G2690" s="235"/>
      <c r="H2690" s="237" t="s">
        <v>19</v>
      </c>
      <c r="I2690" s="239"/>
      <c r="J2690" s="235"/>
      <c r="K2690" s="235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202</v>
      </c>
      <c r="AU2690" s="244" t="s">
        <v>82</v>
      </c>
      <c r="AV2690" s="13" t="s">
        <v>80</v>
      </c>
      <c r="AW2690" s="13" t="s">
        <v>34</v>
      </c>
      <c r="AX2690" s="13" t="s">
        <v>72</v>
      </c>
      <c r="AY2690" s="244" t="s">
        <v>191</v>
      </c>
    </row>
    <row r="2691" s="14" customFormat="1">
      <c r="A2691" s="14"/>
      <c r="B2691" s="245"/>
      <c r="C2691" s="246"/>
      <c r="D2691" s="236" t="s">
        <v>202</v>
      </c>
      <c r="E2691" s="247" t="s">
        <v>19</v>
      </c>
      <c r="F2691" s="248" t="s">
        <v>80</v>
      </c>
      <c r="G2691" s="246"/>
      <c r="H2691" s="249">
        <v>1</v>
      </c>
      <c r="I2691" s="250"/>
      <c r="J2691" s="246"/>
      <c r="K2691" s="246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202</v>
      </c>
      <c r="AU2691" s="255" t="s">
        <v>82</v>
      </c>
      <c r="AV2691" s="14" t="s">
        <v>82</v>
      </c>
      <c r="AW2691" s="14" t="s">
        <v>34</v>
      </c>
      <c r="AX2691" s="14" t="s">
        <v>72</v>
      </c>
      <c r="AY2691" s="255" t="s">
        <v>191</v>
      </c>
    </row>
    <row r="2692" s="13" customFormat="1">
      <c r="A2692" s="13"/>
      <c r="B2692" s="234"/>
      <c r="C2692" s="235"/>
      <c r="D2692" s="236" t="s">
        <v>202</v>
      </c>
      <c r="E2692" s="237" t="s">
        <v>19</v>
      </c>
      <c r="F2692" s="238" t="s">
        <v>2482</v>
      </c>
      <c r="G2692" s="235"/>
      <c r="H2692" s="237" t="s">
        <v>19</v>
      </c>
      <c r="I2692" s="239"/>
      <c r="J2692" s="235"/>
      <c r="K2692" s="235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202</v>
      </c>
      <c r="AU2692" s="244" t="s">
        <v>82</v>
      </c>
      <c r="AV2692" s="13" t="s">
        <v>80</v>
      </c>
      <c r="AW2692" s="13" t="s">
        <v>34</v>
      </c>
      <c r="AX2692" s="13" t="s">
        <v>72</v>
      </c>
      <c r="AY2692" s="244" t="s">
        <v>191</v>
      </c>
    </row>
    <row r="2693" s="14" customFormat="1">
      <c r="A2693" s="14"/>
      <c r="B2693" s="245"/>
      <c r="C2693" s="246"/>
      <c r="D2693" s="236" t="s">
        <v>202</v>
      </c>
      <c r="E2693" s="247" t="s">
        <v>19</v>
      </c>
      <c r="F2693" s="248" t="s">
        <v>80</v>
      </c>
      <c r="G2693" s="246"/>
      <c r="H2693" s="249">
        <v>1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202</v>
      </c>
      <c r="AU2693" s="255" t="s">
        <v>82</v>
      </c>
      <c r="AV2693" s="14" t="s">
        <v>82</v>
      </c>
      <c r="AW2693" s="14" t="s">
        <v>34</v>
      </c>
      <c r="AX2693" s="14" t="s">
        <v>72</v>
      </c>
      <c r="AY2693" s="255" t="s">
        <v>191</v>
      </c>
    </row>
    <row r="2694" s="13" customFormat="1">
      <c r="A2694" s="13"/>
      <c r="B2694" s="234"/>
      <c r="C2694" s="235"/>
      <c r="D2694" s="236" t="s">
        <v>202</v>
      </c>
      <c r="E2694" s="237" t="s">
        <v>19</v>
      </c>
      <c r="F2694" s="238" t="s">
        <v>2483</v>
      </c>
      <c r="G2694" s="235"/>
      <c r="H2694" s="237" t="s">
        <v>19</v>
      </c>
      <c r="I2694" s="239"/>
      <c r="J2694" s="235"/>
      <c r="K2694" s="235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202</v>
      </c>
      <c r="AU2694" s="244" t="s">
        <v>82</v>
      </c>
      <c r="AV2694" s="13" t="s">
        <v>80</v>
      </c>
      <c r="AW2694" s="13" t="s">
        <v>34</v>
      </c>
      <c r="AX2694" s="13" t="s">
        <v>72</v>
      </c>
      <c r="AY2694" s="244" t="s">
        <v>191</v>
      </c>
    </row>
    <row r="2695" s="14" customFormat="1">
      <c r="A2695" s="14"/>
      <c r="B2695" s="245"/>
      <c r="C2695" s="246"/>
      <c r="D2695" s="236" t="s">
        <v>202</v>
      </c>
      <c r="E2695" s="247" t="s">
        <v>19</v>
      </c>
      <c r="F2695" s="248" t="s">
        <v>80</v>
      </c>
      <c r="G2695" s="246"/>
      <c r="H2695" s="249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202</v>
      </c>
      <c r="AU2695" s="255" t="s">
        <v>82</v>
      </c>
      <c r="AV2695" s="14" t="s">
        <v>82</v>
      </c>
      <c r="AW2695" s="14" t="s">
        <v>34</v>
      </c>
      <c r="AX2695" s="14" t="s">
        <v>72</v>
      </c>
      <c r="AY2695" s="255" t="s">
        <v>191</v>
      </c>
    </row>
    <row r="2696" s="13" customFormat="1">
      <c r="A2696" s="13"/>
      <c r="B2696" s="234"/>
      <c r="C2696" s="235"/>
      <c r="D2696" s="236" t="s">
        <v>202</v>
      </c>
      <c r="E2696" s="237" t="s">
        <v>19</v>
      </c>
      <c r="F2696" s="238" t="s">
        <v>2484</v>
      </c>
      <c r="G2696" s="235"/>
      <c r="H2696" s="237" t="s">
        <v>19</v>
      </c>
      <c r="I2696" s="239"/>
      <c r="J2696" s="235"/>
      <c r="K2696" s="235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202</v>
      </c>
      <c r="AU2696" s="244" t="s">
        <v>82</v>
      </c>
      <c r="AV2696" s="13" t="s">
        <v>80</v>
      </c>
      <c r="AW2696" s="13" t="s">
        <v>34</v>
      </c>
      <c r="AX2696" s="13" t="s">
        <v>72</v>
      </c>
      <c r="AY2696" s="244" t="s">
        <v>191</v>
      </c>
    </row>
    <row r="2697" s="14" customFormat="1">
      <c r="A2697" s="14"/>
      <c r="B2697" s="245"/>
      <c r="C2697" s="246"/>
      <c r="D2697" s="236" t="s">
        <v>202</v>
      </c>
      <c r="E2697" s="247" t="s">
        <v>19</v>
      </c>
      <c r="F2697" s="248" t="s">
        <v>80</v>
      </c>
      <c r="G2697" s="246"/>
      <c r="H2697" s="249">
        <v>1</v>
      </c>
      <c r="I2697" s="250"/>
      <c r="J2697" s="246"/>
      <c r="K2697" s="246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202</v>
      </c>
      <c r="AU2697" s="255" t="s">
        <v>82</v>
      </c>
      <c r="AV2697" s="14" t="s">
        <v>82</v>
      </c>
      <c r="AW2697" s="14" t="s">
        <v>34</v>
      </c>
      <c r="AX2697" s="14" t="s">
        <v>72</v>
      </c>
      <c r="AY2697" s="255" t="s">
        <v>191</v>
      </c>
    </row>
    <row r="2698" s="13" customFormat="1">
      <c r="A2698" s="13"/>
      <c r="B2698" s="234"/>
      <c r="C2698" s="235"/>
      <c r="D2698" s="236" t="s">
        <v>202</v>
      </c>
      <c r="E2698" s="237" t="s">
        <v>19</v>
      </c>
      <c r="F2698" s="238" t="s">
        <v>2485</v>
      </c>
      <c r="G2698" s="235"/>
      <c r="H2698" s="237" t="s">
        <v>19</v>
      </c>
      <c r="I2698" s="239"/>
      <c r="J2698" s="235"/>
      <c r="K2698" s="235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202</v>
      </c>
      <c r="AU2698" s="244" t="s">
        <v>82</v>
      </c>
      <c r="AV2698" s="13" t="s">
        <v>80</v>
      </c>
      <c r="AW2698" s="13" t="s">
        <v>34</v>
      </c>
      <c r="AX2698" s="13" t="s">
        <v>72</v>
      </c>
      <c r="AY2698" s="244" t="s">
        <v>191</v>
      </c>
    </row>
    <row r="2699" s="14" customFormat="1">
      <c r="A2699" s="14"/>
      <c r="B2699" s="245"/>
      <c r="C2699" s="246"/>
      <c r="D2699" s="236" t="s">
        <v>202</v>
      </c>
      <c r="E2699" s="247" t="s">
        <v>19</v>
      </c>
      <c r="F2699" s="248" t="s">
        <v>80</v>
      </c>
      <c r="G2699" s="246"/>
      <c r="H2699" s="249">
        <v>1</v>
      </c>
      <c r="I2699" s="250"/>
      <c r="J2699" s="246"/>
      <c r="K2699" s="246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202</v>
      </c>
      <c r="AU2699" s="255" t="s">
        <v>82</v>
      </c>
      <c r="AV2699" s="14" t="s">
        <v>82</v>
      </c>
      <c r="AW2699" s="14" t="s">
        <v>34</v>
      </c>
      <c r="AX2699" s="14" t="s">
        <v>72</v>
      </c>
      <c r="AY2699" s="255" t="s">
        <v>191</v>
      </c>
    </row>
    <row r="2700" s="13" customFormat="1">
      <c r="A2700" s="13"/>
      <c r="B2700" s="234"/>
      <c r="C2700" s="235"/>
      <c r="D2700" s="236" t="s">
        <v>202</v>
      </c>
      <c r="E2700" s="237" t="s">
        <v>19</v>
      </c>
      <c r="F2700" s="238" t="s">
        <v>1681</v>
      </c>
      <c r="G2700" s="235"/>
      <c r="H2700" s="237" t="s">
        <v>19</v>
      </c>
      <c r="I2700" s="239"/>
      <c r="J2700" s="235"/>
      <c r="K2700" s="235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202</v>
      </c>
      <c r="AU2700" s="244" t="s">
        <v>82</v>
      </c>
      <c r="AV2700" s="13" t="s">
        <v>80</v>
      </c>
      <c r="AW2700" s="13" t="s">
        <v>34</v>
      </c>
      <c r="AX2700" s="13" t="s">
        <v>72</v>
      </c>
      <c r="AY2700" s="244" t="s">
        <v>191</v>
      </c>
    </row>
    <row r="2701" s="13" customFormat="1">
      <c r="A2701" s="13"/>
      <c r="B2701" s="234"/>
      <c r="C2701" s="235"/>
      <c r="D2701" s="236" t="s">
        <v>202</v>
      </c>
      <c r="E2701" s="237" t="s">
        <v>19</v>
      </c>
      <c r="F2701" s="238" t="s">
        <v>1685</v>
      </c>
      <c r="G2701" s="235"/>
      <c r="H2701" s="237" t="s">
        <v>19</v>
      </c>
      <c r="I2701" s="239"/>
      <c r="J2701" s="235"/>
      <c r="K2701" s="235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202</v>
      </c>
      <c r="AU2701" s="244" t="s">
        <v>82</v>
      </c>
      <c r="AV2701" s="13" t="s">
        <v>80</v>
      </c>
      <c r="AW2701" s="13" t="s">
        <v>34</v>
      </c>
      <c r="AX2701" s="13" t="s">
        <v>72</v>
      </c>
      <c r="AY2701" s="244" t="s">
        <v>191</v>
      </c>
    </row>
    <row r="2702" s="14" customFormat="1">
      <c r="A2702" s="14"/>
      <c r="B2702" s="245"/>
      <c r="C2702" s="246"/>
      <c r="D2702" s="236" t="s">
        <v>202</v>
      </c>
      <c r="E2702" s="247" t="s">
        <v>19</v>
      </c>
      <c r="F2702" s="248" t="s">
        <v>82</v>
      </c>
      <c r="G2702" s="246"/>
      <c r="H2702" s="249">
        <v>2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202</v>
      </c>
      <c r="AU2702" s="255" t="s">
        <v>82</v>
      </c>
      <c r="AV2702" s="14" t="s">
        <v>82</v>
      </c>
      <c r="AW2702" s="14" t="s">
        <v>34</v>
      </c>
      <c r="AX2702" s="14" t="s">
        <v>72</v>
      </c>
      <c r="AY2702" s="255" t="s">
        <v>191</v>
      </c>
    </row>
    <row r="2703" s="13" customFormat="1">
      <c r="A2703" s="13"/>
      <c r="B2703" s="234"/>
      <c r="C2703" s="235"/>
      <c r="D2703" s="236" t="s">
        <v>202</v>
      </c>
      <c r="E2703" s="237" t="s">
        <v>19</v>
      </c>
      <c r="F2703" s="238" t="s">
        <v>1687</v>
      </c>
      <c r="G2703" s="235"/>
      <c r="H2703" s="237" t="s">
        <v>19</v>
      </c>
      <c r="I2703" s="239"/>
      <c r="J2703" s="235"/>
      <c r="K2703" s="235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202</v>
      </c>
      <c r="AU2703" s="244" t="s">
        <v>82</v>
      </c>
      <c r="AV2703" s="13" t="s">
        <v>80</v>
      </c>
      <c r="AW2703" s="13" t="s">
        <v>34</v>
      </c>
      <c r="AX2703" s="13" t="s">
        <v>72</v>
      </c>
      <c r="AY2703" s="244" t="s">
        <v>191</v>
      </c>
    </row>
    <row r="2704" s="14" customFormat="1">
      <c r="A2704" s="14"/>
      <c r="B2704" s="245"/>
      <c r="C2704" s="246"/>
      <c r="D2704" s="236" t="s">
        <v>202</v>
      </c>
      <c r="E2704" s="247" t="s">
        <v>19</v>
      </c>
      <c r="F2704" s="248" t="s">
        <v>80</v>
      </c>
      <c r="G2704" s="246"/>
      <c r="H2704" s="249">
        <v>1</v>
      </c>
      <c r="I2704" s="250"/>
      <c r="J2704" s="246"/>
      <c r="K2704" s="246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202</v>
      </c>
      <c r="AU2704" s="255" t="s">
        <v>82</v>
      </c>
      <c r="AV2704" s="14" t="s">
        <v>82</v>
      </c>
      <c r="AW2704" s="14" t="s">
        <v>34</v>
      </c>
      <c r="AX2704" s="14" t="s">
        <v>72</v>
      </c>
      <c r="AY2704" s="255" t="s">
        <v>191</v>
      </c>
    </row>
    <row r="2705" s="16" customFormat="1">
      <c r="A2705" s="16"/>
      <c r="B2705" s="267"/>
      <c r="C2705" s="268"/>
      <c r="D2705" s="236" t="s">
        <v>202</v>
      </c>
      <c r="E2705" s="269" t="s">
        <v>19</v>
      </c>
      <c r="F2705" s="270" t="s">
        <v>212</v>
      </c>
      <c r="G2705" s="268"/>
      <c r="H2705" s="271">
        <v>32</v>
      </c>
      <c r="I2705" s="272"/>
      <c r="J2705" s="268"/>
      <c r="K2705" s="268"/>
      <c r="L2705" s="273"/>
      <c r="M2705" s="274"/>
      <c r="N2705" s="275"/>
      <c r="O2705" s="275"/>
      <c r="P2705" s="275"/>
      <c r="Q2705" s="275"/>
      <c r="R2705" s="275"/>
      <c r="S2705" s="275"/>
      <c r="T2705" s="27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77" t="s">
        <v>202</v>
      </c>
      <c r="AU2705" s="277" t="s">
        <v>82</v>
      </c>
      <c r="AV2705" s="16" t="s">
        <v>198</v>
      </c>
      <c r="AW2705" s="16" t="s">
        <v>34</v>
      </c>
      <c r="AX2705" s="16" t="s">
        <v>80</v>
      </c>
      <c r="AY2705" s="277" t="s">
        <v>191</v>
      </c>
    </row>
    <row r="2706" s="2" customFormat="1" ht="16.5" customHeight="1">
      <c r="A2706" s="41"/>
      <c r="B2706" s="42"/>
      <c r="C2706" s="278" t="s">
        <v>2490</v>
      </c>
      <c r="D2706" s="278" t="s">
        <v>260</v>
      </c>
      <c r="E2706" s="279" t="s">
        <v>2491</v>
      </c>
      <c r="F2706" s="280" t="s">
        <v>2492</v>
      </c>
      <c r="G2706" s="281" t="s">
        <v>250</v>
      </c>
      <c r="H2706" s="282">
        <v>32</v>
      </c>
      <c r="I2706" s="283"/>
      <c r="J2706" s="284">
        <f>ROUND(I2706*H2706,2)</f>
        <v>0</v>
      </c>
      <c r="K2706" s="280" t="s">
        <v>197</v>
      </c>
      <c r="L2706" s="285"/>
      <c r="M2706" s="286" t="s">
        <v>19</v>
      </c>
      <c r="N2706" s="287" t="s">
        <v>43</v>
      </c>
      <c r="O2706" s="87"/>
      <c r="P2706" s="225">
        <f>O2706*H2706</f>
        <v>0</v>
      </c>
      <c r="Q2706" s="225">
        <v>0.00014999999999999999</v>
      </c>
      <c r="R2706" s="225">
        <f>Q2706*H2706</f>
        <v>0.0047999999999999996</v>
      </c>
      <c r="S2706" s="225">
        <v>0</v>
      </c>
      <c r="T2706" s="226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7" t="s">
        <v>688</v>
      </c>
      <c r="AT2706" s="227" t="s">
        <v>260</v>
      </c>
      <c r="AU2706" s="227" t="s">
        <v>82</v>
      </c>
      <c r="AY2706" s="20" t="s">
        <v>191</v>
      </c>
      <c r="BE2706" s="228">
        <f>IF(N2706="základní",J2706,0)</f>
        <v>0</v>
      </c>
      <c r="BF2706" s="228">
        <f>IF(N2706="snížená",J2706,0)</f>
        <v>0</v>
      </c>
      <c r="BG2706" s="228">
        <f>IF(N2706="zákl. přenesená",J2706,0)</f>
        <v>0</v>
      </c>
      <c r="BH2706" s="228">
        <f>IF(N2706="sníž. přenesená",J2706,0)</f>
        <v>0</v>
      </c>
      <c r="BI2706" s="228">
        <f>IF(N2706="nulová",J2706,0)</f>
        <v>0</v>
      </c>
      <c r="BJ2706" s="20" t="s">
        <v>80</v>
      </c>
      <c r="BK2706" s="228">
        <f>ROUND(I2706*H2706,2)</f>
        <v>0</v>
      </c>
      <c r="BL2706" s="20" t="s">
        <v>464</v>
      </c>
      <c r="BM2706" s="227" t="s">
        <v>2493</v>
      </c>
    </row>
    <row r="2707" s="13" customFormat="1">
      <c r="A2707" s="13"/>
      <c r="B2707" s="234"/>
      <c r="C2707" s="235"/>
      <c r="D2707" s="236" t="s">
        <v>202</v>
      </c>
      <c r="E2707" s="237" t="s">
        <v>19</v>
      </c>
      <c r="F2707" s="238" t="s">
        <v>1868</v>
      </c>
      <c r="G2707" s="235"/>
      <c r="H2707" s="237" t="s">
        <v>19</v>
      </c>
      <c r="I2707" s="239"/>
      <c r="J2707" s="235"/>
      <c r="K2707" s="235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202</v>
      </c>
      <c r="AU2707" s="244" t="s">
        <v>82</v>
      </c>
      <c r="AV2707" s="13" t="s">
        <v>80</v>
      </c>
      <c r="AW2707" s="13" t="s">
        <v>34</v>
      </c>
      <c r="AX2707" s="13" t="s">
        <v>72</v>
      </c>
      <c r="AY2707" s="244" t="s">
        <v>191</v>
      </c>
    </row>
    <row r="2708" s="13" customFormat="1">
      <c r="A2708" s="13"/>
      <c r="B2708" s="234"/>
      <c r="C2708" s="235"/>
      <c r="D2708" s="236" t="s">
        <v>202</v>
      </c>
      <c r="E2708" s="237" t="s">
        <v>19</v>
      </c>
      <c r="F2708" s="238" t="s">
        <v>1905</v>
      </c>
      <c r="G2708" s="235"/>
      <c r="H2708" s="237" t="s">
        <v>19</v>
      </c>
      <c r="I2708" s="239"/>
      <c r="J2708" s="235"/>
      <c r="K2708" s="235"/>
      <c r="L2708" s="240"/>
      <c r="M2708" s="241"/>
      <c r="N2708" s="242"/>
      <c r="O2708" s="242"/>
      <c r="P2708" s="242"/>
      <c r="Q2708" s="242"/>
      <c r="R2708" s="242"/>
      <c r="S2708" s="242"/>
      <c r="T2708" s="24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4" t="s">
        <v>202</v>
      </c>
      <c r="AU2708" s="244" t="s">
        <v>82</v>
      </c>
      <c r="AV2708" s="13" t="s">
        <v>80</v>
      </c>
      <c r="AW2708" s="13" t="s">
        <v>34</v>
      </c>
      <c r="AX2708" s="13" t="s">
        <v>72</v>
      </c>
      <c r="AY2708" s="244" t="s">
        <v>191</v>
      </c>
    </row>
    <row r="2709" s="14" customFormat="1">
      <c r="A2709" s="14"/>
      <c r="B2709" s="245"/>
      <c r="C2709" s="246"/>
      <c r="D2709" s="236" t="s">
        <v>202</v>
      </c>
      <c r="E2709" s="247" t="s">
        <v>19</v>
      </c>
      <c r="F2709" s="248" t="s">
        <v>2479</v>
      </c>
      <c r="G2709" s="246"/>
      <c r="H2709" s="249">
        <v>4</v>
      </c>
      <c r="I2709" s="250"/>
      <c r="J2709" s="246"/>
      <c r="K2709" s="246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202</v>
      </c>
      <c r="AU2709" s="255" t="s">
        <v>82</v>
      </c>
      <c r="AV2709" s="14" t="s">
        <v>82</v>
      </c>
      <c r="AW2709" s="14" t="s">
        <v>34</v>
      </c>
      <c r="AX2709" s="14" t="s">
        <v>72</v>
      </c>
      <c r="AY2709" s="255" t="s">
        <v>191</v>
      </c>
    </row>
    <row r="2710" s="13" customFormat="1">
      <c r="A2710" s="13"/>
      <c r="B2710" s="234"/>
      <c r="C2710" s="235"/>
      <c r="D2710" s="236" t="s">
        <v>202</v>
      </c>
      <c r="E2710" s="237" t="s">
        <v>19</v>
      </c>
      <c r="F2710" s="238" t="s">
        <v>2412</v>
      </c>
      <c r="G2710" s="235"/>
      <c r="H2710" s="237" t="s">
        <v>19</v>
      </c>
      <c r="I2710" s="239"/>
      <c r="J2710" s="235"/>
      <c r="K2710" s="235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202</v>
      </c>
      <c r="AU2710" s="244" t="s">
        <v>82</v>
      </c>
      <c r="AV2710" s="13" t="s">
        <v>80</v>
      </c>
      <c r="AW2710" s="13" t="s">
        <v>34</v>
      </c>
      <c r="AX2710" s="13" t="s">
        <v>72</v>
      </c>
      <c r="AY2710" s="244" t="s">
        <v>191</v>
      </c>
    </row>
    <row r="2711" s="14" customFormat="1">
      <c r="A2711" s="14"/>
      <c r="B2711" s="245"/>
      <c r="C2711" s="246"/>
      <c r="D2711" s="236" t="s">
        <v>202</v>
      </c>
      <c r="E2711" s="247" t="s">
        <v>19</v>
      </c>
      <c r="F2711" s="248" t="s">
        <v>331</v>
      </c>
      <c r="G2711" s="246"/>
      <c r="H2711" s="249">
        <v>20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202</v>
      </c>
      <c r="AU2711" s="255" t="s">
        <v>82</v>
      </c>
      <c r="AV2711" s="14" t="s">
        <v>82</v>
      </c>
      <c r="AW2711" s="14" t="s">
        <v>34</v>
      </c>
      <c r="AX2711" s="14" t="s">
        <v>72</v>
      </c>
      <c r="AY2711" s="255" t="s">
        <v>191</v>
      </c>
    </row>
    <row r="2712" s="13" customFormat="1">
      <c r="A2712" s="13"/>
      <c r="B2712" s="234"/>
      <c r="C2712" s="235"/>
      <c r="D2712" s="236" t="s">
        <v>202</v>
      </c>
      <c r="E2712" s="237" t="s">
        <v>19</v>
      </c>
      <c r="F2712" s="238" t="s">
        <v>2480</v>
      </c>
      <c r="G2712" s="235"/>
      <c r="H2712" s="237" t="s">
        <v>19</v>
      </c>
      <c r="I2712" s="239"/>
      <c r="J2712" s="235"/>
      <c r="K2712" s="235"/>
      <c r="L2712" s="240"/>
      <c r="M2712" s="241"/>
      <c r="N2712" s="242"/>
      <c r="O2712" s="242"/>
      <c r="P2712" s="242"/>
      <c r="Q2712" s="242"/>
      <c r="R2712" s="242"/>
      <c r="S2712" s="242"/>
      <c r="T2712" s="24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4" t="s">
        <v>202</v>
      </c>
      <c r="AU2712" s="244" t="s">
        <v>82</v>
      </c>
      <c r="AV2712" s="13" t="s">
        <v>80</v>
      </c>
      <c r="AW2712" s="13" t="s">
        <v>34</v>
      </c>
      <c r="AX2712" s="13" t="s">
        <v>72</v>
      </c>
      <c r="AY2712" s="244" t="s">
        <v>191</v>
      </c>
    </row>
    <row r="2713" s="13" customFormat="1">
      <c r="A2713" s="13"/>
      <c r="B2713" s="234"/>
      <c r="C2713" s="235"/>
      <c r="D2713" s="236" t="s">
        <v>202</v>
      </c>
      <c r="E2713" s="237" t="s">
        <v>19</v>
      </c>
      <c r="F2713" s="238" t="s">
        <v>2481</v>
      </c>
      <c r="G2713" s="235"/>
      <c r="H2713" s="237" t="s">
        <v>19</v>
      </c>
      <c r="I2713" s="239"/>
      <c r="J2713" s="235"/>
      <c r="K2713" s="235"/>
      <c r="L2713" s="240"/>
      <c r="M2713" s="241"/>
      <c r="N2713" s="242"/>
      <c r="O2713" s="242"/>
      <c r="P2713" s="242"/>
      <c r="Q2713" s="242"/>
      <c r="R2713" s="242"/>
      <c r="S2713" s="242"/>
      <c r="T2713" s="24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4" t="s">
        <v>202</v>
      </c>
      <c r="AU2713" s="244" t="s">
        <v>82</v>
      </c>
      <c r="AV2713" s="13" t="s">
        <v>80</v>
      </c>
      <c r="AW2713" s="13" t="s">
        <v>34</v>
      </c>
      <c r="AX2713" s="13" t="s">
        <v>72</v>
      </c>
      <c r="AY2713" s="244" t="s">
        <v>191</v>
      </c>
    </row>
    <row r="2714" s="14" customFormat="1">
      <c r="A2714" s="14"/>
      <c r="B2714" s="245"/>
      <c r="C2714" s="246"/>
      <c r="D2714" s="236" t="s">
        <v>202</v>
      </c>
      <c r="E2714" s="247" t="s">
        <v>19</v>
      </c>
      <c r="F2714" s="248" t="s">
        <v>80</v>
      </c>
      <c r="G2714" s="246"/>
      <c r="H2714" s="249">
        <v>1</v>
      </c>
      <c r="I2714" s="250"/>
      <c r="J2714" s="246"/>
      <c r="K2714" s="246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202</v>
      </c>
      <c r="AU2714" s="255" t="s">
        <v>82</v>
      </c>
      <c r="AV2714" s="14" t="s">
        <v>82</v>
      </c>
      <c r="AW2714" s="14" t="s">
        <v>34</v>
      </c>
      <c r="AX2714" s="14" t="s">
        <v>72</v>
      </c>
      <c r="AY2714" s="255" t="s">
        <v>191</v>
      </c>
    </row>
    <row r="2715" s="13" customFormat="1">
      <c r="A2715" s="13"/>
      <c r="B2715" s="234"/>
      <c r="C2715" s="235"/>
      <c r="D2715" s="236" t="s">
        <v>202</v>
      </c>
      <c r="E2715" s="237" t="s">
        <v>19</v>
      </c>
      <c r="F2715" s="238" t="s">
        <v>2482</v>
      </c>
      <c r="G2715" s="235"/>
      <c r="H2715" s="237" t="s">
        <v>19</v>
      </c>
      <c r="I2715" s="239"/>
      <c r="J2715" s="235"/>
      <c r="K2715" s="235"/>
      <c r="L2715" s="240"/>
      <c r="M2715" s="241"/>
      <c r="N2715" s="242"/>
      <c r="O2715" s="242"/>
      <c r="P2715" s="242"/>
      <c r="Q2715" s="242"/>
      <c r="R2715" s="242"/>
      <c r="S2715" s="242"/>
      <c r="T2715" s="24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4" t="s">
        <v>202</v>
      </c>
      <c r="AU2715" s="244" t="s">
        <v>82</v>
      </c>
      <c r="AV2715" s="13" t="s">
        <v>80</v>
      </c>
      <c r="AW2715" s="13" t="s">
        <v>34</v>
      </c>
      <c r="AX2715" s="13" t="s">
        <v>72</v>
      </c>
      <c r="AY2715" s="244" t="s">
        <v>191</v>
      </c>
    </row>
    <row r="2716" s="14" customFormat="1">
      <c r="A2716" s="14"/>
      <c r="B2716" s="245"/>
      <c r="C2716" s="246"/>
      <c r="D2716" s="236" t="s">
        <v>202</v>
      </c>
      <c r="E2716" s="247" t="s">
        <v>19</v>
      </c>
      <c r="F2716" s="248" t="s">
        <v>80</v>
      </c>
      <c r="G2716" s="246"/>
      <c r="H2716" s="249">
        <v>1</v>
      </c>
      <c r="I2716" s="250"/>
      <c r="J2716" s="246"/>
      <c r="K2716" s="246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202</v>
      </c>
      <c r="AU2716" s="255" t="s">
        <v>82</v>
      </c>
      <c r="AV2716" s="14" t="s">
        <v>82</v>
      </c>
      <c r="AW2716" s="14" t="s">
        <v>34</v>
      </c>
      <c r="AX2716" s="14" t="s">
        <v>72</v>
      </c>
      <c r="AY2716" s="255" t="s">
        <v>191</v>
      </c>
    </row>
    <row r="2717" s="13" customFormat="1">
      <c r="A2717" s="13"/>
      <c r="B2717" s="234"/>
      <c r="C2717" s="235"/>
      <c r="D2717" s="236" t="s">
        <v>202</v>
      </c>
      <c r="E2717" s="237" t="s">
        <v>19</v>
      </c>
      <c r="F2717" s="238" t="s">
        <v>2483</v>
      </c>
      <c r="G2717" s="235"/>
      <c r="H2717" s="237" t="s">
        <v>19</v>
      </c>
      <c r="I2717" s="239"/>
      <c r="J2717" s="235"/>
      <c r="K2717" s="235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202</v>
      </c>
      <c r="AU2717" s="244" t="s">
        <v>82</v>
      </c>
      <c r="AV2717" s="13" t="s">
        <v>80</v>
      </c>
      <c r="AW2717" s="13" t="s">
        <v>34</v>
      </c>
      <c r="AX2717" s="13" t="s">
        <v>72</v>
      </c>
      <c r="AY2717" s="244" t="s">
        <v>191</v>
      </c>
    </row>
    <row r="2718" s="14" customFormat="1">
      <c r="A2718" s="14"/>
      <c r="B2718" s="245"/>
      <c r="C2718" s="246"/>
      <c r="D2718" s="236" t="s">
        <v>202</v>
      </c>
      <c r="E2718" s="247" t="s">
        <v>19</v>
      </c>
      <c r="F2718" s="248" t="s">
        <v>80</v>
      </c>
      <c r="G2718" s="246"/>
      <c r="H2718" s="249">
        <v>1</v>
      </c>
      <c r="I2718" s="250"/>
      <c r="J2718" s="246"/>
      <c r="K2718" s="246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202</v>
      </c>
      <c r="AU2718" s="255" t="s">
        <v>82</v>
      </c>
      <c r="AV2718" s="14" t="s">
        <v>82</v>
      </c>
      <c r="AW2718" s="14" t="s">
        <v>34</v>
      </c>
      <c r="AX2718" s="14" t="s">
        <v>72</v>
      </c>
      <c r="AY2718" s="255" t="s">
        <v>191</v>
      </c>
    </row>
    <row r="2719" s="13" customFormat="1">
      <c r="A2719" s="13"/>
      <c r="B2719" s="234"/>
      <c r="C2719" s="235"/>
      <c r="D2719" s="236" t="s">
        <v>202</v>
      </c>
      <c r="E2719" s="237" t="s">
        <v>19</v>
      </c>
      <c r="F2719" s="238" t="s">
        <v>2484</v>
      </c>
      <c r="G2719" s="235"/>
      <c r="H2719" s="237" t="s">
        <v>19</v>
      </c>
      <c r="I2719" s="239"/>
      <c r="J2719" s="235"/>
      <c r="K2719" s="235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202</v>
      </c>
      <c r="AU2719" s="244" t="s">
        <v>82</v>
      </c>
      <c r="AV2719" s="13" t="s">
        <v>80</v>
      </c>
      <c r="AW2719" s="13" t="s">
        <v>34</v>
      </c>
      <c r="AX2719" s="13" t="s">
        <v>72</v>
      </c>
      <c r="AY2719" s="244" t="s">
        <v>191</v>
      </c>
    </row>
    <row r="2720" s="14" customFormat="1">
      <c r="A2720" s="14"/>
      <c r="B2720" s="245"/>
      <c r="C2720" s="246"/>
      <c r="D2720" s="236" t="s">
        <v>202</v>
      </c>
      <c r="E2720" s="247" t="s">
        <v>19</v>
      </c>
      <c r="F2720" s="248" t="s">
        <v>80</v>
      </c>
      <c r="G2720" s="246"/>
      <c r="H2720" s="249">
        <v>1</v>
      </c>
      <c r="I2720" s="250"/>
      <c r="J2720" s="246"/>
      <c r="K2720" s="246"/>
      <c r="L2720" s="251"/>
      <c r="M2720" s="252"/>
      <c r="N2720" s="253"/>
      <c r="O2720" s="253"/>
      <c r="P2720" s="253"/>
      <c r="Q2720" s="253"/>
      <c r="R2720" s="253"/>
      <c r="S2720" s="253"/>
      <c r="T2720" s="25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5" t="s">
        <v>202</v>
      </c>
      <c r="AU2720" s="255" t="s">
        <v>82</v>
      </c>
      <c r="AV2720" s="14" t="s">
        <v>82</v>
      </c>
      <c r="AW2720" s="14" t="s">
        <v>34</v>
      </c>
      <c r="AX2720" s="14" t="s">
        <v>72</v>
      </c>
      <c r="AY2720" s="255" t="s">
        <v>191</v>
      </c>
    </row>
    <row r="2721" s="13" customFormat="1">
      <c r="A2721" s="13"/>
      <c r="B2721" s="234"/>
      <c r="C2721" s="235"/>
      <c r="D2721" s="236" t="s">
        <v>202</v>
      </c>
      <c r="E2721" s="237" t="s">
        <v>19</v>
      </c>
      <c r="F2721" s="238" t="s">
        <v>2485</v>
      </c>
      <c r="G2721" s="235"/>
      <c r="H2721" s="237" t="s">
        <v>19</v>
      </c>
      <c r="I2721" s="239"/>
      <c r="J2721" s="235"/>
      <c r="K2721" s="235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202</v>
      </c>
      <c r="AU2721" s="244" t="s">
        <v>82</v>
      </c>
      <c r="AV2721" s="13" t="s">
        <v>80</v>
      </c>
      <c r="AW2721" s="13" t="s">
        <v>34</v>
      </c>
      <c r="AX2721" s="13" t="s">
        <v>72</v>
      </c>
      <c r="AY2721" s="244" t="s">
        <v>191</v>
      </c>
    </row>
    <row r="2722" s="14" customFormat="1">
      <c r="A2722" s="14"/>
      <c r="B2722" s="245"/>
      <c r="C2722" s="246"/>
      <c r="D2722" s="236" t="s">
        <v>202</v>
      </c>
      <c r="E2722" s="247" t="s">
        <v>19</v>
      </c>
      <c r="F2722" s="248" t="s">
        <v>80</v>
      </c>
      <c r="G2722" s="246"/>
      <c r="H2722" s="249">
        <v>1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202</v>
      </c>
      <c r="AU2722" s="255" t="s">
        <v>82</v>
      </c>
      <c r="AV2722" s="14" t="s">
        <v>82</v>
      </c>
      <c r="AW2722" s="14" t="s">
        <v>34</v>
      </c>
      <c r="AX2722" s="14" t="s">
        <v>72</v>
      </c>
      <c r="AY2722" s="255" t="s">
        <v>191</v>
      </c>
    </row>
    <row r="2723" s="13" customFormat="1">
      <c r="A2723" s="13"/>
      <c r="B2723" s="234"/>
      <c r="C2723" s="235"/>
      <c r="D2723" s="236" t="s">
        <v>202</v>
      </c>
      <c r="E2723" s="237" t="s">
        <v>19</v>
      </c>
      <c r="F2723" s="238" t="s">
        <v>1681</v>
      </c>
      <c r="G2723" s="235"/>
      <c r="H2723" s="237" t="s">
        <v>19</v>
      </c>
      <c r="I2723" s="239"/>
      <c r="J2723" s="235"/>
      <c r="K2723" s="235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202</v>
      </c>
      <c r="AU2723" s="244" t="s">
        <v>82</v>
      </c>
      <c r="AV2723" s="13" t="s">
        <v>80</v>
      </c>
      <c r="AW2723" s="13" t="s">
        <v>34</v>
      </c>
      <c r="AX2723" s="13" t="s">
        <v>72</v>
      </c>
      <c r="AY2723" s="244" t="s">
        <v>191</v>
      </c>
    </row>
    <row r="2724" s="13" customFormat="1">
      <c r="A2724" s="13"/>
      <c r="B2724" s="234"/>
      <c r="C2724" s="235"/>
      <c r="D2724" s="236" t="s">
        <v>202</v>
      </c>
      <c r="E2724" s="237" t="s">
        <v>19</v>
      </c>
      <c r="F2724" s="238" t="s">
        <v>1685</v>
      </c>
      <c r="G2724" s="235"/>
      <c r="H2724" s="237" t="s">
        <v>19</v>
      </c>
      <c r="I2724" s="239"/>
      <c r="J2724" s="235"/>
      <c r="K2724" s="235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202</v>
      </c>
      <c r="AU2724" s="244" t="s">
        <v>82</v>
      </c>
      <c r="AV2724" s="13" t="s">
        <v>80</v>
      </c>
      <c r="AW2724" s="13" t="s">
        <v>34</v>
      </c>
      <c r="AX2724" s="13" t="s">
        <v>72</v>
      </c>
      <c r="AY2724" s="244" t="s">
        <v>191</v>
      </c>
    </row>
    <row r="2725" s="14" customFormat="1">
      <c r="A2725" s="14"/>
      <c r="B2725" s="245"/>
      <c r="C2725" s="246"/>
      <c r="D2725" s="236" t="s">
        <v>202</v>
      </c>
      <c r="E2725" s="247" t="s">
        <v>19</v>
      </c>
      <c r="F2725" s="248" t="s">
        <v>82</v>
      </c>
      <c r="G2725" s="246"/>
      <c r="H2725" s="249">
        <v>2</v>
      </c>
      <c r="I2725" s="250"/>
      <c r="J2725" s="246"/>
      <c r="K2725" s="246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202</v>
      </c>
      <c r="AU2725" s="255" t="s">
        <v>82</v>
      </c>
      <c r="AV2725" s="14" t="s">
        <v>82</v>
      </c>
      <c r="AW2725" s="14" t="s">
        <v>34</v>
      </c>
      <c r="AX2725" s="14" t="s">
        <v>72</v>
      </c>
      <c r="AY2725" s="255" t="s">
        <v>191</v>
      </c>
    </row>
    <row r="2726" s="13" customFormat="1">
      <c r="A2726" s="13"/>
      <c r="B2726" s="234"/>
      <c r="C2726" s="235"/>
      <c r="D2726" s="236" t="s">
        <v>202</v>
      </c>
      <c r="E2726" s="237" t="s">
        <v>19</v>
      </c>
      <c r="F2726" s="238" t="s">
        <v>1687</v>
      </c>
      <c r="G2726" s="235"/>
      <c r="H2726" s="237" t="s">
        <v>19</v>
      </c>
      <c r="I2726" s="239"/>
      <c r="J2726" s="235"/>
      <c r="K2726" s="235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202</v>
      </c>
      <c r="AU2726" s="244" t="s">
        <v>82</v>
      </c>
      <c r="AV2726" s="13" t="s">
        <v>80</v>
      </c>
      <c r="AW2726" s="13" t="s">
        <v>34</v>
      </c>
      <c r="AX2726" s="13" t="s">
        <v>72</v>
      </c>
      <c r="AY2726" s="244" t="s">
        <v>191</v>
      </c>
    </row>
    <row r="2727" s="14" customFormat="1">
      <c r="A2727" s="14"/>
      <c r="B2727" s="245"/>
      <c r="C2727" s="246"/>
      <c r="D2727" s="236" t="s">
        <v>202</v>
      </c>
      <c r="E2727" s="247" t="s">
        <v>19</v>
      </c>
      <c r="F2727" s="248" t="s">
        <v>80</v>
      </c>
      <c r="G2727" s="246"/>
      <c r="H2727" s="249">
        <v>1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202</v>
      </c>
      <c r="AU2727" s="255" t="s">
        <v>82</v>
      </c>
      <c r="AV2727" s="14" t="s">
        <v>82</v>
      </c>
      <c r="AW2727" s="14" t="s">
        <v>34</v>
      </c>
      <c r="AX2727" s="14" t="s">
        <v>72</v>
      </c>
      <c r="AY2727" s="255" t="s">
        <v>191</v>
      </c>
    </row>
    <row r="2728" s="16" customFormat="1">
      <c r="A2728" s="16"/>
      <c r="B2728" s="267"/>
      <c r="C2728" s="268"/>
      <c r="D2728" s="236" t="s">
        <v>202</v>
      </c>
      <c r="E2728" s="269" t="s">
        <v>19</v>
      </c>
      <c r="F2728" s="270" t="s">
        <v>212</v>
      </c>
      <c r="G2728" s="268"/>
      <c r="H2728" s="271">
        <v>32</v>
      </c>
      <c r="I2728" s="272"/>
      <c r="J2728" s="268"/>
      <c r="K2728" s="268"/>
      <c r="L2728" s="273"/>
      <c r="M2728" s="274"/>
      <c r="N2728" s="275"/>
      <c r="O2728" s="275"/>
      <c r="P2728" s="275"/>
      <c r="Q2728" s="275"/>
      <c r="R2728" s="275"/>
      <c r="S2728" s="275"/>
      <c r="T2728" s="27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T2728" s="277" t="s">
        <v>202</v>
      </c>
      <c r="AU2728" s="277" t="s">
        <v>82</v>
      </c>
      <c r="AV2728" s="16" t="s">
        <v>198</v>
      </c>
      <c r="AW2728" s="16" t="s">
        <v>34</v>
      </c>
      <c r="AX2728" s="16" t="s">
        <v>80</v>
      </c>
      <c r="AY2728" s="277" t="s">
        <v>191</v>
      </c>
    </row>
    <row r="2729" s="2" customFormat="1" ht="16.5" customHeight="1">
      <c r="A2729" s="41"/>
      <c r="B2729" s="42"/>
      <c r="C2729" s="216" t="s">
        <v>2494</v>
      </c>
      <c r="D2729" s="216" t="s">
        <v>193</v>
      </c>
      <c r="E2729" s="217" t="s">
        <v>2495</v>
      </c>
      <c r="F2729" s="218" t="s">
        <v>2496</v>
      </c>
      <c r="G2729" s="219" t="s">
        <v>250</v>
      </c>
      <c r="H2729" s="220">
        <v>26</v>
      </c>
      <c r="I2729" s="221"/>
      <c r="J2729" s="222">
        <f>ROUND(I2729*H2729,2)</f>
        <v>0</v>
      </c>
      <c r="K2729" s="218" t="s">
        <v>197</v>
      </c>
      <c r="L2729" s="47"/>
      <c r="M2729" s="223" t="s">
        <v>19</v>
      </c>
      <c r="N2729" s="224" t="s">
        <v>43</v>
      </c>
      <c r="O2729" s="87"/>
      <c r="P2729" s="225">
        <f>O2729*H2729</f>
        <v>0</v>
      </c>
      <c r="Q2729" s="225">
        <v>0</v>
      </c>
      <c r="R2729" s="225">
        <f>Q2729*H2729</f>
        <v>0</v>
      </c>
      <c r="S2729" s="225">
        <v>0</v>
      </c>
      <c r="T2729" s="226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7" t="s">
        <v>464</v>
      </c>
      <c r="AT2729" s="227" t="s">
        <v>193</v>
      </c>
      <c r="AU2729" s="227" t="s">
        <v>82</v>
      </c>
      <c r="AY2729" s="20" t="s">
        <v>191</v>
      </c>
      <c r="BE2729" s="228">
        <f>IF(N2729="základní",J2729,0)</f>
        <v>0</v>
      </c>
      <c r="BF2729" s="228">
        <f>IF(N2729="snížená",J2729,0)</f>
        <v>0</v>
      </c>
      <c r="BG2729" s="228">
        <f>IF(N2729="zákl. přenesená",J2729,0)</f>
        <v>0</v>
      </c>
      <c r="BH2729" s="228">
        <f>IF(N2729="sníž. přenesená",J2729,0)</f>
        <v>0</v>
      </c>
      <c r="BI2729" s="228">
        <f>IF(N2729="nulová",J2729,0)</f>
        <v>0</v>
      </c>
      <c r="BJ2729" s="20" t="s">
        <v>80</v>
      </c>
      <c r="BK2729" s="228">
        <f>ROUND(I2729*H2729,2)</f>
        <v>0</v>
      </c>
      <c r="BL2729" s="20" t="s">
        <v>464</v>
      </c>
      <c r="BM2729" s="227" t="s">
        <v>2497</v>
      </c>
    </row>
    <row r="2730" s="2" customFormat="1">
      <c r="A2730" s="41"/>
      <c r="B2730" s="42"/>
      <c r="C2730" s="43"/>
      <c r="D2730" s="229" t="s">
        <v>200</v>
      </c>
      <c r="E2730" s="43"/>
      <c r="F2730" s="230" t="s">
        <v>2498</v>
      </c>
      <c r="G2730" s="43"/>
      <c r="H2730" s="43"/>
      <c r="I2730" s="231"/>
      <c r="J2730" s="43"/>
      <c r="K2730" s="43"/>
      <c r="L2730" s="47"/>
      <c r="M2730" s="232"/>
      <c r="N2730" s="233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200</v>
      </c>
      <c r="AU2730" s="20" t="s">
        <v>82</v>
      </c>
    </row>
    <row r="2731" s="13" customFormat="1">
      <c r="A2731" s="13"/>
      <c r="B2731" s="234"/>
      <c r="C2731" s="235"/>
      <c r="D2731" s="236" t="s">
        <v>202</v>
      </c>
      <c r="E2731" s="237" t="s">
        <v>19</v>
      </c>
      <c r="F2731" s="238" t="s">
        <v>1868</v>
      </c>
      <c r="G2731" s="235"/>
      <c r="H2731" s="237" t="s">
        <v>19</v>
      </c>
      <c r="I2731" s="239"/>
      <c r="J2731" s="235"/>
      <c r="K2731" s="235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202</v>
      </c>
      <c r="AU2731" s="244" t="s">
        <v>82</v>
      </c>
      <c r="AV2731" s="13" t="s">
        <v>80</v>
      </c>
      <c r="AW2731" s="13" t="s">
        <v>34</v>
      </c>
      <c r="AX2731" s="13" t="s">
        <v>72</v>
      </c>
      <c r="AY2731" s="244" t="s">
        <v>191</v>
      </c>
    </row>
    <row r="2732" s="13" customFormat="1">
      <c r="A2732" s="13"/>
      <c r="B2732" s="234"/>
      <c r="C2732" s="235"/>
      <c r="D2732" s="236" t="s">
        <v>202</v>
      </c>
      <c r="E2732" s="237" t="s">
        <v>19</v>
      </c>
      <c r="F2732" s="238" t="s">
        <v>1905</v>
      </c>
      <c r="G2732" s="235"/>
      <c r="H2732" s="237" t="s">
        <v>19</v>
      </c>
      <c r="I2732" s="239"/>
      <c r="J2732" s="235"/>
      <c r="K2732" s="235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202</v>
      </c>
      <c r="AU2732" s="244" t="s">
        <v>82</v>
      </c>
      <c r="AV2732" s="13" t="s">
        <v>80</v>
      </c>
      <c r="AW2732" s="13" t="s">
        <v>34</v>
      </c>
      <c r="AX2732" s="13" t="s">
        <v>72</v>
      </c>
      <c r="AY2732" s="244" t="s">
        <v>191</v>
      </c>
    </row>
    <row r="2733" s="14" customFormat="1">
      <c r="A2733" s="14"/>
      <c r="B2733" s="245"/>
      <c r="C2733" s="246"/>
      <c r="D2733" s="236" t="s">
        <v>202</v>
      </c>
      <c r="E2733" s="247" t="s">
        <v>19</v>
      </c>
      <c r="F2733" s="248" t="s">
        <v>2479</v>
      </c>
      <c r="G2733" s="246"/>
      <c r="H2733" s="249">
        <v>4</v>
      </c>
      <c r="I2733" s="250"/>
      <c r="J2733" s="246"/>
      <c r="K2733" s="246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202</v>
      </c>
      <c r="AU2733" s="255" t="s">
        <v>82</v>
      </c>
      <c r="AV2733" s="14" t="s">
        <v>82</v>
      </c>
      <c r="AW2733" s="14" t="s">
        <v>34</v>
      </c>
      <c r="AX2733" s="14" t="s">
        <v>72</v>
      </c>
      <c r="AY2733" s="255" t="s">
        <v>191</v>
      </c>
    </row>
    <row r="2734" s="13" customFormat="1">
      <c r="A2734" s="13"/>
      <c r="B2734" s="234"/>
      <c r="C2734" s="235"/>
      <c r="D2734" s="236" t="s">
        <v>202</v>
      </c>
      <c r="E2734" s="237" t="s">
        <v>19</v>
      </c>
      <c r="F2734" s="238" t="s">
        <v>2412</v>
      </c>
      <c r="G2734" s="235"/>
      <c r="H2734" s="237" t="s">
        <v>19</v>
      </c>
      <c r="I2734" s="239"/>
      <c r="J2734" s="235"/>
      <c r="K2734" s="235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202</v>
      </c>
      <c r="AU2734" s="244" t="s">
        <v>82</v>
      </c>
      <c r="AV2734" s="13" t="s">
        <v>80</v>
      </c>
      <c r="AW2734" s="13" t="s">
        <v>34</v>
      </c>
      <c r="AX2734" s="13" t="s">
        <v>72</v>
      </c>
      <c r="AY2734" s="244" t="s">
        <v>191</v>
      </c>
    </row>
    <row r="2735" s="14" customFormat="1">
      <c r="A2735" s="14"/>
      <c r="B2735" s="245"/>
      <c r="C2735" s="246"/>
      <c r="D2735" s="236" t="s">
        <v>202</v>
      </c>
      <c r="E2735" s="247" t="s">
        <v>19</v>
      </c>
      <c r="F2735" s="248" t="s">
        <v>331</v>
      </c>
      <c r="G2735" s="246"/>
      <c r="H2735" s="249">
        <v>20</v>
      </c>
      <c r="I2735" s="250"/>
      <c r="J2735" s="246"/>
      <c r="K2735" s="246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202</v>
      </c>
      <c r="AU2735" s="255" t="s">
        <v>82</v>
      </c>
      <c r="AV2735" s="14" t="s">
        <v>82</v>
      </c>
      <c r="AW2735" s="14" t="s">
        <v>34</v>
      </c>
      <c r="AX2735" s="14" t="s">
        <v>72</v>
      </c>
      <c r="AY2735" s="255" t="s">
        <v>191</v>
      </c>
    </row>
    <row r="2736" s="13" customFormat="1">
      <c r="A2736" s="13"/>
      <c r="B2736" s="234"/>
      <c r="C2736" s="235"/>
      <c r="D2736" s="236" t="s">
        <v>202</v>
      </c>
      <c r="E2736" s="237" t="s">
        <v>19</v>
      </c>
      <c r="F2736" s="238" t="s">
        <v>1681</v>
      </c>
      <c r="G2736" s="235"/>
      <c r="H2736" s="237" t="s">
        <v>19</v>
      </c>
      <c r="I2736" s="239"/>
      <c r="J2736" s="235"/>
      <c r="K2736" s="235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202</v>
      </c>
      <c r="AU2736" s="244" t="s">
        <v>82</v>
      </c>
      <c r="AV2736" s="13" t="s">
        <v>80</v>
      </c>
      <c r="AW2736" s="13" t="s">
        <v>34</v>
      </c>
      <c r="AX2736" s="13" t="s">
        <v>72</v>
      </c>
      <c r="AY2736" s="244" t="s">
        <v>191</v>
      </c>
    </row>
    <row r="2737" s="13" customFormat="1">
      <c r="A2737" s="13"/>
      <c r="B2737" s="234"/>
      <c r="C2737" s="235"/>
      <c r="D2737" s="236" t="s">
        <v>202</v>
      </c>
      <c r="E2737" s="237" t="s">
        <v>19</v>
      </c>
      <c r="F2737" s="238" t="s">
        <v>1685</v>
      </c>
      <c r="G2737" s="235"/>
      <c r="H2737" s="237" t="s">
        <v>19</v>
      </c>
      <c r="I2737" s="239"/>
      <c r="J2737" s="235"/>
      <c r="K2737" s="235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202</v>
      </c>
      <c r="AU2737" s="244" t="s">
        <v>82</v>
      </c>
      <c r="AV2737" s="13" t="s">
        <v>80</v>
      </c>
      <c r="AW2737" s="13" t="s">
        <v>34</v>
      </c>
      <c r="AX2737" s="13" t="s">
        <v>72</v>
      </c>
      <c r="AY2737" s="244" t="s">
        <v>191</v>
      </c>
    </row>
    <row r="2738" s="14" customFormat="1">
      <c r="A2738" s="14"/>
      <c r="B2738" s="245"/>
      <c r="C2738" s="246"/>
      <c r="D2738" s="236" t="s">
        <v>202</v>
      </c>
      <c r="E2738" s="247" t="s">
        <v>19</v>
      </c>
      <c r="F2738" s="248" t="s">
        <v>82</v>
      </c>
      <c r="G2738" s="246"/>
      <c r="H2738" s="249">
        <v>2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202</v>
      </c>
      <c r="AU2738" s="255" t="s">
        <v>82</v>
      </c>
      <c r="AV2738" s="14" t="s">
        <v>82</v>
      </c>
      <c r="AW2738" s="14" t="s">
        <v>34</v>
      </c>
      <c r="AX2738" s="14" t="s">
        <v>72</v>
      </c>
      <c r="AY2738" s="255" t="s">
        <v>191</v>
      </c>
    </row>
    <row r="2739" s="16" customFormat="1">
      <c r="A2739" s="16"/>
      <c r="B2739" s="267"/>
      <c r="C2739" s="268"/>
      <c r="D2739" s="236" t="s">
        <v>202</v>
      </c>
      <c r="E2739" s="269" t="s">
        <v>19</v>
      </c>
      <c r="F2739" s="270" t="s">
        <v>212</v>
      </c>
      <c r="G2739" s="268"/>
      <c r="H2739" s="271">
        <v>26</v>
      </c>
      <c r="I2739" s="272"/>
      <c r="J2739" s="268"/>
      <c r="K2739" s="268"/>
      <c r="L2739" s="273"/>
      <c r="M2739" s="274"/>
      <c r="N2739" s="275"/>
      <c r="O2739" s="275"/>
      <c r="P2739" s="275"/>
      <c r="Q2739" s="275"/>
      <c r="R2739" s="275"/>
      <c r="S2739" s="275"/>
      <c r="T2739" s="27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77" t="s">
        <v>202</v>
      </c>
      <c r="AU2739" s="277" t="s">
        <v>82</v>
      </c>
      <c r="AV2739" s="16" t="s">
        <v>198</v>
      </c>
      <c r="AW2739" s="16" t="s">
        <v>34</v>
      </c>
      <c r="AX2739" s="16" t="s">
        <v>80</v>
      </c>
      <c r="AY2739" s="277" t="s">
        <v>191</v>
      </c>
    </row>
    <row r="2740" s="2" customFormat="1" ht="16.5" customHeight="1">
      <c r="A2740" s="41"/>
      <c r="B2740" s="42"/>
      <c r="C2740" s="278" t="s">
        <v>2499</v>
      </c>
      <c r="D2740" s="278" t="s">
        <v>260</v>
      </c>
      <c r="E2740" s="279" t="s">
        <v>2500</v>
      </c>
      <c r="F2740" s="280" t="s">
        <v>2501</v>
      </c>
      <c r="G2740" s="281" t="s">
        <v>250</v>
      </c>
      <c r="H2740" s="282">
        <v>26</v>
      </c>
      <c r="I2740" s="283"/>
      <c r="J2740" s="284">
        <f>ROUND(I2740*H2740,2)</f>
        <v>0</v>
      </c>
      <c r="K2740" s="280" t="s">
        <v>197</v>
      </c>
      <c r="L2740" s="285"/>
      <c r="M2740" s="286" t="s">
        <v>19</v>
      </c>
      <c r="N2740" s="287" t="s">
        <v>43</v>
      </c>
      <c r="O2740" s="87"/>
      <c r="P2740" s="225">
        <f>O2740*H2740</f>
        <v>0</v>
      </c>
      <c r="Q2740" s="225">
        <v>0.0022000000000000001</v>
      </c>
      <c r="R2740" s="225">
        <f>Q2740*H2740</f>
        <v>0.057200000000000001</v>
      </c>
      <c r="S2740" s="225">
        <v>0</v>
      </c>
      <c r="T2740" s="226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7" t="s">
        <v>688</v>
      </c>
      <c r="AT2740" s="227" t="s">
        <v>260</v>
      </c>
      <c r="AU2740" s="227" t="s">
        <v>82</v>
      </c>
      <c r="AY2740" s="20" t="s">
        <v>191</v>
      </c>
      <c r="BE2740" s="228">
        <f>IF(N2740="základní",J2740,0)</f>
        <v>0</v>
      </c>
      <c r="BF2740" s="228">
        <f>IF(N2740="snížená",J2740,0)</f>
        <v>0</v>
      </c>
      <c r="BG2740" s="228">
        <f>IF(N2740="zákl. přenesená",J2740,0)</f>
        <v>0</v>
      </c>
      <c r="BH2740" s="228">
        <f>IF(N2740="sníž. přenesená",J2740,0)</f>
        <v>0</v>
      </c>
      <c r="BI2740" s="228">
        <f>IF(N2740="nulová",J2740,0)</f>
        <v>0</v>
      </c>
      <c r="BJ2740" s="20" t="s">
        <v>80</v>
      </c>
      <c r="BK2740" s="228">
        <f>ROUND(I2740*H2740,2)</f>
        <v>0</v>
      </c>
      <c r="BL2740" s="20" t="s">
        <v>464</v>
      </c>
      <c r="BM2740" s="227" t="s">
        <v>2502</v>
      </c>
    </row>
    <row r="2741" s="13" customFormat="1">
      <c r="A2741" s="13"/>
      <c r="B2741" s="234"/>
      <c r="C2741" s="235"/>
      <c r="D2741" s="236" t="s">
        <v>202</v>
      </c>
      <c r="E2741" s="237" t="s">
        <v>19</v>
      </c>
      <c r="F2741" s="238" t="s">
        <v>1868</v>
      </c>
      <c r="G2741" s="235"/>
      <c r="H2741" s="237" t="s">
        <v>19</v>
      </c>
      <c r="I2741" s="239"/>
      <c r="J2741" s="235"/>
      <c r="K2741" s="235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202</v>
      </c>
      <c r="AU2741" s="244" t="s">
        <v>82</v>
      </c>
      <c r="AV2741" s="13" t="s">
        <v>80</v>
      </c>
      <c r="AW2741" s="13" t="s">
        <v>34</v>
      </c>
      <c r="AX2741" s="13" t="s">
        <v>72</v>
      </c>
      <c r="AY2741" s="244" t="s">
        <v>191</v>
      </c>
    </row>
    <row r="2742" s="13" customFormat="1">
      <c r="A2742" s="13"/>
      <c r="B2742" s="234"/>
      <c r="C2742" s="235"/>
      <c r="D2742" s="236" t="s">
        <v>202</v>
      </c>
      <c r="E2742" s="237" t="s">
        <v>19</v>
      </c>
      <c r="F2742" s="238" t="s">
        <v>1905</v>
      </c>
      <c r="G2742" s="235"/>
      <c r="H2742" s="237" t="s">
        <v>19</v>
      </c>
      <c r="I2742" s="239"/>
      <c r="J2742" s="235"/>
      <c r="K2742" s="235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202</v>
      </c>
      <c r="AU2742" s="244" t="s">
        <v>82</v>
      </c>
      <c r="AV2742" s="13" t="s">
        <v>80</v>
      </c>
      <c r="AW2742" s="13" t="s">
        <v>34</v>
      </c>
      <c r="AX2742" s="13" t="s">
        <v>72</v>
      </c>
      <c r="AY2742" s="244" t="s">
        <v>191</v>
      </c>
    </row>
    <row r="2743" s="14" customFormat="1">
      <c r="A2743" s="14"/>
      <c r="B2743" s="245"/>
      <c r="C2743" s="246"/>
      <c r="D2743" s="236" t="s">
        <v>202</v>
      </c>
      <c r="E2743" s="247" t="s">
        <v>19</v>
      </c>
      <c r="F2743" s="248" t="s">
        <v>2479</v>
      </c>
      <c r="G2743" s="246"/>
      <c r="H2743" s="249">
        <v>4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202</v>
      </c>
      <c r="AU2743" s="255" t="s">
        <v>82</v>
      </c>
      <c r="AV2743" s="14" t="s">
        <v>82</v>
      </c>
      <c r="AW2743" s="14" t="s">
        <v>34</v>
      </c>
      <c r="AX2743" s="14" t="s">
        <v>72</v>
      </c>
      <c r="AY2743" s="255" t="s">
        <v>191</v>
      </c>
    </row>
    <row r="2744" s="13" customFormat="1">
      <c r="A2744" s="13"/>
      <c r="B2744" s="234"/>
      <c r="C2744" s="235"/>
      <c r="D2744" s="236" t="s">
        <v>202</v>
      </c>
      <c r="E2744" s="237" t="s">
        <v>19</v>
      </c>
      <c r="F2744" s="238" t="s">
        <v>2412</v>
      </c>
      <c r="G2744" s="235"/>
      <c r="H2744" s="237" t="s">
        <v>19</v>
      </c>
      <c r="I2744" s="239"/>
      <c r="J2744" s="235"/>
      <c r="K2744" s="235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202</v>
      </c>
      <c r="AU2744" s="244" t="s">
        <v>82</v>
      </c>
      <c r="AV2744" s="13" t="s">
        <v>80</v>
      </c>
      <c r="AW2744" s="13" t="s">
        <v>34</v>
      </c>
      <c r="AX2744" s="13" t="s">
        <v>72</v>
      </c>
      <c r="AY2744" s="244" t="s">
        <v>191</v>
      </c>
    </row>
    <row r="2745" s="14" customFormat="1">
      <c r="A2745" s="14"/>
      <c r="B2745" s="245"/>
      <c r="C2745" s="246"/>
      <c r="D2745" s="236" t="s">
        <v>202</v>
      </c>
      <c r="E2745" s="247" t="s">
        <v>19</v>
      </c>
      <c r="F2745" s="248" t="s">
        <v>331</v>
      </c>
      <c r="G2745" s="246"/>
      <c r="H2745" s="249">
        <v>20</v>
      </c>
      <c r="I2745" s="250"/>
      <c r="J2745" s="246"/>
      <c r="K2745" s="246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202</v>
      </c>
      <c r="AU2745" s="255" t="s">
        <v>82</v>
      </c>
      <c r="AV2745" s="14" t="s">
        <v>82</v>
      </c>
      <c r="AW2745" s="14" t="s">
        <v>34</v>
      </c>
      <c r="AX2745" s="14" t="s">
        <v>72</v>
      </c>
      <c r="AY2745" s="255" t="s">
        <v>191</v>
      </c>
    </row>
    <row r="2746" s="13" customFormat="1">
      <c r="A2746" s="13"/>
      <c r="B2746" s="234"/>
      <c r="C2746" s="235"/>
      <c r="D2746" s="236" t="s">
        <v>202</v>
      </c>
      <c r="E2746" s="237" t="s">
        <v>19</v>
      </c>
      <c r="F2746" s="238" t="s">
        <v>1681</v>
      </c>
      <c r="G2746" s="235"/>
      <c r="H2746" s="237" t="s">
        <v>19</v>
      </c>
      <c r="I2746" s="239"/>
      <c r="J2746" s="235"/>
      <c r="K2746" s="235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202</v>
      </c>
      <c r="AU2746" s="244" t="s">
        <v>82</v>
      </c>
      <c r="AV2746" s="13" t="s">
        <v>80</v>
      </c>
      <c r="AW2746" s="13" t="s">
        <v>34</v>
      </c>
      <c r="AX2746" s="13" t="s">
        <v>72</v>
      </c>
      <c r="AY2746" s="244" t="s">
        <v>191</v>
      </c>
    </row>
    <row r="2747" s="13" customFormat="1">
      <c r="A2747" s="13"/>
      <c r="B2747" s="234"/>
      <c r="C2747" s="235"/>
      <c r="D2747" s="236" t="s">
        <v>202</v>
      </c>
      <c r="E2747" s="237" t="s">
        <v>19</v>
      </c>
      <c r="F2747" s="238" t="s">
        <v>1685</v>
      </c>
      <c r="G2747" s="235"/>
      <c r="H2747" s="237" t="s">
        <v>19</v>
      </c>
      <c r="I2747" s="239"/>
      <c r="J2747" s="235"/>
      <c r="K2747" s="235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202</v>
      </c>
      <c r="AU2747" s="244" t="s">
        <v>82</v>
      </c>
      <c r="AV2747" s="13" t="s">
        <v>80</v>
      </c>
      <c r="AW2747" s="13" t="s">
        <v>34</v>
      </c>
      <c r="AX2747" s="13" t="s">
        <v>72</v>
      </c>
      <c r="AY2747" s="244" t="s">
        <v>191</v>
      </c>
    </row>
    <row r="2748" s="14" customFormat="1">
      <c r="A2748" s="14"/>
      <c r="B2748" s="245"/>
      <c r="C2748" s="246"/>
      <c r="D2748" s="236" t="s">
        <v>202</v>
      </c>
      <c r="E2748" s="247" t="s">
        <v>19</v>
      </c>
      <c r="F2748" s="248" t="s">
        <v>82</v>
      </c>
      <c r="G2748" s="246"/>
      <c r="H2748" s="249">
        <v>2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5" t="s">
        <v>202</v>
      </c>
      <c r="AU2748" s="255" t="s">
        <v>82</v>
      </c>
      <c r="AV2748" s="14" t="s">
        <v>82</v>
      </c>
      <c r="AW2748" s="14" t="s">
        <v>34</v>
      </c>
      <c r="AX2748" s="14" t="s">
        <v>72</v>
      </c>
      <c r="AY2748" s="255" t="s">
        <v>191</v>
      </c>
    </row>
    <row r="2749" s="16" customFormat="1">
      <c r="A2749" s="16"/>
      <c r="B2749" s="267"/>
      <c r="C2749" s="268"/>
      <c r="D2749" s="236" t="s">
        <v>202</v>
      </c>
      <c r="E2749" s="269" t="s">
        <v>19</v>
      </c>
      <c r="F2749" s="270" t="s">
        <v>212</v>
      </c>
      <c r="G2749" s="268"/>
      <c r="H2749" s="271">
        <v>26</v>
      </c>
      <c r="I2749" s="272"/>
      <c r="J2749" s="268"/>
      <c r="K2749" s="268"/>
      <c r="L2749" s="273"/>
      <c r="M2749" s="274"/>
      <c r="N2749" s="275"/>
      <c r="O2749" s="275"/>
      <c r="P2749" s="275"/>
      <c r="Q2749" s="275"/>
      <c r="R2749" s="275"/>
      <c r="S2749" s="275"/>
      <c r="T2749" s="27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T2749" s="277" t="s">
        <v>202</v>
      </c>
      <c r="AU2749" s="277" t="s">
        <v>82</v>
      </c>
      <c r="AV2749" s="16" t="s">
        <v>198</v>
      </c>
      <c r="AW2749" s="16" t="s">
        <v>34</v>
      </c>
      <c r="AX2749" s="16" t="s">
        <v>80</v>
      </c>
      <c r="AY2749" s="277" t="s">
        <v>191</v>
      </c>
    </row>
    <row r="2750" s="2" customFormat="1" ht="16.5" customHeight="1">
      <c r="A2750" s="41"/>
      <c r="B2750" s="42"/>
      <c r="C2750" s="216" t="s">
        <v>2503</v>
      </c>
      <c r="D2750" s="216" t="s">
        <v>193</v>
      </c>
      <c r="E2750" s="217" t="s">
        <v>2504</v>
      </c>
      <c r="F2750" s="218" t="s">
        <v>2505</v>
      </c>
      <c r="G2750" s="219" t="s">
        <v>250</v>
      </c>
      <c r="H2750" s="220">
        <v>2</v>
      </c>
      <c r="I2750" s="221"/>
      <c r="J2750" s="222">
        <f>ROUND(I2750*H2750,2)</f>
        <v>0</v>
      </c>
      <c r="K2750" s="218" t="s">
        <v>197</v>
      </c>
      <c r="L2750" s="47"/>
      <c r="M2750" s="223" t="s">
        <v>19</v>
      </c>
      <c r="N2750" s="224" t="s">
        <v>43</v>
      </c>
      <c r="O2750" s="87"/>
      <c r="P2750" s="225">
        <f>O2750*H2750</f>
        <v>0</v>
      </c>
      <c r="Q2750" s="225">
        <v>0</v>
      </c>
      <c r="R2750" s="225">
        <f>Q2750*H2750</f>
        <v>0</v>
      </c>
      <c r="S2750" s="225">
        <v>0</v>
      </c>
      <c r="T2750" s="226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7" t="s">
        <v>464</v>
      </c>
      <c r="AT2750" s="227" t="s">
        <v>193</v>
      </c>
      <c r="AU2750" s="227" t="s">
        <v>82</v>
      </c>
      <c r="AY2750" s="20" t="s">
        <v>191</v>
      </c>
      <c r="BE2750" s="228">
        <f>IF(N2750="základní",J2750,0)</f>
        <v>0</v>
      </c>
      <c r="BF2750" s="228">
        <f>IF(N2750="snížená",J2750,0)</f>
        <v>0</v>
      </c>
      <c r="BG2750" s="228">
        <f>IF(N2750="zákl. přenesená",J2750,0)</f>
        <v>0</v>
      </c>
      <c r="BH2750" s="228">
        <f>IF(N2750="sníž. přenesená",J2750,0)</f>
        <v>0</v>
      </c>
      <c r="BI2750" s="228">
        <f>IF(N2750="nulová",J2750,0)</f>
        <v>0</v>
      </c>
      <c r="BJ2750" s="20" t="s">
        <v>80</v>
      </c>
      <c r="BK2750" s="228">
        <f>ROUND(I2750*H2750,2)</f>
        <v>0</v>
      </c>
      <c r="BL2750" s="20" t="s">
        <v>464</v>
      </c>
      <c r="BM2750" s="227" t="s">
        <v>2506</v>
      </c>
    </row>
    <row r="2751" s="2" customFormat="1">
      <c r="A2751" s="41"/>
      <c r="B2751" s="42"/>
      <c r="C2751" s="43"/>
      <c r="D2751" s="229" t="s">
        <v>200</v>
      </c>
      <c r="E2751" s="43"/>
      <c r="F2751" s="230" t="s">
        <v>2507</v>
      </c>
      <c r="G2751" s="43"/>
      <c r="H2751" s="43"/>
      <c r="I2751" s="231"/>
      <c r="J2751" s="43"/>
      <c r="K2751" s="43"/>
      <c r="L2751" s="47"/>
      <c r="M2751" s="232"/>
      <c r="N2751" s="233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200</v>
      </c>
      <c r="AU2751" s="20" t="s">
        <v>82</v>
      </c>
    </row>
    <row r="2752" s="13" customFormat="1">
      <c r="A2752" s="13"/>
      <c r="B2752" s="234"/>
      <c r="C2752" s="235"/>
      <c r="D2752" s="236" t="s">
        <v>202</v>
      </c>
      <c r="E2752" s="237" t="s">
        <v>19</v>
      </c>
      <c r="F2752" s="238" t="s">
        <v>1868</v>
      </c>
      <c r="G2752" s="235"/>
      <c r="H2752" s="237" t="s">
        <v>19</v>
      </c>
      <c r="I2752" s="239"/>
      <c r="J2752" s="235"/>
      <c r="K2752" s="235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202</v>
      </c>
      <c r="AU2752" s="244" t="s">
        <v>82</v>
      </c>
      <c r="AV2752" s="13" t="s">
        <v>80</v>
      </c>
      <c r="AW2752" s="13" t="s">
        <v>34</v>
      </c>
      <c r="AX2752" s="13" t="s">
        <v>72</v>
      </c>
      <c r="AY2752" s="244" t="s">
        <v>191</v>
      </c>
    </row>
    <row r="2753" s="13" customFormat="1">
      <c r="A2753" s="13"/>
      <c r="B2753" s="234"/>
      <c r="C2753" s="235"/>
      <c r="D2753" s="236" t="s">
        <v>202</v>
      </c>
      <c r="E2753" s="237" t="s">
        <v>19</v>
      </c>
      <c r="F2753" s="238" t="s">
        <v>1885</v>
      </c>
      <c r="G2753" s="235"/>
      <c r="H2753" s="237" t="s">
        <v>19</v>
      </c>
      <c r="I2753" s="239"/>
      <c r="J2753" s="235"/>
      <c r="K2753" s="235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202</v>
      </c>
      <c r="AU2753" s="244" t="s">
        <v>82</v>
      </c>
      <c r="AV2753" s="13" t="s">
        <v>80</v>
      </c>
      <c r="AW2753" s="13" t="s">
        <v>34</v>
      </c>
      <c r="AX2753" s="13" t="s">
        <v>72</v>
      </c>
      <c r="AY2753" s="244" t="s">
        <v>191</v>
      </c>
    </row>
    <row r="2754" s="14" customFormat="1">
      <c r="A2754" s="14"/>
      <c r="B2754" s="245"/>
      <c r="C2754" s="246"/>
      <c r="D2754" s="236" t="s">
        <v>202</v>
      </c>
      <c r="E2754" s="247" t="s">
        <v>19</v>
      </c>
      <c r="F2754" s="248" t="s">
        <v>82</v>
      </c>
      <c r="G2754" s="246"/>
      <c r="H2754" s="249">
        <v>2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202</v>
      </c>
      <c r="AU2754" s="255" t="s">
        <v>82</v>
      </c>
      <c r="AV2754" s="14" t="s">
        <v>82</v>
      </c>
      <c r="AW2754" s="14" t="s">
        <v>34</v>
      </c>
      <c r="AX2754" s="14" t="s">
        <v>72</v>
      </c>
      <c r="AY2754" s="255" t="s">
        <v>191</v>
      </c>
    </row>
    <row r="2755" s="16" customFormat="1">
      <c r="A2755" s="16"/>
      <c r="B2755" s="267"/>
      <c r="C2755" s="268"/>
      <c r="D2755" s="236" t="s">
        <v>202</v>
      </c>
      <c r="E2755" s="269" t="s">
        <v>19</v>
      </c>
      <c r="F2755" s="270" t="s">
        <v>212</v>
      </c>
      <c r="G2755" s="268"/>
      <c r="H2755" s="271">
        <v>2</v>
      </c>
      <c r="I2755" s="272"/>
      <c r="J2755" s="268"/>
      <c r="K2755" s="268"/>
      <c r="L2755" s="273"/>
      <c r="M2755" s="274"/>
      <c r="N2755" s="275"/>
      <c r="O2755" s="275"/>
      <c r="P2755" s="275"/>
      <c r="Q2755" s="275"/>
      <c r="R2755" s="275"/>
      <c r="S2755" s="275"/>
      <c r="T2755" s="27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7" t="s">
        <v>202</v>
      </c>
      <c r="AU2755" s="277" t="s">
        <v>82</v>
      </c>
      <c r="AV2755" s="16" t="s">
        <v>198</v>
      </c>
      <c r="AW2755" s="16" t="s">
        <v>34</v>
      </c>
      <c r="AX2755" s="16" t="s">
        <v>80</v>
      </c>
      <c r="AY2755" s="277" t="s">
        <v>191</v>
      </c>
    </row>
    <row r="2756" s="2" customFormat="1" ht="16.5" customHeight="1">
      <c r="A2756" s="41"/>
      <c r="B2756" s="42"/>
      <c r="C2756" s="278" t="s">
        <v>2508</v>
      </c>
      <c r="D2756" s="278" t="s">
        <v>260</v>
      </c>
      <c r="E2756" s="279" t="s">
        <v>2509</v>
      </c>
      <c r="F2756" s="280" t="s">
        <v>2510</v>
      </c>
      <c r="G2756" s="281" t="s">
        <v>250</v>
      </c>
      <c r="H2756" s="282">
        <v>2</v>
      </c>
      <c r="I2756" s="283"/>
      <c r="J2756" s="284">
        <f>ROUND(I2756*H2756,2)</f>
        <v>0</v>
      </c>
      <c r="K2756" s="280" t="s">
        <v>197</v>
      </c>
      <c r="L2756" s="285"/>
      <c r="M2756" s="286" t="s">
        <v>19</v>
      </c>
      <c r="N2756" s="287" t="s">
        <v>43</v>
      </c>
      <c r="O2756" s="87"/>
      <c r="P2756" s="225">
        <f>O2756*H2756</f>
        <v>0</v>
      </c>
      <c r="Q2756" s="225">
        <v>5.0000000000000002E-05</v>
      </c>
      <c r="R2756" s="225">
        <f>Q2756*H2756</f>
        <v>0.00010000000000000001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688</v>
      </c>
      <c r="AT2756" s="227" t="s">
        <v>260</v>
      </c>
      <c r="AU2756" s="227" t="s">
        <v>82</v>
      </c>
      <c r="AY2756" s="20" t="s">
        <v>191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80</v>
      </c>
      <c r="BK2756" s="228">
        <f>ROUND(I2756*H2756,2)</f>
        <v>0</v>
      </c>
      <c r="BL2756" s="20" t="s">
        <v>464</v>
      </c>
      <c r="BM2756" s="227" t="s">
        <v>2511</v>
      </c>
    </row>
    <row r="2757" s="13" customFormat="1">
      <c r="A2757" s="13"/>
      <c r="B2757" s="234"/>
      <c r="C2757" s="235"/>
      <c r="D2757" s="236" t="s">
        <v>202</v>
      </c>
      <c r="E2757" s="237" t="s">
        <v>19</v>
      </c>
      <c r="F2757" s="238" t="s">
        <v>1868</v>
      </c>
      <c r="G2757" s="235"/>
      <c r="H2757" s="237" t="s">
        <v>19</v>
      </c>
      <c r="I2757" s="239"/>
      <c r="J2757" s="235"/>
      <c r="K2757" s="235"/>
      <c r="L2757" s="240"/>
      <c r="M2757" s="241"/>
      <c r="N2757" s="242"/>
      <c r="O2757" s="242"/>
      <c r="P2757" s="242"/>
      <c r="Q2757" s="242"/>
      <c r="R2757" s="242"/>
      <c r="S2757" s="242"/>
      <c r="T2757" s="24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4" t="s">
        <v>202</v>
      </c>
      <c r="AU2757" s="244" t="s">
        <v>82</v>
      </c>
      <c r="AV2757" s="13" t="s">
        <v>80</v>
      </c>
      <c r="AW2757" s="13" t="s">
        <v>34</v>
      </c>
      <c r="AX2757" s="13" t="s">
        <v>72</v>
      </c>
      <c r="AY2757" s="244" t="s">
        <v>191</v>
      </c>
    </row>
    <row r="2758" s="13" customFormat="1">
      <c r="A2758" s="13"/>
      <c r="B2758" s="234"/>
      <c r="C2758" s="235"/>
      <c r="D2758" s="236" t="s">
        <v>202</v>
      </c>
      <c r="E2758" s="237" t="s">
        <v>19</v>
      </c>
      <c r="F2758" s="238" t="s">
        <v>1885</v>
      </c>
      <c r="G2758" s="235"/>
      <c r="H2758" s="237" t="s">
        <v>19</v>
      </c>
      <c r="I2758" s="239"/>
      <c r="J2758" s="235"/>
      <c r="K2758" s="235"/>
      <c r="L2758" s="240"/>
      <c r="M2758" s="241"/>
      <c r="N2758" s="242"/>
      <c r="O2758" s="242"/>
      <c r="P2758" s="242"/>
      <c r="Q2758" s="242"/>
      <c r="R2758" s="242"/>
      <c r="S2758" s="242"/>
      <c r="T2758" s="24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4" t="s">
        <v>202</v>
      </c>
      <c r="AU2758" s="244" t="s">
        <v>82</v>
      </c>
      <c r="AV2758" s="13" t="s">
        <v>80</v>
      </c>
      <c r="AW2758" s="13" t="s">
        <v>34</v>
      </c>
      <c r="AX2758" s="13" t="s">
        <v>72</v>
      </c>
      <c r="AY2758" s="244" t="s">
        <v>191</v>
      </c>
    </row>
    <row r="2759" s="14" customFormat="1">
      <c r="A2759" s="14"/>
      <c r="B2759" s="245"/>
      <c r="C2759" s="246"/>
      <c r="D2759" s="236" t="s">
        <v>202</v>
      </c>
      <c r="E2759" s="247" t="s">
        <v>19</v>
      </c>
      <c r="F2759" s="248" t="s">
        <v>82</v>
      </c>
      <c r="G2759" s="246"/>
      <c r="H2759" s="249">
        <v>2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5" t="s">
        <v>202</v>
      </c>
      <c r="AU2759" s="255" t="s">
        <v>82</v>
      </c>
      <c r="AV2759" s="14" t="s">
        <v>82</v>
      </c>
      <c r="AW2759" s="14" t="s">
        <v>34</v>
      </c>
      <c r="AX2759" s="14" t="s">
        <v>72</v>
      </c>
      <c r="AY2759" s="255" t="s">
        <v>191</v>
      </c>
    </row>
    <row r="2760" s="16" customFormat="1">
      <c r="A2760" s="16"/>
      <c r="B2760" s="267"/>
      <c r="C2760" s="268"/>
      <c r="D2760" s="236" t="s">
        <v>202</v>
      </c>
      <c r="E2760" s="269" t="s">
        <v>19</v>
      </c>
      <c r="F2760" s="270" t="s">
        <v>212</v>
      </c>
      <c r="G2760" s="268"/>
      <c r="H2760" s="271">
        <v>2</v>
      </c>
      <c r="I2760" s="272"/>
      <c r="J2760" s="268"/>
      <c r="K2760" s="268"/>
      <c r="L2760" s="273"/>
      <c r="M2760" s="274"/>
      <c r="N2760" s="275"/>
      <c r="O2760" s="275"/>
      <c r="P2760" s="275"/>
      <c r="Q2760" s="275"/>
      <c r="R2760" s="275"/>
      <c r="S2760" s="275"/>
      <c r="T2760" s="27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77" t="s">
        <v>202</v>
      </c>
      <c r="AU2760" s="277" t="s">
        <v>82</v>
      </c>
      <c r="AV2760" s="16" t="s">
        <v>198</v>
      </c>
      <c r="AW2760" s="16" t="s">
        <v>34</v>
      </c>
      <c r="AX2760" s="16" t="s">
        <v>80</v>
      </c>
      <c r="AY2760" s="277" t="s">
        <v>191</v>
      </c>
    </row>
    <row r="2761" s="2" customFormat="1" ht="21.75" customHeight="1">
      <c r="A2761" s="41"/>
      <c r="B2761" s="42"/>
      <c r="C2761" s="216" t="s">
        <v>2512</v>
      </c>
      <c r="D2761" s="216" t="s">
        <v>193</v>
      </c>
      <c r="E2761" s="217" t="s">
        <v>2513</v>
      </c>
      <c r="F2761" s="218" t="s">
        <v>2514</v>
      </c>
      <c r="G2761" s="219" t="s">
        <v>215</v>
      </c>
      <c r="H2761" s="220">
        <v>42</v>
      </c>
      <c r="I2761" s="221"/>
      <c r="J2761" s="222">
        <f>ROUND(I2761*H2761,2)</f>
        <v>0</v>
      </c>
      <c r="K2761" s="218" t="s">
        <v>197</v>
      </c>
      <c r="L2761" s="47"/>
      <c r="M2761" s="223" t="s">
        <v>19</v>
      </c>
      <c r="N2761" s="224" t="s">
        <v>43</v>
      </c>
      <c r="O2761" s="87"/>
      <c r="P2761" s="225">
        <f>O2761*H2761</f>
        <v>0</v>
      </c>
      <c r="Q2761" s="225">
        <v>0</v>
      </c>
      <c r="R2761" s="225">
        <f>Q2761*H2761</f>
        <v>0</v>
      </c>
      <c r="S2761" s="225">
        <v>0</v>
      </c>
      <c r="T2761" s="226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7" t="s">
        <v>464</v>
      </c>
      <c r="AT2761" s="227" t="s">
        <v>193</v>
      </c>
      <c r="AU2761" s="227" t="s">
        <v>82</v>
      </c>
      <c r="AY2761" s="20" t="s">
        <v>191</v>
      </c>
      <c r="BE2761" s="228">
        <f>IF(N2761="základní",J2761,0)</f>
        <v>0</v>
      </c>
      <c r="BF2761" s="228">
        <f>IF(N2761="snížená",J2761,0)</f>
        <v>0</v>
      </c>
      <c r="BG2761" s="228">
        <f>IF(N2761="zákl. přenesená",J2761,0)</f>
        <v>0</v>
      </c>
      <c r="BH2761" s="228">
        <f>IF(N2761="sníž. přenesená",J2761,0)</f>
        <v>0</v>
      </c>
      <c r="BI2761" s="228">
        <f>IF(N2761="nulová",J2761,0)</f>
        <v>0</v>
      </c>
      <c r="BJ2761" s="20" t="s">
        <v>80</v>
      </c>
      <c r="BK2761" s="228">
        <f>ROUND(I2761*H2761,2)</f>
        <v>0</v>
      </c>
      <c r="BL2761" s="20" t="s">
        <v>464</v>
      </c>
      <c r="BM2761" s="227" t="s">
        <v>2515</v>
      </c>
    </row>
    <row r="2762" s="2" customFormat="1">
      <c r="A2762" s="41"/>
      <c r="B2762" s="42"/>
      <c r="C2762" s="43"/>
      <c r="D2762" s="229" t="s">
        <v>200</v>
      </c>
      <c r="E2762" s="43"/>
      <c r="F2762" s="230" t="s">
        <v>2516</v>
      </c>
      <c r="G2762" s="43"/>
      <c r="H2762" s="43"/>
      <c r="I2762" s="231"/>
      <c r="J2762" s="43"/>
      <c r="K2762" s="43"/>
      <c r="L2762" s="47"/>
      <c r="M2762" s="232"/>
      <c r="N2762" s="233"/>
      <c r="O2762" s="87"/>
      <c r="P2762" s="87"/>
      <c r="Q2762" s="87"/>
      <c r="R2762" s="87"/>
      <c r="S2762" s="87"/>
      <c r="T2762" s="88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20" t="s">
        <v>200</v>
      </c>
      <c r="AU2762" s="20" t="s">
        <v>82</v>
      </c>
    </row>
    <row r="2763" s="13" customFormat="1">
      <c r="A2763" s="13"/>
      <c r="B2763" s="234"/>
      <c r="C2763" s="235"/>
      <c r="D2763" s="236" t="s">
        <v>202</v>
      </c>
      <c r="E2763" s="237" t="s">
        <v>19</v>
      </c>
      <c r="F2763" s="238" t="s">
        <v>1667</v>
      </c>
      <c r="G2763" s="235"/>
      <c r="H2763" s="237" t="s">
        <v>19</v>
      </c>
      <c r="I2763" s="239"/>
      <c r="J2763" s="235"/>
      <c r="K2763" s="235"/>
      <c r="L2763" s="240"/>
      <c r="M2763" s="241"/>
      <c r="N2763" s="242"/>
      <c r="O2763" s="242"/>
      <c r="P2763" s="242"/>
      <c r="Q2763" s="242"/>
      <c r="R2763" s="242"/>
      <c r="S2763" s="242"/>
      <c r="T2763" s="24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4" t="s">
        <v>202</v>
      </c>
      <c r="AU2763" s="244" t="s">
        <v>82</v>
      </c>
      <c r="AV2763" s="13" t="s">
        <v>80</v>
      </c>
      <c r="AW2763" s="13" t="s">
        <v>34</v>
      </c>
      <c r="AX2763" s="13" t="s">
        <v>72</v>
      </c>
      <c r="AY2763" s="244" t="s">
        <v>191</v>
      </c>
    </row>
    <row r="2764" s="13" customFormat="1">
      <c r="A2764" s="13"/>
      <c r="B2764" s="234"/>
      <c r="C2764" s="235"/>
      <c r="D2764" s="236" t="s">
        <v>202</v>
      </c>
      <c r="E2764" s="237" t="s">
        <v>19</v>
      </c>
      <c r="F2764" s="238" t="s">
        <v>2517</v>
      </c>
      <c r="G2764" s="235"/>
      <c r="H2764" s="237" t="s">
        <v>19</v>
      </c>
      <c r="I2764" s="239"/>
      <c r="J2764" s="235"/>
      <c r="K2764" s="235"/>
      <c r="L2764" s="240"/>
      <c r="M2764" s="241"/>
      <c r="N2764" s="242"/>
      <c r="O2764" s="242"/>
      <c r="P2764" s="242"/>
      <c r="Q2764" s="242"/>
      <c r="R2764" s="242"/>
      <c r="S2764" s="242"/>
      <c r="T2764" s="24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4" t="s">
        <v>202</v>
      </c>
      <c r="AU2764" s="244" t="s">
        <v>82</v>
      </c>
      <c r="AV2764" s="13" t="s">
        <v>80</v>
      </c>
      <c r="AW2764" s="13" t="s">
        <v>34</v>
      </c>
      <c r="AX2764" s="13" t="s">
        <v>72</v>
      </c>
      <c r="AY2764" s="244" t="s">
        <v>191</v>
      </c>
    </row>
    <row r="2765" s="14" customFormat="1">
      <c r="A2765" s="14"/>
      <c r="B2765" s="245"/>
      <c r="C2765" s="246"/>
      <c r="D2765" s="236" t="s">
        <v>202</v>
      </c>
      <c r="E2765" s="247" t="s">
        <v>19</v>
      </c>
      <c r="F2765" s="248" t="s">
        <v>2518</v>
      </c>
      <c r="G2765" s="246"/>
      <c r="H2765" s="249">
        <v>6</v>
      </c>
      <c r="I2765" s="250"/>
      <c r="J2765" s="246"/>
      <c r="K2765" s="246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202</v>
      </c>
      <c r="AU2765" s="255" t="s">
        <v>82</v>
      </c>
      <c r="AV2765" s="14" t="s">
        <v>82</v>
      </c>
      <c r="AW2765" s="14" t="s">
        <v>34</v>
      </c>
      <c r="AX2765" s="14" t="s">
        <v>72</v>
      </c>
      <c r="AY2765" s="255" t="s">
        <v>191</v>
      </c>
    </row>
    <row r="2766" s="13" customFormat="1">
      <c r="A2766" s="13"/>
      <c r="B2766" s="234"/>
      <c r="C2766" s="235"/>
      <c r="D2766" s="236" t="s">
        <v>202</v>
      </c>
      <c r="E2766" s="237" t="s">
        <v>19</v>
      </c>
      <c r="F2766" s="238" t="s">
        <v>2519</v>
      </c>
      <c r="G2766" s="235"/>
      <c r="H2766" s="237" t="s">
        <v>19</v>
      </c>
      <c r="I2766" s="239"/>
      <c r="J2766" s="235"/>
      <c r="K2766" s="235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202</v>
      </c>
      <c r="AU2766" s="244" t="s">
        <v>82</v>
      </c>
      <c r="AV2766" s="13" t="s">
        <v>80</v>
      </c>
      <c r="AW2766" s="13" t="s">
        <v>34</v>
      </c>
      <c r="AX2766" s="13" t="s">
        <v>72</v>
      </c>
      <c r="AY2766" s="244" t="s">
        <v>191</v>
      </c>
    </row>
    <row r="2767" s="14" customFormat="1">
      <c r="A2767" s="14"/>
      <c r="B2767" s="245"/>
      <c r="C2767" s="246"/>
      <c r="D2767" s="236" t="s">
        <v>202</v>
      </c>
      <c r="E2767" s="247" t="s">
        <v>19</v>
      </c>
      <c r="F2767" s="248" t="s">
        <v>2518</v>
      </c>
      <c r="G2767" s="246"/>
      <c r="H2767" s="249">
        <v>6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202</v>
      </c>
      <c r="AU2767" s="255" t="s">
        <v>82</v>
      </c>
      <c r="AV2767" s="14" t="s">
        <v>82</v>
      </c>
      <c r="AW2767" s="14" t="s">
        <v>34</v>
      </c>
      <c r="AX2767" s="14" t="s">
        <v>72</v>
      </c>
      <c r="AY2767" s="255" t="s">
        <v>191</v>
      </c>
    </row>
    <row r="2768" s="13" customFormat="1">
      <c r="A2768" s="13"/>
      <c r="B2768" s="234"/>
      <c r="C2768" s="235"/>
      <c r="D2768" s="236" t="s">
        <v>202</v>
      </c>
      <c r="E2768" s="237" t="s">
        <v>19</v>
      </c>
      <c r="F2768" s="238" t="s">
        <v>2520</v>
      </c>
      <c r="G2768" s="235"/>
      <c r="H2768" s="237" t="s">
        <v>19</v>
      </c>
      <c r="I2768" s="239"/>
      <c r="J2768" s="235"/>
      <c r="K2768" s="235"/>
      <c r="L2768" s="240"/>
      <c r="M2768" s="241"/>
      <c r="N2768" s="242"/>
      <c r="O2768" s="242"/>
      <c r="P2768" s="242"/>
      <c r="Q2768" s="242"/>
      <c r="R2768" s="242"/>
      <c r="S2768" s="242"/>
      <c r="T2768" s="24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4" t="s">
        <v>202</v>
      </c>
      <c r="AU2768" s="244" t="s">
        <v>82</v>
      </c>
      <c r="AV2768" s="13" t="s">
        <v>80</v>
      </c>
      <c r="AW2768" s="13" t="s">
        <v>34</v>
      </c>
      <c r="AX2768" s="13" t="s">
        <v>72</v>
      </c>
      <c r="AY2768" s="244" t="s">
        <v>191</v>
      </c>
    </row>
    <row r="2769" s="14" customFormat="1">
      <c r="A2769" s="14"/>
      <c r="B2769" s="245"/>
      <c r="C2769" s="246"/>
      <c r="D2769" s="236" t="s">
        <v>202</v>
      </c>
      <c r="E2769" s="247" t="s">
        <v>19</v>
      </c>
      <c r="F2769" s="248" t="s">
        <v>2339</v>
      </c>
      <c r="G2769" s="246"/>
      <c r="H2769" s="249">
        <v>3</v>
      </c>
      <c r="I2769" s="250"/>
      <c r="J2769" s="246"/>
      <c r="K2769" s="246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202</v>
      </c>
      <c r="AU2769" s="255" t="s">
        <v>82</v>
      </c>
      <c r="AV2769" s="14" t="s">
        <v>82</v>
      </c>
      <c r="AW2769" s="14" t="s">
        <v>34</v>
      </c>
      <c r="AX2769" s="14" t="s">
        <v>72</v>
      </c>
      <c r="AY2769" s="255" t="s">
        <v>191</v>
      </c>
    </row>
    <row r="2770" s="13" customFormat="1">
      <c r="A2770" s="13"/>
      <c r="B2770" s="234"/>
      <c r="C2770" s="235"/>
      <c r="D2770" s="236" t="s">
        <v>202</v>
      </c>
      <c r="E2770" s="237" t="s">
        <v>19</v>
      </c>
      <c r="F2770" s="238" t="s">
        <v>2521</v>
      </c>
      <c r="G2770" s="235"/>
      <c r="H2770" s="237" t="s">
        <v>19</v>
      </c>
      <c r="I2770" s="239"/>
      <c r="J2770" s="235"/>
      <c r="K2770" s="235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202</v>
      </c>
      <c r="AU2770" s="244" t="s">
        <v>82</v>
      </c>
      <c r="AV2770" s="13" t="s">
        <v>80</v>
      </c>
      <c r="AW2770" s="13" t="s">
        <v>34</v>
      </c>
      <c r="AX2770" s="13" t="s">
        <v>72</v>
      </c>
      <c r="AY2770" s="244" t="s">
        <v>191</v>
      </c>
    </row>
    <row r="2771" s="14" customFormat="1">
      <c r="A2771" s="14"/>
      <c r="B2771" s="245"/>
      <c r="C2771" s="246"/>
      <c r="D2771" s="236" t="s">
        <v>202</v>
      </c>
      <c r="E2771" s="247" t="s">
        <v>19</v>
      </c>
      <c r="F2771" s="248" t="s">
        <v>2341</v>
      </c>
      <c r="G2771" s="246"/>
      <c r="H2771" s="249">
        <v>5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202</v>
      </c>
      <c r="AU2771" s="255" t="s">
        <v>82</v>
      </c>
      <c r="AV2771" s="14" t="s">
        <v>82</v>
      </c>
      <c r="AW2771" s="14" t="s">
        <v>34</v>
      </c>
      <c r="AX2771" s="14" t="s">
        <v>72</v>
      </c>
      <c r="AY2771" s="255" t="s">
        <v>191</v>
      </c>
    </row>
    <row r="2772" s="13" customFormat="1">
      <c r="A2772" s="13"/>
      <c r="B2772" s="234"/>
      <c r="C2772" s="235"/>
      <c r="D2772" s="236" t="s">
        <v>202</v>
      </c>
      <c r="E2772" s="237" t="s">
        <v>19</v>
      </c>
      <c r="F2772" s="238" t="s">
        <v>2522</v>
      </c>
      <c r="G2772" s="235"/>
      <c r="H2772" s="237" t="s">
        <v>19</v>
      </c>
      <c r="I2772" s="239"/>
      <c r="J2772" s="235"/>
      <c r="K2772" s="235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202</v>
      </c>
      <c r="AU2772" s="244" t="s">
        <v>82</v>
      </c>
      <c r="AV2772" s="13" t="s">
        <v>80</v>
      </c>
      <c r="AW2772" s="13" t="s">
        <v>34</v>
      </c>
      <c r="AX2772" s="13" t="s">
        <v>72</v>
      </c>
      <c r="AY2772" s="244" t="s">
        <v>191</v>
      </c>
    </row>
    <row r="2773" s="14" customFormat="1">
      <c r="A2773" s="14"/>
      <c r="B2773" s="245"/>
      <c r="C2773" s="246"/>
      <c r="D2773" s="236" t="s">
        <v>202</v>
      </c>
      <c r="E2773" s="247" t="s">
        <v>19</v>
      </c>
      <c r="F2773" s="248" t="s">
        <v>82</v>
      </c>
      <c r="G2773" s="246"/>
      <c r="H2773" s="249">
        <v>2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5" t="s">
        <v>202</v>
      </c>
      <c r="AU2773" s="255" t="s">
        <v>82</v>
      </c>
      <c r="AV2773" s="14" t="s">
        <v>82</v>
      </c>
      <c r="AW2773" s="14" t="s">
        <v>34</v>
      </c>
      <c r="AX2773" s="14" t="s">
        <v>72</v>
      </c>
      <c r="AY2773" s="255" t="s">
        <v>191</v>
      </c>
    </row>
    <row r="2774" s="13" customFormat="1">
      <c r="A2774" s="13"/>
      <c r="B2774" s="234"/>
      <c r="C2774" s="235"/>
      <c r="D2774" s="236" t="s">
        <v>202</v>
      </c>
      <c r="E2774" s="237" t="s">
        <v>19</v>
      </c>
      <c r="F2774" s="238" t="s">
        <v>2523</v>
      </c>
      <c r="G2774" s="235"/>
      <c r="H2774" s="237" t="s">
        <v>19</v>
      </c>
      <c r="I2774" s="239"/>
      <c r="J2774" s="235"/>
      <c r="K2774" s="235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202</v>
      </c>
      <c r="AU2774" s="244" t="s">
        <v>82</v>
      </c>
      <c r="AV2774" s="13" t="s">
        <v>80</v>
      </c>
      <c r="AW2774" s="13" t="s">
        <v>34</v>
      </c>
      <c r="AX2774" s="13" t="s">
        <v>72</v>
      </c>
      <c r="AY2774" s="244" t="s">
        <v>191</v>
      </c>
    </row>
    <row r="2775" s="14" customFormat="1">
      <c r="A2775" s="14"/>
      <c r="B2775" s="245"/>
      <c r="C2775" s="246"/>
      <c r="D2775" s="236" t="s">
        <v>202</v>
      </c>
      <c r="E2775" s="247" t="s">
        <v>19</v>
      </c>
      <c r="F2775" s="248" t="s">
        <v>2524</v>
      </c>
      <c r="G2775" s="246"/>
      <c r="H2775" s="249">
        <v>16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202</v>
      </c>
      <c r="AU2775" s="255" t="s">
        <v>82</v>
      </c>
      <c r="AV2775" s="14" t="s">
        <v>82</v>
      </c>
      <c r="AW2775" s="14" t="s">
        <v>34</v>
      </c>
      <c r="AX2775" s="14" t="s">
        <v>72</v>
      </c>
      <c r="AY2775" s="255" t="s">
        <v>191</v>
      </c>
    </row>
    <row r="2776" s="13" customFormat="1">
      <c r="A2776" s="13"/>
      <c r="B2776" s="234"/>
      <c r="C2776" s="235"/>
      <c r="D2776" s="236" t="s">
        <v>202</v>
      </c>
      <c r="E2776" s="237" t="s">
        <v>19</v>
      </c>
      <c r="F2776" s="238" t="s">
        <v>2525</v>
      </c>
      <c r="G2776" s="235"/>
      <c r="H2776" s="237" t="s">
        <v>19</v>
      </c>
      <c r="I2776" s="239"/>
      <c r="J2776" s="235"/>
      <c r="K2776" s="235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202</v>
      </c>
      <c r="AU2776" s="244" t="s">
        <v>82</v>
      </c>
      <c r="AV2776" s="13" t="s">
        <v>80</v>
      </c>
      <c r="AW2776" s="13" t="s">
        <v>34</v>
      </c>
      <c r="AX2776" s="13" t="s">
        <v>72</v>
      </c>
      <c r="AY2776" s="244" t="s">
        <v>191</v>
      </c>
    </row>
    <row r="2777" s="14" customFormat="1">
      <c r="A2777" s="14"/>
      <c r="B2777" s="245"/>
      <c r="C2777" s="246"/>
      <c r="D2777" s="236" t="s">
        <v>202</v>
      </c>
      <c r="E2777" s="247" t="s">
        <v>19</v>
      </c>
      <c r="F2777" s="248" t="s">
        <v>198</v>
      </c>
      <c r="G2777" s="246"/>
      <c r="H2777" s="249">
        <v>4</v>
      </c>
      <c r="I2777" s="250"/>
      <c r="J2777" s="246"/>
      <c r="K2777" s="246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202</v>
      </c>
      <c r="AU2777" s="255" t="s">
        <v>82</v>
      </c>
      <c r="AV2777" s="14" t="s">
        <v>82</v>
      </c>
      <c r="AW2777" s="14" t="s">
        <v>34</v>
      </c>
      <c r="AX2777" s="14" t="s">
        <v>72</v>
      </c>
      <c r="AY2777" s="255" t="s">
        <v>191</v>
      </c>
    </row>
    <row r="2778" s="16" customFormat="1">
      <c r="A2778" s="16"/>
      <c r="B2778" s="267"/>
      <c r="C2778" s="268"/>
      <c r="D2778" s="236" t="s">
        <v>202</v>
      </c>
      <c r="E2778" s="269" t="s">
        <v>19</v>
      </c>
      <c r="F2778" s="270" t="s">
        <v>212</v>
      </c>
      <c r="G2778" s="268"/>
      <c r="H2778" s="271">
        <v>42</v>
      </c>
      <c r="I2778" s="272"/>
      <c r="J2778" s="268"/>
      <c r="K2778" s="268"/>
      <c r="L2778" s="273"/>
      <c r="M2778" s="274"/>
      <c r="N2778" s="275"/>
      <c r="O2778" s="275"/>
      <c r="P2778" s="275"/>
      <c r="Q2778" s="275"/>
      <c r="R2778" s="275"/>
      <c r="S2778" s="275"/>
      <c r="T2778" s="27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T2778" s="277" t="s">
        <v>202</v>
      </c>
      <c r="AU2778" s="277" t="s">
        <v>82</v>
      </c>
      <c r="AV2778" s="16" t="s">
        <v>198</v>
      </c>
      <c r="AW2778" s="16" t="s">
        <v>34</v>
      </c>
      <c r="AX2778" s="16" t="s">
        <v>80</v>
      </c>
      <c r="AY2778" s="277" t="s">
        <v>191</v>
      </c>
    </row>
    <row r="2779" s="2" customFormat="1" ht="16.5" customHeight="1">
      <c r="A2779" s="41"/>
      <c r="B2779" s="42"/>
      <c r="C2779" s="278" t="s">
        <v>2526</v>
      </c>
      <c r="D2779" s="278" t="s">
        <v>260</v>
      </c>
      <c r="E2779" s="279" t="s">
        <v>2527</v>
      </c>
      <c r="F2779" s="280" t="s">
        <v>2528</v>
      </c>
      <c r="G2779" s="281" t="s">
        <v>215</v>
      </c>
      <c r="H2779" s="282">
        <v>42</v>
      </c>
      <c r="I2779" s="283"/>
      <c r="J2779" s="284">
        <f>ROUND(I2779*H2779,2)</f>
        <v>0</v>
      </c>
      <c r="K2779" s="280" t="s">
        <v>197</v>
      </c>
      <c r="L2779" s="285"/>
      <c r="M2779" s="286" t="s">
        <v>19</v>
      </c>
      <c r="N2779" s="287" t="s">
        <v>43</v>
      </c>
      <c r="O2779" s="87"/>
      <c r="P2779" s="225">
        <f>O2779*H2779</f>
        <v>0</v>
      </c>
      <c r="Q2779" s="225">
        <v>0.0050000000000000001</v>
      </c>
      <c r="R2779" s="225">
        <f>Q2779*H2779</f>
        <v>0.20999999999999999</v>
      </c>
      <c r="S2779" s="225">
        <v>0</v>
      </c>
      <c r="T2779" s="226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7" t="s">
        <v>688</v>
      </c>
      <c r="AT2779" s="227" t="s">
        <v>260</v>
      </c>
      <c r="AU2779" s="227" t="s">
        <v>82</v>
      </c>
      <c r="AY2779" s="20" t="s">
        <v>191</v>
      </c>
      <c r="BE2779" s="228">
        <f>IF(N2779="základní",J2779,0)</f>
        <v>0</v>
      </c>
      <c r="BF2779" s="228">
        <f>IF(N2779="snížená",J2779,0)</f>
        <v>0</v>
      </c>
      <c r="BG2779" s="228">
        <f>IF(N2779="zákl. přenesená",J2779,0)</f>
        <v>0</v>
      </c>
      <c r="BH2779" s="228">
        <f>IF(N2779="sníž. přenesená",J2779,0)</f>
        <v>0</v>
      </c>
      <c r="BI2779" s="228">
        <f>IF(N2779="nulová",J2779,0)</f>
        <v>0</v>
      </c>
      <c r="BJ2779" s="20" t="s">
        <v>80</v>
      </c>
      <c r="BK2779" s="228">
        <f>ROUND(I2779*H2779,2)</f>
        <v>0</v>
      </c>
      <c r="BL2779" s="20" t="s">
        <v>464</v>
      </c>
      <c r="BM2779" s="227" t="s">
        <v>2529</v>
      </c>
    </row>
    <row r="2780" s="13" customFormat="1">
      <c r="A2780" s="13"/>
      <c r="B2780" s="234"/>
      <c r="C2780" s="235"/>
      <c r="D2780" s="236" t="s">
        <v>202</v>
      </c>
      <c r="E2780" s="237" t="s">
        <v>19</v>
      </c>
      <c r="F2780" s="238" t="s">
        <v>1667</v>
      </c>
      <c r="G2780" s="235"/>
      <c r="H2780" s="237" t="s">
        <v>19</v>
      </c>
      <c r="I2780" s="239"/>
      <c r="J2780" s="235"/>
      <c r="K2780" s="235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202</v>
      </c>
      <c r="AU2780" s="244" t="s">
        <v>82</v>
      </c>
      <c r="AV2780" s="13" t="s">
        <v>80</v>
      </c>
      <c r="AW2780" s="13" t="s">
        <v>34</v>
      </c>
      <c r="AX2780" s="13" t="s">
        <v>72</v>
      </c>
      <c r="AY2780" s="244" t="s">
        <v>191</v>
      </c>
    </row>
    <row r="2781" s="13" customFormat="1">
      <c r="A2781" s="13"/>
      <c r="B2781" s="234"/>
      <c r="C2781" s="235"/>
      <c r="D2781" s="236" t="s">
        <v>202</v>
      </c>
      <c r="E2781" s="237" t="s">
        <v>19</v>
      </c>
      <c r="F2781" s="238" t="s">
        <v>2517</v>
      </c>
      <c r="G2781" s="235"/>
      <c r="H2781" s="237" t="s">
        <v>19</v>
      </c>
      <c r="I2781" s="239"/>
      <c r="J2781" s="235"/>
      <c r="K2781" s="235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202</v>
      </c>
      <c r="AU2781" s="244" t="s">
        <v>82</v>
      </c>
      <c r="AV2781" s="13" t="s">
        <v>80</v>
      </c>
      <c r="AW2781" s="13" t="s">
        <v>34</v>
      </c>
      <c r="AX2781" s="13" t="s">
        <v>72</v>
      </c>
      <c r="AY2781" s="244" t="s">
        <v>191</v>
      </c>
    </row>
    <row r="2782" s="14" customFormat="1">
      <c r="A2782" s="14"/>
      <c r="B2782" s="245"/>
      <c r="C2782" s="246"/>
      <c r="D2782" s="236" t="s">
        <v>202</v>
      </c>
      <c r="E2782" s="247" t="s">
        <v>19</v>
      </c>
      <c r="F2782" s="248" t="s">
        <v>2518</v>
      </c>
      <c r="G2782" s="246"/>
      <c r="H2782" s="249">
        <v>6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202</v>
      </c>
      <c r="AU2782" s="255" t="s">
        <v>82</v>
      </c>
      <c r="AV2782" s="14" t="s">
        <v>82</v>
      </c>
      <c r="AW2782" s="14" t="s">
        <v>34</v>
      </c>
      <c r="AX2782" s="14" t="s">
        <v>72</v>
      </c>
      <c r="AY2782" s="255" t="s">
        <v>191</v>
      </c>
    </row>
    <row r="2783" s="13" customFormat="1">
      <c r="A2783" s="13"/>
      <c r="B2783" s="234"/>
      <c r="C2783" s="235"/>
      <c r="D2783" s="236" t="s">
        <v>202</v>
      </c>
      <c r="E2783" s="237" t="s">
        <v>19</v>
      </c>
      <c r="F2783" s="238" t="s">
        <v>2519</v>
      </c>
      <c r="G2783" s="235"/>
      <c r="H2783" s="237" t="s">
        <v>19</v>
      </c>
      <c r="I2783" s="239"/>
      <c r="J2783" s="235"/>
      <c r="K2783" s="235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202</v>
      </c>
      <c r="AU2783" s="244" t="s">
        <v>82</v>
      </c>
      <c r="AV2783" s="13" t="s">
        <v>80</v>
      </c>
      <c r="AW2783" s="13" t="s">
        <v>34</v>
      </c>
      <c r="AX2783" s="13" t="s">
        <v>72</v>
      </c>
      <c r="AY2783" s="244" t="s">
        <v>191</v>
      </c>
    </row>
    <row r="2784" s="14" customFormat="1">
      <c r="A2784" s="14"/>
      <c r="B2784" s="245"/>
      <c r="C2784" s="246"/>
      <c r="D2784" s="236" t="s">
        <v>202</v>
      </c>
      <c r="E2784" s="247" t="s">
        <v>19</v>
      </c>
      <c r="F2784" s="248" t="s">
        <v>2518</v>
      </c>
      <c r="G2784" s="246"/>
      <c r="H2784" s="249">
        <v>6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5" t="s">
        <v>202</v>
      </c>
      <c r="AU2784" s="255" t="s">
        <v>82</v>
      </c>
      <c r="AV2784" s="14" t="s">
        <v>82</v>
      </c>
      <c r="AW2784" s="14" t="s">
        <v>34</v>
      </c>
      <c r="AX2784" s="14" t="s">
        <v>72</v>
      </c>
      <c r="AY2784" s="255" t="s">
        <v>191</v>
      </c>
    </row>
    <row r="2785" s="13" customFormat="1">
      <c r="A2785" s="13"/>
      <c r="B2785" s="234"/>
      <c r="C2785" s="235"/>
      <c r="D2785" s="236" t="s">
        <v>202</v>
      </c>
      <c r="E2785" s="237" t="s">
        <v>19</v>
      </c>
      <c r="F2785" s="238" t="s">
        <v>2520</v>
      </c>
      <c r="G2785" s="235"/>
      <c r="H2785" s="237" t="s">
        <v>19</v>
      </c>
      <c r="I2785" s="239"/>
      <c r="J2785" s="235"/>
      <c r="K2785" s="235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202</v>
      </c>
      <c r="AU2785" s="244" t="s">
        <v>82</v>
      </c>
      <c r="AV2785" s="13" t="s">
        <v>80</v>
      </c>
      <c r="AW2785" s="13" t="s">
        <v>34</v>
      </c>
      <c r="AX2785" s="13" t="s">
        <v>72</v>
      </c>
      <c r="AY2785" s="244" t="s">
        <v>191</v>
      </c>
    </row>
    <row r="2786" s="14" customFormat="1">
      <c r="A2786" s="14"/>
      <c r="B2786" s="245"/>
      <c r="C2786" s="246"/>
      <c r="D2786" s="236" t="s">
        <v>202</v>
      </c>
      <c r="E2786" s="247" t="s">
        <v>19</v>
      </c>
      <c r="F2786" s="248" t="s">
        <v>2339</v>
      </c>
      <c r="G2786" s="246"/>
      <c r="H2786" s="249">
        <v>3</v>
      </c>
      <c r="I2786" s="250"/>
      <c r="J2786" s="246"/>
      <c r="K2786" s="246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202</v>
      </c>
      <c r="AU2786" s="255" t="s">
        <v>82</v>
      </c>
      <c r="AV2786" s="14" t="s">
        <v>82</v>
      </c>
      <c r="AW2786" s="14" t="s">
        <v>34</v>
      </c>
      <c r="AX2786" s="14" t="s">
        <v>72</v>
      </c>
      <c r="AY2786" s="255" t="s">
        <v>191</v>
      </c>
    </row>
    <row r="2787" s="13" customFormat="1">
      <c r="A2787" s="13"/>
      <c r="B2787" s="234"/>
      <c r="C2787" s="235"/>
      <c r="D2787" s="236" t="s">
        <v>202</v>
      </c>
      <c r="E2787" s="237" t="s">
        <v>19</v>
      </c>
      <c r="F2787" s="238" t="s">
        <v>2521</v>
      </c>
      <c r="G2787" s="235"/>
      <c r="H2787" s="237" t="s">
        <v>19</v>
      </c>
      <c r="I2787" s="239"/>
      <c r="J2787" s="235"/>
      <c r="K2787" s="235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202</v>
      </c>
      <c r="AU2787" s="244" t="s">
        <v>82</v>
      </c>
      <c r="AV2787" s="13" t="s">
        <v>80</v>
      </c>
      <c r="AW2787" s="13" t="s">
        <v>34</v>
      </c>
      <c r="AX2787" s="13" t="s">
        <v>72</v>
      </c>
      <c r="AY2787" s="244" t="s">
        <v>191</v>
      </c>
    </row>
    <row r="2788" s="14" customFormat="1">
      <c r="A2788" s="14"/>
      <c r="B2788" s="245"/>
      <c r="C2788" s="246"/>
      <c r="D2788" s="236" t="s">
        <v>202</v>
      </c>
      <c r="E2788" s="247" t="s">
        <v>19</v>
      </c>
      <c r="F2788" s="248" t="s">
        <v>2341</v>
      </c>
      <c r="G2788" s="246"/>
      <c r="H2788" s="249">
        <v>5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202</v>
      </c>
      <c r="AU2788" s="255" t="s">
        <v>82</v>
      </c>
      <c r="AV2788" s="14" t="s">
        <v>82</v>
      </c>
      <c r="AW2788" s="14" t="s">
        <v>34</v>
      </c>
      <c r="AX2788" s="14" t="s">
        <v>72</v>
      </c>
      <c r="AY2788" s="255" t="s">
        <v>191</v>
      </c>
    </row>
    <row r="2789" s="13" customFormat="1">
      <c r="A2789" s="13"/>
      <c r="B2789" s="234"/>
      <c r="C2789" s="235"/>
      <c r="D2789" s="236" t="s">
        <v>202</v>
      </c>
      <c r="E2789" s="237" t="s">
        <v>19</v>
      </c>
      <c r="F2789" s="238" t="s">
        <v>2522</v>
      </c>
      <c r="G2789" s="235"/>
      <c r="H2789" s="237" t="s">
        <v>19</v>
      </c>
      <c r="I2789" s="239"/>
      <c r="J2789" s="235"/>
      <c r="K2789" s="235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202</v>
      </c>
      <c r="AU2789" s="244" t="s">
        <v>82</v>
      </c>
      <c r="AV2789" s="13" t="s">
        <v>80</v>
      </c>
      <c r="AW2789" s="13" t="s">
        <v>34</v>
      </c>
      <c r="AX2789" s="13" t="s">
        <v>72</v>
      </c>
      <c r="AY2789" s="244" t="s">
        <v>191</v>
      </c>
    </row>
    <row r="2790" s="14" customFormat="1">
      <c r="A2790" s="14"/>
      <c r="B2790" s="245"/>
      <c r="C2790" s="246"/>
      <c r="D2790" s="236" t="s">
        <v>202</v>
      </c>
      <c r="E2790" s="247" t="s">
        <v>19</v>
      </c>
      <c r="F2790" s="248" t="s">
        <v>82</v>
      </c>
      <c r="G2790" s="246"/>
      <c r="H2790" s="249">
        <v>2</v>
      </c>
      <c r="I2790" s="250"/>
      <c r="J2790" s="246"/>
      <c r="K2790" s="246"/>
      <c r="L2790" s="251"/>
      <c r="M2790" s="252"/>
      <c r="N2790" s="253"/>
      <c r="O2790" s="253"/>
      <c r="P2790" s="253"/>
      <c r="Q2790" s="253"/>
      <c r="R2790" s="253"/>
      <c r="S2790" s="253"/>
      <c r="T2790" s="25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5" t="s">
        <v>202</v>
      </c>
      <c r="AU2790" s="255" t="s">
        <v>82</v>
      </c>
      <c r="AV2790" s="14" t="s">
        <v>82</v>
      </c>
      <c r="AW2790" s="14" t="s">
        <v>34</v>
      </c>
      <c r="AX2790" s="14" t="s">
        <v>72</v>
      </c>
      <c r="AY2790" s="255" t="s">
        <v>191</v>
      </c>
    </row>
    <row r="2791" s="13" customFormat="1">
      <c r="A2791" s="13"/>
      <c r="B2791" s="234"/>
      <c r="C2791" s="235"/>
      <c r="D2791" s="236" t="s">
        <v>202</v>
      </c>
      <c r="E2791" s="237" t="s">
        <v>19</v>
      </c>
      <c r="F2791" s="238" t="s">
        <v>2523</v>
      </c>
      <c r="G2791" s="235"/>
      <c r="H2791" s="237" t="s">
        <v>19</v>
      </c>
      <c r="I2791" s="239"/>
      <c r="J2791" s="235"/>
      <c r="K2791" s="235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202</v>
      </c>
      <c r="AU2791" s="244" t="s">
        <v>82</v>
      </c>
      <c r="AV2791" s="13" t="s">
        <v>80</v>
      </c>
      <c r="AW2791" s="13" t="s">
        <v>34</v>
      </c>
      <c r="AX2791" s="13" t="s">
        <v>72</v>
      </c>
      <c r="AY2791" s="244" t="s">
        <v>191</v>
      </c>
    </row>
    <row r="2792" s="14" customFormat="1">
      <c r="A2792" s="14"/>
      <c r="B2792" s="245"/>
      <c r="C2792" s="246"/>
      <c r="D2792" s="236" t="s">
        <v>202</v>
      </c>
      <c r="E2792" s="247" t="s">
        <v>19</v>
      </c>
      <c r="F2792" s="248" t="s">
        <v>2524</v>
      </c>
      <c r="G2792" s="246"/>
      <c r="H2792" s="249">
        <v>16</v>
      </c>
      <c r="I2792" s="250"/>
      <c r="J2792" s="246"/>
      <c r="K2792" s="246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202</v>
      </c>
      <c r="AU2792" s="255" t="s">
        <v>82</v>
      </c>
      <c r="AV2792" s="14" t="s">
        <v>82</v>
      </c>
      <c r="AW2792" s="14" t="s">
        <v>34</v>
      </c>
      <c r="AX2792" s="14" t="s">
        <v>72</v>
      </c>
      <c r="AY2792" s="255" t="s">
        <v>191</v>
      </c>
    </row>
    <row r="2793" s="13" customFormat="1">
      <c r="A2793" s="13"/>
      <c r="B2793" s="234"/>
      <c r="C2793" s="235"/>
      <c r="D2793" s="236" t="s">
        <v>202</v>
      </c>
      <c r="E2793" s="237" t="s">
        <v>19</v>
      </c>
      <c r="F2793" s="238" t="s">
        <v>2525</v>
      </c>
      <c r="G2793" s="235"/>
      <c r="H2793" s="237" t="s">
        <v>19</v>
      </c>
      <c r="I2793" s="239"/>
      <c r="J2793" s="235"/>
      <c r="K2793" s="235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202</v>
      </c>
      <c r="AU2793" s="244" t="s">
        <v>82</v>
      </c>
      <c r="AV2793" s="13" t="s">
        <v>80</v>
      </c>
      <c r="AW2793" s="13" t="s">
        <v>34</v>
      </c>
      <c r="AX2793" s="13" t="s">
        <v>72</v>
      </c>
      <c r="AY2793" s="244" t="s">
        <v>191</v>
      </c>
    </row>
    <row r="2794" s="14" customFormat="1">
      <c r="A2794" s="14"/>
      <c r="B2794" s="245"/>
      <c r="C2794" s="246"/>
      <c r="D2794" s="236" t="s">
        <v>202</v>
      </c>
      <c r="E2794" s="247" t="s">
        <v>19</v>
      </c>
      <c r="F2794" s="248" t="s">
        <v>198</v>
      </c>
      <c r="G2794" s="246"/>
      <c r="H2794" s="249">
        <v>4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202</v>
      </c>
      <c r="AU2794" s="255" t="s">
        <v>82</v>
      </c>
      <c r="AV2794" s="14" t="s">
        <v>82</v>
      </c>
      <c r="AW2794" s="14" t="s">
        <v>34</v>
      </c>
      <c r="AX2794" s="14" t="s">
        <v>72</v>
      </c>
      <c r="AY2794" s="255" t="s">
        <v>191</v>
      </c>
    </row>
    <row r="2795" s="16" customFormat="1">
      <c r="A2795" s="16"/>
      <c r="B2795" s="267"/>
      <c r="C2795" s="268"/>
      <c r="D2795" s="236" t="s">
        <v>202</v>
      </c>
      <c r="E2795" s="269" t="s">
        <v>19</v>
      </c>
      <c r="F2795" s="270" t="s">
        <v>212</v>
      </c>
      <c r="G2795" s="268"/>
      <c r="H2795" s="271">
        <v>42</v>
      </c>
      <c r="I2795" s="272"/>
      <c r="J2795" s="268"/>
      <c r="K2795" s="268"/>
      <c r="L2795" s="273"/>
      <c r="M2795" s="274"/>
      <c r="N2795" s="275"/>
      <c r="O2795" s="275"/>
      <c r="P2795" s="275"/>
      <c r="Q2795" s="275"/>
      <c r="R2795" s="275"/>
      <c r="S2795" s="275"/>
      <c r="T2795" s="27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77" t="s">
        <v>202</v>
      </c>
      <c r="AU2795" s="277" t="s">
        <v>82</v>
      </c>
      <c r="AV2795" s="16" t="s">
        <v>198</v>
      </c>
      <c r="AW2795" s="16" t="s">
        <v>34</v>
      </c>
      <c r="AX2795" s="16" t="s">
        <v>80</v>
      </c>
      <c r="AY2795" s="277" t="s">
        <v>191</v>
      </c>
    </row>
    <row r="2796" s="2" customFormat="1" ht="16.5" customHeight="1">
      <c r="A2796" s="41"/>
      <c r="B2796" s="42"/>
      <c r="C2796" s="278" t="s">
        <v>2530</v>
      </c>
      <c r="D2796" s="278" t="s">
        <v>260</v>
      </c>
      <c r="E2796" s="279" t="s">
        <v>2531</v>
      </c>
      <c r="F2796" s="280" t="s">
        <v>2532</v>
      </c>
      <c r="G2796" s="281" t="s">
        <v>250</v>
      </c>
      <c r="H2796" s="282">
        <v>23</v>
      </c>
      <c r="I2796" s="283"/>
      <c r="J2796" s="284">
        <f>ROUND(I2796*H2796,2)</f>
        <v>0</v>
      </c>
      <c r="K2796" s="280" t="s">
        <v>197</v>
      </c>
      <c r="L2796" s="285"/>
      <c r="M2796" s="286" t="s">
        <v>19</v>
      </c>
      <c r="N2796" s="287" t="s">
        <v>43</v>
      </c>
      <c r="O2796" s="87"/>
      <c r="P2796" s="225">
        <f>O2796*H2796</f>
        <v>0</v>
      </c>
      <c r="Q2796" s="225">
        <v>6.0000000000000002E-05</v>
      </c>
      <c r="R2796" s="225">
        <f>Q2796*H2796</f>
        <v>0.0013799999999999999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688</v>
      </c>
      <c r="AT2796" s="227" t="s">
        <v>260</v>
      </c>
      <c r="AU2796" s="227" t="s">
        <v>82</v>
      </c>
      <c r="AY2796" s="20" t="s">
        <v>191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80</v>
      </c>
      <c r="BK2796" s="228">
        <f>ROUND(I2796*H2796,2)</f>
        <v>0</v>
      </c>
      <c r="BL2796" s="20" t="s">
        <v>464</v>
      </c>
      <c r="BM2796" s="227" t="s">
        <v>2533</v>
      </c>
    </row>
    <row r="2797" s="13" customFormat="1">
      <c r="A2797" s="13"/>
      <c r="B2797" s="234"/>
      <c r="C2797" s="235"/>
      <c r="D2797" s="236" t="s">
        <v>202</v>
      </c>
      <c r="E2797" s="237" t="s">
        <v>19</v>
      </c>
      <c r="F2797" s="238" t="s">
        <v>1667</v>
      </c>
      <c r="G2797" s="235"/>
      <c r="H2797" s="237" t="s">
        <v>19</v>
      </c>
      <c r="I2797" s="239"/>
      <c r="J2797" s="235"/>
      <c r="K2797" s="235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202</v>
      </c>
      <c r="AU2797" s="244" t="s">
        <v>82</v>
      </c>
      <c r="AV2797" s="13" t="s">
        <v>80</v>
      </c>
      <c r="AW2797" s="13" t="s">
        <v>34</v>
      </c>
      <c r="AX2797" s="13" t="s">
        <v>72</v>
      </c>
      <c r="AY2797" s="244" t="s">
        <v>191</v>
      </c>
    </row>
    <row r="2798" s="13" customFormat="1">
      <c r="A2798" s="13"/>
      <c r="B2798" s="234"/>
      <c r="C2798" s="235"/>
      <c r="D2798" s="236" t="s">
        <v>202</v>
      </c>
      <c r="E2798" s="237" t="s">
        <v>19</v>
      </c>
      <c r="F2798" s="238" t="s">
        <v>2517</v>
      </c>
      <c r="G2798" s="235"/>
      <c r="H2798" s="237" t="s">
        <v>19</v>
      </c>
      <c r="I2798" s="239"/>
      <c r="J2798" s="235"/>
      <c r="K2798" s="235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202</v>
      </c>
      <c r="AU2798" s="244" t="s">
        <v>82</v>
      </c>
      <c r="AV2798" s="13" t="s">
        <v>80</v>
      </c>
      <c r="AW2798" s="13" t="s">
        <v>34</v>
      </c>
      <c r="AX2798" s="13" t="s">
        <v>72</v>
      </c>
      <c r="AY2798" s="244" t="s">
        <v>191</v>
      </c>
    </row>
    <row r="2799" s="14" customFormat="1">
      <c r="A2799" s="14"/>
      <c r="B2799" s="245"/>
      <c r="C2799" s="246"/>
      <c r="D2799" s="236" t="s">
        <v>202</v>
      </c>
      <c r="E2799" s="247" t="s">
        <v>19</v>
      </c>
      <c r="F2799" s="248" t="s">
        <v>198</v>
      </c>
      <c r="G2799" s="246"/>
      <c r="H2799" s="249">
        <v>4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202</v>
      </c>
      <c r="AU2799" s="255" t="s">
        <v>82</v>
      </c>
      <c r="AV2799" s="14" t="s">
        <v>82</v>
      </c>
      <c r="AW2799" s="14" t="s">
        <v>34</v>
      </c>
      <c r="AX2799" s="14" t="s">
        <v>72</v>
      </c>
      <c r="AY2799" s="255" t="s">
        <v>191</v>
      </c>
    </row>
    <row r="2800" s="13" customFormat="1">
      <c r="A2800" s="13"/>
      <c r="B2800" s="234"/>
      <c r="C2800" s="235"/>
      <c r="D2800" s="236" t="s">
        <v>202</v>
      </c>
      <c r="E2800" s="237" t="s">
        <v>19</v>
      </c>
      <c r="F2800" s="238" t="s">
        <v>2519</v>
      </c>
      <c r="G2800" s="235"/>
      <c r="H2800" s="237" t="s">
        <v>19</v>
      </c>
      <c r="I2800" s="239"/>
      <c r="J2800" s="235"/>
      <c r="K2800" s="235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202</v>
      </c>
      <c r="AU2800" s="244" t="s">
        <v>82</v>
      </c>
      <c r="AV2800" s="13" t="s">
        <v>80</v>
      </c>
      <c r="AW2800" s="13" t="s">
        <v>34</v>
      </c>
      <c r="AX2800" s="13" t="s">
        <v>72</v>
      </c>
      <c r="AY2800" s="244" t="s">
        <v>191</v>
      </c>
    </row>
    <row r="2801" s="14" customFormat="1">
      <c r="A2801" s="14"/>
      <c r="B2801" s="245"/>
      <c r="C2801" s="246"/>
      <c r="D2801" s="236" t="s">
        <v>202</v>
      </c>
      <c r="E2801" s="247" t="s">
        <v>19</v>
      </c>
      <c r="F2801" s="248" t="s">
        <v>198</v>
      </c>
      <c r="G2801" s="246"/>
      <c r="H2801" s="249">
        <v>4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202</v>
      </c>
      <c r="AU2801" s="255" t="s">
        <v>82</v>
      </c>
      <c r="AV2801" s="14" t="s">
        <v>82</v>
      </c>
      <c r="AW2801" s="14" t="s">
        <v>34</v>
      </c>
      <c r="AX2801" s="14" t="s">
        <v>72</v>
      </c>
      <c r="AY2801" s="255" t="s">
        <v>191</v>
      </c>
    </row>
    <row r="2802" s="13" customFormat="1">
      <c r="A2802" s="13"/>
      <c r="B2802" s="234"/>
      <c r="C2802" s="235"/>
      <c r="D2802" s="236" t="s">
        <v>202</v>
      </c>
      <c r="E2802" s="237" t="s">
        <v>19</v>
      </c>
      <c r="F2802" s="238" t="s">
        <v>2520</v>
      </c>
      <c r="G2802" s="235"/>
      <c r="H2802" s="237" t="s">
        <v>19</v>
      </c>
      <c r="I2802" s="239"/>
      <c r="J2802" s="235"/>
      <c r="K2802" s="235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202</v>
      </c>
      <c r="AU2802" s="244" t="s">
        <v>82</v>
      </c>
      <c r="AV2802" s="13" t="s">
        <v>80</v>
      </c>
      <c r="AW2802" s="13" t="s">
        <v>34</v>
      </c>
      <c r="AX2802" s="13" t="s">
        <v>72</v>
      </c>
      <c r="AY2802" s="244" t="s">
        <v>191</v>
      </c>
    </row>
    <row r="2803" s="14" customFormat="1">
      <c r="A2803" s="14"/>
      <c r="B2803" s="245"/>
      <c r="C2803" s="246"/>
      <c r="D2803" s="236" t="s">
        <v>202</v>
      </c>
      <c r="E2803" s="247" t="s">
        <v>19</v>
      </c>
      <c r="F2803" s="248" t="s">
        <v>198</v>
      </c>
      <c r="G2803" s="246"/>
      <c r="H2803" s="249">
        <v>4</v>
      </c>
      <c r="I2803" s="250"/>
      <c r="J2803" s="246"/>
      <c r="K2803" s="246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202</v>
      </c>
      <c r="AU2803" s="255" t="s">
        <v>82</v>
      </c>
      <c r="AV2803" s="14" t="s">
        <v>82</v>
      </c>
      <c r="AW2803" s="14" t="s">
        <v>34</v>
      </c>
      <c r="AX2803" s="14" t="s">
        <v>72</v>
      </c>
      <c r="AY2803" s="255" t="s">
        <v>191</v>
      </c>
    </row>
    <row r="2804" s="13" customFormat="1">
      <c r="A2804" s="13"/>
      <c r="B2804" s="234"/>
      <c r="C2804" s="235"/>
      <c r="D2804" s="236" t="s">
        <v>202</v>
      </c>
      <c r="E2804" s="237" t="s">
        <v>19</v>
      </c>
      <c r="F2804" s="238" t="s">
        <v>2521</v>
      </c>
      <c r="G2804" s="235"/>
      <c r="H2804" s="237" t="s">
        <v>19</v>
      </c>
      <c r="I2804" s="239"/>
      <c r="J2804" s="235"/>
      <c r="K2804" s="235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202</v>
      </c>
      <c r="AU2804" s="244" t="s">
        <v>82</v>
      </c>
      <c r="AV2804" s="13" t="s">
        <v>80</v>
      </c>
      <c r="AW2804" s="13" t="s">
        <v>34</v>
      </c>
      <c r="AX2804" s="13" t="s">
        <v>72</v>
      </c>
      <c r="AY2804" s="244" t="s">
        <v>191</v>
      </c>
    </row>
    <row r="2805" s="14" customFormat="1">
      <c r="A2805" s="14"/>
      <c r="B2805" s="245"/>
      <c r="C2805" s="246"/>
      <c r="D2805" s="236" t="s">
        <v>202</v>
      </c>
      <c r="E2805" s="247" t="s">
        <v>19</v>
      </c>
      <c r="F2805" s="248" t="s">
        <v>242</v>
      </c>
      <c r="G2805" s="246"/>
      <c r="H2805" s="249">
        <v>5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202</v>
      </c>
      <c r="AU2805" s="255" t="s">
        <v>82</v>
      </c>
      <c r="AV2805" s="14" t="s">
        <v>82</v>
      </c>
      <c r="AW2805" s="14" t="s">
        <v>34</v>
      </c>
      <c r="AX2805" s="14" t="s">
        <v>72</v>
      </c>
      <c r="AY2805" s="255" t="s">
        <v>191</v>
      </c>
    </row>
    <row r="2806" s="13" customFormat="1">
      <c r="A2806" s="13"/>
      <c r="B2806" s="234"/>
      <c r="C2806" s="235"/>
      <c r="D2806" s="236" t="s">
        <v>202</v>
      </c>
      <c r="E2806" s="237" t="s">
        <v>19</v>
      </c>
      <c r="F2806" s="238" t="s">
        <v>2522</v>
      </c>
      <c r="G2806" s="235"/>
      <c r="H2806" s="237" t="s">
        <v>19</v>
      </c>
      <c r="I2806" s="239"/>
      <c r="J2806" s="235"/>
      <c r="K2806" s="235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202</v>
      </c>
      <c r="AU2806" s="244" t="s">
        <v>82</v>
      </c>
      <c r="AV2806" s="13" t="s">
        <v>80</v>
      </c>
      <c r="AW2806" s="13" t="s">
        <v>34</v>
      </c>
      <c r="AX2806" s="13" t="s">
        <v>72</v>
      </c>
      <c r="AY2806" s="244" t="s">
        <v>191</v>
      </c>
    </row>
    <row r="2807" s="14" customFormat="1">
      <c r="A2807" s="14"/>
      <c r="B2807" s="245"/>
      <c r="C2807" s="246"/>
      <c r="D2807" s="236" t="s">
        <v>202</v>
      </c>
      <c r="E2807" s="247" t="s">
        <v>19</v>
      </c>
      <c r="F2807" s="248" t="s">
        <v>80</v>
      </c>
      <c r="G2807" s="246"/>
      <c r="H2807" s="249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202</v>
      </c>
      <c r="AU2807" s="255" t="s">
        <v>82</v>
      </c>
      <c r="AV2807" s="14" t="s">
        <v>82</v>
      </c>
      <c r="AW2807" s="14" t="s">
        <v>34</v>
      </c>
      <c r="AX2807" s="14" t="s">
        <v>72</v>
      </c>
      <c r="AY2807" s="255" t="s">
        <v>191</v>
      </c>
    </row>
    <row r="2808" s="13" customFormat="1">
      <c r="A2808" s="13"/>
      <c r="B2808" s="234"/>
      <c r="C2808" s="235"/>
      <c r="D2808" s="236" t="s">
        <v>202</v>
      </c>
      <c r="E2808" s="237" t="s">
        <v>19</v>
      </c>
      <c r="F2808" s="238" t="s">
        <v>2523</v>
      </c>
      <c r="G2808" s="235"/>
      <c r="H2808" s="237" t="s">
        <v>19</v>
      </c>
      <c r="I2808" s="239"/>
      <c r="J2808" s="235"/>
      <c r="K2808" s="235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202</v>
      </c>
      <c r="AU2808" s="244" t="s">
        <v>82</v>
      </c>
      <c r="AV2808" s="13" t="s">
        <v>80</v>
      </c>
      <c r="AW2808" s="13" t="s">
        <v>34</v>
      </c>
      <c r="AX2808" s="13" t="s">
        <v>72</v>
      </c>
      <c r="AY2808" s="244" t="s">
        <v>191</v>
      </c>
    </row>
    <row r="2809" s="14" customFormat="1">
      <c r="A2809" s="14"/>
      <c r="B2809" s="245"/>
      <c r="C2809" s="246"/>
      <c r="D2809" s="236" t="s">
        <v>202</v>
      </c>
      <c r="E2809" s="247" t="s">
        <v>19</v>
      </c>
      <c r="F2809" s="248" t="s">
        <v>198</v>
      </c>
      <c r="G2809" s="246"/>
      <c r="H2809" s="249">
        <v>4</v>
      </c>
      <c r="I2809" s="250"/>
      <c r="J2809" s="246"/>
      <c r="K2809" s="246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202</v>
      </c>
      <c r="AU2809" s="255" t="s">
        <v>82</v>
      </c>
      <c r="AV2809" s="14" t="s">
        <v>82</v>
      </c>
      <c r="AW2809" s="14" t="s">
        <v>34</v>
      </c>
      <c r="AX2809" s="14" t="s">
        <v>72</v>
      </c>
      <c r="AY2809" s="255" t="s">
        <v>191</v>
      </c>
    </row>
    <row r="2810" s="13" customFormat="1">
      <c r="A2810" s="13"/>
      <c r="B2810" s="234"/>
      <c r="C2810" s="235"/>
      <c r="D2810" s="236" t="s">
        <v>202</v>
      </c>
      <c r="E2810" s="237" t="s">
        <v>19</v>
      </c>
      <c r="F2810" s="238" t="s">
        <v>2525</v>
      </c>
      <c r="G2810" s="235"/>
      <c r="H2810" s="237" t="s">
        <v>19</v>
      </c>
      <c r="I2810" s="239"/>
      <c r="J2810" s="235"/>
      <c r="K2810" s="235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202</v>
      </c>
      <c r="AU2810" s="244" t="s">
        <v>82</v>
      </c>
      <c r="AV2810" s="13" t="s">
        <v>80</v>
      </c>
      <c r="AW2810" s="13" t="s">
        <v>34</v>
      </c>
      <c r="AX2810" s="13" t="s">
        <v>72</v>
      </c>
      <c r="AY2810" s="244" t="s">
        <v>191</v>
      </c>
    </row>
    <row r="2811" s="14" customFormat="1">
      <c r="A2811" s="14"/>
      <c r="B2811" s="245"/>
      <c r="C2811" s="246"/>
      <c r="D2811" s="236" t="s">
        <v>202</v>
      </c>
      <c r="E2811" s="247" t="s">
        <v>19</v>
      </c>
      <c r="F2811" s="248" t="s">
        <v>80</v>
      </c>
      <c r="G2811" s="246"/>
      <c r="H2811" s="249">
        <v>1</v>
      </c>
      <c r="I2811" s="250"/>
      <c r="J2811" s="246"/>
      <c r="K2811" s="246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202</v>
      </c>
      <c r="AU2811" s="255" t="s">
        <v>82</v>
      </c>
      <c r="AV2811" s="14" t="s">
        <v>82</v>
      </c>
      <c r="AW2811" s="14" t="s">
        <v>34</v>
      </c>
      <c r="AX2811" s="14" t="s">
        <v>72</v>
      </c>
      <c r="AY2811" s="255" t="s">
        <v>191</v>
      </c>
    </row>
    <row r="2812" s="16" customFormat="1">
      <c r="A2812" s="16"/>
      <c r="B2812" s="267"/>
      <c r="C2812" s="268"/>
      <c r="D2812" s="236" t="s">
        <v>202</v>
      </c>
      <c r="E2812" s="269" t="s">
        <v>19</v>
      </c>
      <c r="F2812" s="270" t="s">
        <v>212</v>
      </c>
      <c r="G2812" s="268"/>
      <c r="H2812" s="271">
        <v>23</v>
      </c>
      <c r="I2812" s="272"/>
      <c r="J2812" s="268"/>
      <c r="K2812" s="268"/>
      <c r="L2812" s="273"/>
      <c r="M2812" s="274"/>
      <c r="N2812" s="275"/>
      <c r="O2812" s="275"/>
      <c r="P2812" s="275"/>
      <c r="Q2812" s="275"/>
      <c r="R2812" s="275"/>
      <c r="S2812" s="275"/>
      <c r="T2812" s="27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77" t="s">
        <v>202</v>
      </c>
      <c r="AU2812" s="277" t="s">
        <v>82</v>
      </c>
      <c r="AV2812" s="16" t="s">
        <v>198</v>
      </c>
      <c r="AW2812" s="16" t="s">
        <v>34</v>
      </c>
      <c r="AX2812" s="16" t="s">
        <v>80</v>
      </c>
      <c r="AY2812" s="277" t="s">
        <v>191</v>
      </c>
    </row>
    <row r="2813" s="2" customFormat="1" ht="16.5" customHeight="1">
      <c r="A2813" s="41"/>
      <c r="B2813" s="42"/>
      <c r="C2813" s="216" t="s">
        <v>2534</v>
      </c>
      <c r="D2813" s="216" t="s">
        <v>193</v>
      </c>
      <c r="E2813" s="217" t="s">
        <v>2535</v>
      </c>
      <c r="F2813" s="218" t="s">
        <v>2536</v>
      </c>
      <c r="G2813" s="219" t="s">
        <v>250</v>
      </c>
      <c r="H2813" s="220">
        <v>4</v>
      </c>
      <c r="I2813" s="221"/>
      <c r="J2813" s="222">
        <f>ROUND(I2813*H2813,2)</f>
        <v>0</v>
      </c>
      <c r="K2813" s="218" t="s">
        <v>197</v>
      </c>
      <c r="L2813" s="47"/>
      <c r="M2813" s="223" t="s">
        <v>19</v>
      </c>
      <c r="N2813" s="224" t="s">
        <v>43</v>
      </c>
      <c r="O2813" s="87"/>
      <c r="P2813" s="225">
        <f>O2813*H2813</f>
        <v>0</v>
      </c>
      <c r="Q2813" s="225">
        <v>0</v>
      </c>
      <c r="R2813" s="225">
        <f>Q2813*H2813</f>
        <v>0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464</v>
      </c>
      <c r="AT2813" s="227" t="s">
        <v>193</v>
      </c>
      <c r="AU2813" s="227" t="s">
        <v>82</v>
      </c>
      <c r="AY2813" s="20" t="s">
        <v>191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80</v>
      </c>
      <c r="BK2813" s="228">
        <f>ROUND(I2813*H2813,2)</f>
        <v>0</v>
      </c>
      <c r="BL2813" s="20" t="s">
        <v>464</v>
      </c>
      <c r="BM2813" s="227" t="s">
        <v>2537</v>
      </c>
    </row>
    <row r="2814" s="2" customFormat="1">
      <c r="A2814" s="41"/>
      <c r="B2814" s="42"/>
      <c r="C2814" s="43"/>
      <c r="D2814" s="229" t="s">
        <v>200</v>
      </c>
      <c r="E2814" s="43"/>
      <c r="F2814" s="230" t="s">
        <v>2538</v>
      </c>
      <c r="G2814" s="43"/>
      <c r="H2814" s="43"/>
      <c r="I2814" s="231"/>
      <c r="J2814" s="43"/>
      <c r="K2814" s="43"/>
      <c r="L2814" s="47"/>
      <c r="M2814" s="232"/>
      <c r="N2814" s="233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200</v>
      </c>
      <c r="AU2814" s="20" t="s">
        <v>82</v>
      </c>
    </row>
    <row r="2815" s="13" customFormat="1">
      <c r="A2815" s="13"/>
      <c r="B2815" s="234"/>
      <c r="C2815" s="235"/>
      <c r="D2815" s="236" t="s">
        <v>202</v>
      </c>
      <c r="E2815" s="237" t="s">
        <v>19</v>
      </c>
      <c r="F2815" s="238" t="s">
        <v>1868</v>
      </c>
      <c r="G2815" s="235"/>
      <c r="H2815" s="237" t="s">
        <v>19</v>
      </c>
      <c r="I2815" s="239"/>
      <c r="J2815" s="235"/>
      <c r="K2815" s="235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202</v>
      </c>
      <c r="AU2815" s="244" t="s">
        <v>82</v>
      </c>
      <c r="AV2815" s="13" t="s">
        <v>80</v>
      </c>
      <c r="AW2815" s="13" t="s">
        <v>34</v>
      </c>
      <c r="AX2815" s="13" t="s">
        <v>72</v>
      </c>
      <c r="AY2815" s="244" t="s">
        <v>191</v>
      </c>
    </row>
    <row r="2816" s="13" customFormat="1">
      <c r="A2816" s="13"/>
      <c r="B2816" s="234"/>
      <c r="C2816" s="235"/>
      <c r="D2816" s="236" t="s">
        <v>202</v>
      </c>
      <c r="E2816" s="237" t="s">
        <v>19</v>
      </c>
      <c r="F2816" s="238" t="s">
        <v>1905</v>
      </c>
      <c r="G2816" s="235"/>
      <c r="H2816" s="237" t="s">
        <v>19</v>
      </c>
      <c r="I2816" s="239"/>
      <c r="J2816" s="235"/>
      <c r="K2816" s="235"/>
      <c r="L2816" s="240"/>
      <c r="M2816" s="241"/>
      <c r="N2816" s="242"/>
      <c r="O2816" s="242"/>
      <c r="P2816" s="242"/>
      <c r="Q2816" s="242"/>
      <c r="R2816" s="242"/>
      <c r="S2816" s="242"/>
      <c r="T2816" s="24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4" t="s">
        <v>202</v>
      </c>
      <c r="AU2816" s="244" t="s">
        <v>82</v>
      </c>
      <c r="AV2816" s="13" t="s">
        <v>80</v>
      </c>
      <c r="AW2816" s="13" t="s">
        <v>34</v>
      </c>
      <c r="AX2816" s="13" t="s">
        <v>72</v>
      </c>
      <c r="AY2816" s="244" t="s">
        <v>191</v>
      </c>
    </row>
    <row r="2817" s="14" customFormat="1">
      <c r="A2817" s="14"/>
      <c r="B2817" s="245"/>
      <c r="C2817" s="246"/>
      <c r="D2817" s="236" t="s">
        <v>202</v>
      </c>
      <c r="E2817" s="247" t="s">
        <v>19</v>
      </c>
      <c r="F2817" s="248" t="s">
        <v>2479</v>
      </c>
      <c r="G2817" s="246"/>
      <c r="H2817" s="249">
        <v>4</v>
      </c>
      <c r="I2817" s="250"/>
      <c r="J2817" s="246"/>
      <c r="K2817" s="246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202</v>
      </c>
      <c r="AU2817" s="255" t="s">
        <v>82</v>
      </c>
      <c r="AV2817" s="14" t="s">
        <v>82</v>
      </c>
      <c r="AW2817" s="14" t="s">
        <v>34</v>
      </c>
      <c r="AX2817" s="14" t="s">
        <v>72</v>
      </c>
      <c r="AY2817" s="255" t="s">
        <v>191</v>
      </c>
    </row>
    <row r="2818" s="16" customFormat="1">
      <c r="A2818" s="16"/>
      <c r="B2818" s="267"/>
      <c r="C2818" s="268"/>
      <c r="D2818" s="236" t="s">
        <v>202</v>
      </c>
      <c r="E2818" s="269" t="s">
        <v>19</v>
      </c>
      <c r="F2818" s="270" t="s">
        <v>212</v>
      </c>
      <c r="G2818" s="268"/>
      <c r="H2818" s="271">
        <v>4</v>
      </c>
      <c r="I2818" s="272"/>
      <c r="J2818" s="268"/>
      <c r="K2818" s="268"/>
      <c r="L2818" s="273"/>
      <c r="M2818" s="274"/>
      <c r="N2818" s="275"/>
      <c r="O2818" s="275"/>
      <c r="P2818" s="275"/>
      <c r="Q2818" s="275"/>
      <c r="R2818" s="275"/>
      <c r="S2818" s="275"/>
      <c r="T2818" s="27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7" t="s">
        <v>202</v>
      </c>
      <c r="AU2818" s="277" t="s">
        <v>82</v>
      </c>
      <c r="AV2818" s="16" t="s">
        <v>198</v>
      </c>
      <c r="AW2818" s="16" t="s">
        <v>34</v>
      </c>
      <c r="AX2818" s="16" t="s">
        <v>80</v>
      </c>
      <c r="AY2818" s="277" t="s">
        <v>191</v>
      </c>
    </row>
    <row r="2819" s="2" customFormat="1" ht="16.5" customHeight="1">
      <c r="A2819" s="41"/>
      <c r="B2819" s="42"/>
      <c r="C2819" s="278" t="s">
        <v>2539</v>
      </c>
      <c r="D2819" s="278" t="s">
        <v>260</v>
      </c>
      <c r="E2819" s="279" t="s">
        <v>2540</v>
      </c>
      <c r="F2819" s="280" t="s">
        <v>2541</v>
      </c>
      <c r="G2819" s="281" t="s">
        <v>250</v>
      </c>
      <c r="H2819" s="282">
        <v>4</v>
      </c>
      <c r="I2819" s="283"/>
      <c r="J2819" s="284">
        <f>ROUND(I2819*H2819,2)</f>
        <v>0</v>
      </c>
      <c r="K2819" s="280" t="s">
        <v>197</v>
      </c>
      <c r="L2819" s="285"/>
      <c r="M2819" s="286" t="s">
        <v>19</v>
      </c>
      <c r="N2819" s="287" t="s">
        <v>43</v>
      </c>
      <c r="O2819" s="87"/>
      <c r="P2819" s="225">
        <f>O2819*H2819</f>
        <v>0</v>
      </c>
      <c r="Q2819" s="225">
        <v>0.00139</v>
      </c>
      <c r="R2819" s="225">
        <f>Q2819*H2819</f>
        <v>0.0055599999999999998</v>
      </c>
      <c r="S2819" s="225">
        <v>0</v>
      </c>
      <c r="T2819" s="226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7" t="s">
        <v>688</v>
      </c>
      <c r="AT2819" s="227" t="s">
        <v>260</v>
      </c>
      <c r="AU2819" s="227" t="s">
        <v>82</v>
      </c>
      <c r="AY2819" s="20" t="s">
        <v>191</v>
      </c>
      <c r="BE2819" s="228">
        <f>IF(N2819="základní",J2819,0)</f>
        <v>0</v>
      </c>
      <c r="BF2819" s="228">
        <f>IF(N2819="snížená",J2819,0)</f>
        <v>0</v>
      </c>
      <c r="BG2819" s="228">
        <f>IF(N2819="zákl. přenesená",J2819,0)</f>
        <v>0</v>
      </c>
      <c r="BH2819" s="228">
        <f>IF(N2819="sníž. přenesená",J2819,0)</f>
        <v>0</v>
      </c>
      <c r="BI2819" s="228">
        <f>IF(N2819="nulová",J2819,0)</f>
        <v>0</v>
      </c>
      <c r="BJ2819" s="20" t="s">
        <v>80</v>
      </c>
      <c r="BK2819" s="228">
        <f>ROUND(I2819*H2819,2)</f>
        <v>0</v>
      </c>
      <c r="BL2819" s="20" t="s">
        <v>464</v>
      </c>
      <c r="BM2819" s="227" t="s">
        <v>2542</v>
      </c>
    </row>
    <row r="2820" s="13" customFormat="1">
      <c r="A2820" s="13"/>
      <c r="B2820" s="234"/>
      <c r="C2820" s="235"/>
      <c r="D2820" s="236" t="s">
        <v>202</v>
      </c>
      <c r="E2820" s="237" t="s">
        <v>19</v>
      </c>
      <c r="F2820" s="238" t="s">
        <v>1868</v>
      </c>
      <c r="G2820" s="235"/>
      <c r="H2820" s="237" t="s">
        <v>19</v>
      </c>
      <c r="I2820" s="239"/>
      <c r="J2820" s="235"/>
      <c r="K2820" s="235"/>
      <c r="L2820" s="240"/>
      <c r="M2820" s="241"/>
      <c r="N2820" s="242"/>
      <c r="O2820" s="242"/>
      <c r="P2820" s="242"/>
      <c r="Q2820" s="242"/>
      <c r="R2820" s="242"/>
      <c r="S2820" s="242"/>
      <c r="T2820" s="24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4" t="s">
        <v>202</v>
      </c>
      <c r="AU2820" s="244" t="s">
        <v>82</v>
      </c>
      <c r="AV2820" s="13" t="s">
        <v>80</v>
      </c>
      <c r="AW2820" s="13" t="s">
        <v>34</v>
      </c>
      <c r="AX2820" s="13" t="s">
        <v>72</v>
      </c>
      <c r="AY2820" s="244" t="s">
        <v>191</v>
      </c>
    </row>
    <row r="2821" s="13" customFormat="1">
      <c r="A2821" s="13"/>
      <c r="B2821" s="234"/>
      <c r="C2821" s="235"/>
      <c r="D2821" s="236" t="s">
        <v>202</v>
      </c>
      <c r="E2821" s="237" t="s">
        <v>19</v>
      </c>
      <c r="F2821" s="238" t="s">
        <v>1905</v>
      </c>
      <c r="G2821" s="235"/>
      <c r="H2821" s="237" t="s">
        <v>19</v>
      </c>
      <c r="I2821" s="239"/>
      <c r="J2821" s="235"/>
      <c r="K2821" s="235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202</v>
      </c>
      <c r="AU2821" s="244" t="s">
        <v>82</v>
      </c>
      <c r="AV2821" s="13" t="s">
        <v>80</v>
      </c>
      <c r="AW2821" s="13" t="s">
        <v>34</v>
      </c>
      <c r="AX2821" s="13" t="s">
        <v>72</v>
      </c>
      <c r="AY2821" s="244" t="s">
        <v>191</v>
      </c>
    </row>
    <row r="2822" s="14" customFormat="1">
      <c r="A2822" s="14"/>
      <c r="B2822" s="245"/>
      <c r="C2822" s="246"/>
      <c r="D2822" s="236" t="s">
        <v>202</v>
      </c>
      <c r="E2822" s="247" t="s">
        <v>19</v>
      </c>
      <c r="F2822" s="248" t="s">
        <v>2479</v>
      </c>
      <c r="G2822" s="246"/>
      <c r="H2822" s="249">
        <v>4</v>
      </c>
      <c r="I2822" s="250"/>
      <c r="J2822" s="246"/>
      <c r="K2822" s="246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202</v>
      </c>
      <c r="AU2822" s="255" t="s">
        <v>82</v>
      </c>
      <c r="AV2822" s="14" t="s">
        <v>82</v>
      </c>
      <c r="AW2822" s="14" t="s">
        <v>34</v>
      </c>
      <c r="AX2822" s="14" t="s">
        <v>72</v>
      </c>
      <c r="AY2822" s="255" t="s">
        <v>191</v>
      </c>
    </row>
    <row r="2823" s="16" customFormat="1">
      <c r="A2823" s="16"/>
      <c r="B2823" s="267"/>
      <c r="C2823" s="268"/>
      <c r="D2823" s="236" t="s">
        <v>202</v>
      </c>
      <c r="E2823" s="269" t="s">
        <v>19</v>
      </c>
      <c r="F2823" s="270" t="s">
        <v>212</v>
      </c>
      <c r="G2823" s="268"/>
      <c r="H2823" s="271">
        <v>4</v>
      </c>
      <c r="I2823" s="272"/>
      <c r="J2823" s="268"/>
      <c r="K2823" s="268"/>
      <c r="L2823" s="273"/>
      <c r="M2823" s="274"/>
      <c r="N2823" s="275"/>
      <c r="O2823" s="275"/>
      <c r="P2823" s="275"/>
      <c r="Q2823" s="275"/>
      <c r="R2823" s="275"/>
      <c r="S2823" s="275"/>
      <c r="T2823" s="27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T2823" s="277" t="s">
        <v>202</v>
      </c>
      <c r="AU2823" s="277" t="s">
        <v>82</v>
      </c>
      <c r="AV2823" s="16" t="s">
        <v>198</v>
      </c>
      <c r="AW2823" s="16" t="s">
        <v>34</v>
      </c>
      <c r="AX2823" s="16" t="s">
        <v>80</v>
      </c>
      <c r="AY2823" s="277" t="s">
        <v>191</v>
      </c>
    </row>
    <row r="2824" s="2" customFormat="1" ht="24.15" customHeight="1">
      <c r="A2824" s="41"/>
      <c r="B2824" s="42"/>
      <c r="C2824" s="216" t="s">
        <v>2543</v>
      </c>
      <c r="D2824" s="216" t="s">
        <v>193</v>
      </c>
      <c r="E2824" s="217" t="s">
        <v>2544</v>
      </c>
      <c r="F2824" s="218" t="s">
        <v>2545</v>
      </c>
      <c r="G2824" s="219" t="s">
        <v>310</v>
      </c>
      <c r="H2824" s="220">
        <v>1.6870000000000001</v>
      </c>
      <c r="I2824" s="221"/>
      <c r="J2824" s="222">
        <f>ROUND(I2824*H2824,2)</f>
        <v>0</v>
      </c>
      <c r="K2824" s="218" t="s">
        <v>197</v>
      </c>
      <c r="L2824" s="47"/>
      <c r="M2824" s="223" t="s">
        <v>19</v>
      </c>
      <c r="N2824" s="224" t="s">
        <v>43</v>
      </c>
      <c r="O2824" s="87"/>
      <c r="P2824" s="225">
        <f>O2824*H2824</f>
        <v>0</v>
      </c>
      <c r="Q2824" s="225">
        <v>0</v>
      </c>
      <c r="R2824" s="225">
        <f>Q2824*H2824</f>
        <v>0</v>
      </c>
      <c r="S2824" s="225">
        <v>0</v>
      </c>
      <c r="T2824" s="226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7" t="s">
        <v>464</v>
      </c>
      <c r="AT2824" s="227" t="s">
        <v>193</v>
      </c>
      <c r="AU2824" s="227" t="s">
        <v>82</v>
      </c>
      <c r="AY2824" s="20" t="s">
        <v>191</v>
      </c>
      <c r="BE2824" s="228">
        <f>IF(N2824="základní",J2824,0)</f>
        <v>0</v>
      </c>
      <c r="BF2824" s="228">
        <f>IF(N2824="snížená",J2824,0)</f>
        <v>0</v>
      </c>
      <c r="BG2824" s="228">
        <f>IF(N2824="zákl. přenesená",J2824,0)</f>
        <v>0</v>
      </c>
      <c r="BH2824" s="228">
        <f>IF(N2824="sníž. přenesená",J2824,0)</f>
        <v>0</v>
      </c>
      <c r="BI2824" s="228">
        <f>IF(N2824="nulová",J2824,0)</f>
        <v>0</v>
      </c>
      <c r="BJ2824" s="20" t="s">
        <v>80</v>
      </c>
      <c r="BK2824" s="228">
        <f>ROUND(I2824*H2824,2)</f>
        <v>0</v>
      </c>
      <c r="BL2824" s="20" t="s">
        <v>464</v>
      </c>
      <c r="BM2824" s="227" t="s">
        <v>2546</v>
      </c>
    </row>
    <row r="2825" s="2" customFormat="1">
      <c r="A2825" s="41"/>
      <c r="B2825" s="42"/>
      <c r="C2825" s="43"/>
      <c r="D2825" s="229" t="s">
        <v>200</v>
      </c>
      <c r="E2825" s="43"/>
      <c r="F2825" s="230" t="s">
        <v>2547</v>
      </c>
      <c r="G2825" s="43"/>
      <c r="H2825" s="43"/>
      <c r="I2825" s="231"/>
      <c r="J2825" s="43"/>
      <c r="K2825" s="43"/>
      <c r="L2825" s="47"/>
      <c r="M2825" s="232"/>
      <c r="N2825" s="233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200</v>
      </c>
      <c r="AU2825" s="20" t="s">
        <v>82</v>
      </c>
    </row>
    <row r="2826" s="12" customFormat="1" ht="22.8" customHeight="1">
      <c r="A2826" s="12"/>
      <c r="B2826" s="200"/>
      <c r="C2826" s="201"/>
      <c r="D2826" s="202" t="s">
        <v>71</v>
      </c>
      <c r="E2826" s="214" t="s">
        <v>2548</v>
      </c>
      <c r="F2826" s="214" t="s">
        <v>2549</v>
      </c>
      <c r="G2826" s="201"/>
      <c r="H2826" s="201"/>
      <c r="I2826" s="204"/>
      <c r="J2826" s="215">
        <f>BK2826</f>
        <v>0</v>
      </c>
      <c r="K2826" s="201"/>
      <c r="L2826" s="206"/>
      <c r="M2826" s="207"/>
      <c r="N2826" s="208"/>
      <c r="O2826" s="208"/>
      <c r="P2826" s="209">
        <f>SUM(P2827:P3453)</f>
        <v>0</v>
      </c>
      <c r="Q2826" s="208"/>
      <c r="R2826" s="209">
        <f>SUM(R2827:R3453)</f>
        <v>23.212160600000008</v>
      </c>
      <c r="S2826" s="208"/>
      <c r="T2826" s="210">
        <f>SUM(T2827:T3453)</f>
        <v>0</v>
      </c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R2826" s="211" t="s">
        <v>82</v>
      </c>
      <c r="AT2826" s="212" t="s">
        <v>71</v>
      </c>
      <c r="AU2826" s="212" t="s">
        <v>80</v>
      </c>
      <c r="AY2826" s="211" t="s">
        <v>191</v>
      </c>
      <c r="BK2826" s="213">
        <f>SUM(BK2827:BK3453)</f>
        <v>0</v>
      </c>
    </row>
    <row r="2827" s="2" customFormat="1" ht="16.5" customHeight="1">
      <c r="A2827" s="41"/>
      <c r="B2827" s="42"/>
      <c r="C2827" s="216" t="s">
        <v>2550</v>
      </c>
      <c r="D2827" s="216" t="s">
        <v>193</v>
      </c>
      <c r="E2827" s="217" t="s">
        <v>2551</v>
      </c>
      <c r="F2827" s="218" t="s">
        <v>2552</v>
      </c>
      <c r="G2827" s="219" t="s">
        <v>250</v>
      </c>
      <c r="H2827" s="220">
        <v>64</v>
      </c>
      <c r="I2827" s="221"/>
      <c r="J2827" s="222">
        <f>ROUND(I2827*H2827,2)</f>
        <v>0</v>
      </c>
      <c r="K2827" s="218" t="s">
        <v>197</v>
      </c>
      <c r="L2827" s="47"/>
      <c r="M2827" s="223" t="s">
        <v>19</v>
      </c>
      <c r="N2827" s="224" t="s">
        <v>43</v>
      </c>
      <c r="O2827" s="87"/>
      <c r="P2827" s="225">
        <f>O2827*H2827</f>
        <v>0</v>
      </c>
      <c r="Q2827" s="225">
        <v>0.00027999999999999998</v>
      </c>
      <c r="R2827" s="225">
        <f>Q2827*H2827</f>
        <v>0.017919999999999998</v>
      </c>
      <c r="S2827" s="225">
        <v>0</v>
      </c>
      <c r="T2827" s="226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7" t="s">
        <v>464</v>
      </c>
      <c r="AT2827" s="227" t="s">
        <v>193</v>
      </c>
      <c r="AU2827" s="227" t="s">
        <v>82</v>
      </c>
      <c r="AY2827" s="20" t="s">
        <v>191</v>
      </c>
      <c r="BE2827" s="228">
        <f>IF(N2827="základní",J2827,0)</f>
        <v>0</v>
      </c>
      <c r="BF2827" s="228">
        <f>IF(N2827="snížená",J2827,0)</f>
        <v>0</v>
      </c>
      <c r="BG2827" s="228">
        <f>IF(N2827="zákl. přenesená",J2827,0)</f>
        <v>0</v>
      </c>
      <c r="BH2827" s="228">
        <f>IF(N2827="sníž. přenesená",J2827,0)</f>
        <v>0</v>
      </c>
      <c r="BI2827" s="228">
        <f>IF(N2827="nulová",J2827,0)</f>
        <v>0</v>
      </c>
      <c r="BJ2827" s="20" t="s">
        <v>80</v>
      </c>
      <c r="BK2827" s="228">
        <f>ROUND(I2827*H2827,2)</f>
        <v>0</v>
      </c>
      <c r="BL2827" s="20" t="s">
        <v>464</v>
      </c>
      <c r="BM2827" s="227" t="s">
        <v>2553</v>
      </c>
    </row>
    <row r="2828" s="2" customFormat="1">
      <c r="A2828" s="41"/>
      <c r="B2828" s="42"/>
      <c r="C2828" s="43"/>
      <c r="D2828" s="229" t="s">
        <v>200</v>
      </c>
      <c r="E2828" s="43"/>
      <c r="F2828" s="230" t="s">
        <v>2554</v>
      </c>
      <c r="G2828" s="43"/>
      <c r="H2828" s="43"/>
      <c r="I2828" s="231"/>
      <c r="J2828" s="43"/>
      <c r="K2828" s="43"/>
      <c r="L2828" s="47"/>
      <c r="M2828" s="232"/>
      <c r="N2828" s="233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200</v>
      </c>
      <c r="AU2828" s="20" t="s">
        <v>82</v>
      </c>
    </row>
    <row r="2829" s="13" customFormat="1">
      <c r="A2829" s="13"/>
      <c r="B2829" s="234"/>
      <c r="C2829" s="235"/>
      <c r="D2829" s="236" t="s">
        <v>202</v>
      </c>
      <c r="E2829" s="237" t="s">
        <v>19</v>
      </c>
      <c r="F2829" s="238" t="s">
        <v>1923</v>
      </c>
      <c r="G2829" s="235"/>
      <c r="H2829" s="237" t="s">
        <v>19</v>
      </c>
      <c r="I2829" s="239"/>
      <c r="J2829" s="235"/>
      <c r="K2829" s="235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202</v>
      </c>
      <c r="AU2829" s="244" t="s">
        <v>82</v>
      </c>
      <c r="AV2829" s="13" t="s">
        <v>80</v>
      </c>
      <c r="AW2829" s="13" t="s">
        <v>34</v>
      </c>
      <c r="AX2829" s="13" t="s">
        <v>72</v>
      </c>
      <c r="AY2829" s="244" t="s">
        <v>191</v>
      </c>
    </row>
    <row r="2830" s="13" customFormat="1">
      <c r="A2830" s="13"/>
      <c r="B2830" s="234"/>
      <c r="C2830" s="235"/>
      <c r="D2830" s="236" t="s">
        <v>202</v>
      </c>
      <c r="E2830" s="237" t="s">
        <v>19</v>
      </c>
      <c r="F2830" s="238" t="s">
        <v>2555</v>
      </c>
      <c r="G2830" s="235"/>
      <c r="H2830" s="237" t="s">
        <v>19</v>
      </c>
      <c r="I2830" s="239"/>
      <c r="J2830" s="235"/>
      <c r="K2830" s="235"/>
      <c r="L2830" s="240"/>
      <c r="M2830" s="241"/>
      <c r="N2830" s="242"/>
      <c r="O2830" s="242"/>
      <c r="P2830" s="242"/>
      <c r="Q2830" s="242"/>
      <c r="R2830" s="242"/>
      <c r="S2830" s="242"/>
      <c r="T2830" s="24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4" t="s">
        <v>202</v>
      </c>
      <c r="AU2830" s="244" t="s">
        <v>82</v>
      </c>
      <c r="AV2830" s="13" t="s">
        <v>80</v>
      </c>
      <c r="AW2830" s="13" t="s">
        <v>34</v>
      </c>
      <c r="AX2830" s="13" t="s">
        <v>72</v>
      </c>
      <c r="AY2830" s="244" t="s">
        <v>191</v>
      </c>
    </row>
    <row r="2831" s="13" customFormat="1">
      <c r="A2831" s="13"/>
      <c r="B2831" s="234"/>
      <c r="C2831" s="235"/>
      <c r="D2831" s="236" t="s">
        <v>202</v>
      </c>
      <c r="E2831" s="237" t="s">
        <v>19</v>
      </c>
      <c r="F2831" s="238" t="s">
        <v>2556</v>
      </c>
      <c r="G2831" s="235"/>
      <c r="H2831" s="237" t="s">
        <v>19</v>
      </c>
      <c r="I2831" s="239"/>
      <c r="J2831" s="235"/>
      <c r="K2831" s="235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202</v>
      </c>
      <c r="AU2831" s="244" t="s">
        <v>82</v>
      </c>
      <c r="AV2831" s="13" t="s">
        <v>80</v>
      </c>
      <c r="AW2831" s="13" t="s">
        <v>34</v>
      </c>
      <c r="AX2831" s="13" t="s">
        <v>72</v>
      </c>
      <c r="AY2831" s="244" t="s">
        <v>191</v>
      </c>
    </row>
    <row r="2832" s="14" customFormat="1">
      <c r="A2832" s="14"/>
      <c r="B2832" s="245"/>
      <c r="C2832" s="246"/>
      <c r="D2832" s="236" t="s">
        <v>202</v>
      </c>
      <c r="E2832" s="247" t="s">
        <v>19</v>
      </c>
      <c r="F2832" s="248" t="s">
        <v>992</v>
      </c>
      <c r="G2832" s="246"/>
      <c r="H2832" s="249">
        <v>64</v>
      </c>
      <c r="I2832" s="250"/>
      <c r="J2832" s="246"/>
      <c r="K2832" s="246"/>
      <c r="L2832" s="251"/>
      <c r="M2832" s="252"/>
      <c r="N2832" s="253"/>
      <c r="O2832" s="253"/>
      <c r="P2832" s="253"/>
      <c r="Q2832" s="253"/>
      <c r="R2832" s="253"/>
      <c r="S2832" s="253"/>
      <c r="T2832" s="25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5" t="s">
        <v>202</v>
      </c>
      <c r="AU2832" s="255" t="s">
        <v>82</v>
      </c>
      <c r="AV2832" s="14" t="s">
        <v>82</v>
      </c>
      <c r="AW2832" s="14" t="s">
        <v>34</v>
      </c>
      <c r="AX2832" s="14" t="s">
        <v>72</v>
      </c>
      <c r="AY2832" s="255" t="s">
        <v>191</v>
      </c>
    </row>
    <row r="2833" s="16" customFormat="1">
      <c r="A2833" s="16"/>
      <c r="B2833" s="267"/>
      <c r="C2833" s="268"/>
      <c r="D2833" s="236" t="s">
        <v>202</v>
      </c>
      <c r="E2833" s="269" t="s">
        <v>19</v>
      </c>
      <c r="F2833" s="270" t="s">
        <v>212</v>
      </c>
      <c r="G2833" s="268"/>
      <c r="H2833" s="271">
        <v>64</v>
      </c>
      <c r="I2833" s="272"/>
      <c r="J2833" s="268"/>
      <c r="K2833" s="268"/>
      <c r="L2833" s="273"/>
      <c r="M2833" s="274"/>
      <c r="N2833" s="275"/>
      <c r="O2833" s="275"/>
      <c r="P2833" s="275"/>
      <c r="Q2833" s="275"/>
      <c r="R2833" s="275"/>
      <c r="S2833" s="275"/>
      <c r="T2833" s="27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T2833" s="277" t="s">
        <v>202</v>
      </c>
      <c r="AU2833" s="277" t="s">
        <v>82</v>
      </c>
      <c r="AV2833" s="16" t="s">
        <v>198</v>
      </c>
      <c r="AW2833" s="16" t="s">
        <v>34</v>
      </c>
      <c r="AX2833" s="16" t="s">
        <v>80</v>
      </c>
      <c r="AY2833" s="277" t="s">
        <v>191</v>
      </c>
    </row>
    <row r="2834" s="2" customFormat="1" ht="16.5" customHeight="1">
      <c r="A2834" s="41"/>
      <c r="B2834" s="42"/>
      <c r="C2834" s="278" t="s">
        <v>2557</v>
      </c>
      <c r="D2834" s="278" t="s">
        <v>260</v>
      </c>
      <c r="E2834" s="279" t="s">
        <v>2558</v>
      </c>
      <c r="F2834" s="280" t="s">
        <v>2559</v>
      </c>
      <c r="G2834" s="281" t="s">
        <v>310</v>
      </c>
      <c r="H2834" s="282">
        <v>0.67500000000000004</v>
      </c>
      <c r="I2834" s="283"/>
      <c r="J2834" s="284">
        <f>ROUND(I2834*H2834,2)</f>
        <v>0</v>
      </c>
      <c r="K2834" s="280" t="s">
        <v>197</v>
      </c>
      <c r="L2834" s="285"/>
      <c r="M2834" s="286" t="s">
        <v>19</v>
      </c>
      <c r="N2834" s="287" t="s">
        <v>43</v>
      </c>
      <c r="O2834" s="87"/>
      <c r="P2834" s="225">
        <f>O2834*H2834</f>
        <v>0</v>
      </c>
      <c r="Q2834" s="225">
        <v>1</v>
      </c>
      <c r="R2834" s="225">
        <f>Q2834*H2834</f>
        <v>0.67500000000000004</v>
      </c>
      <c r="S2834" s="225">
        <v>0</v>
      </c>
      <c r="T2834" s="226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7" t="s">
        <v>688</v>
      </c>
      <c r="AT2834" s="227" t="s">
        <v>260</v>
      </c>
      <c r="AU2834" s="227" t="s">
        <v>82</v>
      </c>
      <c r="AY2834" s="20" t="s">
        <v>191</v>
      </c>
      <c r="BE2834" s="228">
        <f>IF(N2834="základní",J2834,0)</f>
        <v>0</v>
      </c>
      <c r="BF2834" s="228">
        <f>IF(N2834="snížená",J2834,0)</f>
        <v>0</v>
      </c>
      <c r="BG2834" s="228">
        <f>IF(N2834="zákl. přenesená",J2834,0)</f>
        <v>0</v>
      </c>
      <c r="BH2834" s="228">
        <f>IF(N2834="sníž. přenesená",J2834,0)</f>
        <v>0</v>
      </c>
      <c r="BI2834" s="228">
        <f>IF(N2834="nulová",J2834,0)</f>
        <v>0</v>
      </c>
      <c r="BJ2834" s="20" t="s">
        <v>80</v>
      </c>
      <c r="BK2834" s="228">
        <f>ROUND(I2834*H2834,2)</f>
        <v>0</v>
      </c>
      <c r="BL2834" s="20" t="s">
        <v>464</v>
      </c>
      <c r="BM2834" s="227" t="s">
        <v>2560</v>
      </c>
    </row>
    <row r="2835" s="13" customFormat="1">
      <c r="A2835" s="13"/>
      <c r="B2835" s="234"/>
      <c r="C2835" s="235"/>
      <c r="D2835" s="236" t="s">
        <v>202</v>
      </c>
      <c r="E2835" s="237" t="s">
        <v>19</v>
      </c>
      <c r="F2835" s="238" t="s">
        <v>1923</v>
      </c>
      <c r="G2835" s="235"/>
      <c r="H2835" s="237" t="s">
        <v>19</v>
      </c>
      <c r="I2835" s="239"/>
      <c r="J2835" s="235"/>
      <c r="K2835" s="235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202</v>
      </c>
      <c r="AU2835" s="244" t="s">
        <v>82</v>
      </c>
      <c r="AV2835" s="13" t="s">
        <v>80</v>
      </c>
      <c r="AW2835" s="13" t="s">
        <v>34</v>
      </c>
      <c r="AX2835" s="13" t="s">
        <v>72</v>
      </c>
      <c r="AY2835" s="244" t="s">
        <v>191</v>
      </c>
    </row>
    <row r="2836" s="13" customFormat="1">
      <c r="A2836" s="13"/>
      <c r="B2836" s="234"/>
      <c r="C2836" s="235"/>
      <c r="D2836" s="236" t="s">
        <v>202</v>
      </c>
      <c r="E2836" s="237" t="s">
        <v>19</v>
      </c>
      <c r="F2836" s="238" t="s">
        <v>2555</v>
      </c>
      <c r="G2836" s="235"/>
      <c r="H2836" s="237" t="s">
        <v>19</v>
      </c>
      <c r="I2836" s="239"/>
      <c r="J2836" s="235"/>
      <c r="K2836" s="235"/>
      <c r="L2836" s="240"/>
      <c r="M2836" s="241"/>
      <c r="N2836" s="242"/>
      <c r="O2836" s="242"/>
      <c r="P2836" s="242"/>
      <c r="Q2836" s="242"/>
      <c r="R2836" s="242"/>
      <c r="S2836" s="242"/>
      <c r="T2836" s="24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4" t="s">
        <v>202</v>
      </c>
      <c r="AU2836" s="244" t="s">
        <v>82</v>
      </c>
      <c r="AV2836" s="13" t="s">
        <v>80</v>
      </c>
      <c r="AW2836" s="13" t="s">
        <v>34</v>
      </c>
      <c r="AX2836" s="13" t="s">
        <v>72</v>
      </c>
      <c r="AY2836" s="244" t="s">
        <v>191</v>
      </c>
    </row>
    <row r="2837" s="13" customFormat="1">
      <c r="A2837" s="13"/>
      <c r="B2837" s="234"/>
      <c r="C2837" s="235"/>
      <c r="D2837" s="236" t="s">
        <v>202</v>
      </c>
      <c r="E2837" s="237" t="s">
        <v>19</v>
      </c>
      <c r="F2837" s="238" t="s">
        <v>2556</v>
      </c>
      <c r="G2837" s="235"/>
      <c r="H2837" s="237" t="s">
        <v>19</v>
      </c>
      <c r="I2837" s="239"/>
      <c r="J2837" s="235"/>
      <c r="K2837" s="235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202</v>
      </c>
      <c r="AU2837" s="244" t="s">
        <v>82</v>
      </c>
      <c r="AV2837" s="13" t="s">
        <v>80</v>
      </c>
      <c r="AW2837" s="13" t="s">
        <v>34</v>
      </c>
      <c r="AX2837" s="13" t="s">
        <v>72</v>
      </c>
      <c r="AY2837" s="244" t="s">
        <v>191</v>
      </c>
    </row>
    <row r="2838" s="14" customFormat="1">
      <c r="A2838" s="14"/>
      <c r="B2838" s="245"/>
      <c r="C2838" s="246"/>
      <c r="D2838" s="236" t="s">
        <v>202</v>
      </c>
      <c r="E2838" s="247" t="s">
        <v>19</v>
      </c>
      <c r="F2838" s="248" t="s">
        <v>2561</v>
      </c>
      <c r="G2838" s="246"/>
      <c r="H2838" s="249">
        <v>0.67500000000000004</v>
      </c>
      <c r="I2838" s="250"/>
      <c r="J2838" s="246"/>
      <c r="K2838" s="246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202</v>
      </c>
      <c r="AU2838" s="255" t="s">
        <v>82</v>
      </c>
      <c r="AV2838" s="14" t="s">
        <v>82</v>
      </c>
      <c r="AW2838" s="14" t="s">
        <v>34</v>
      </c>
      <c r="AX2838" s="14" t="s">
        <v>72</v>
      </c>
      <c r="AY2838" s="255" t="s">
        <v>191</v>
      </c>
    </row>
    <row r="2839" s="16" customFormat="1">
      <c r="A2839" s="16"/>
      <c r="B2839" s="267"/>
      <c r="C2839" s="268"/>
      <c r="D2839" s="236" t="s">
        <v>202</v>
      </c>
      <c r="E2839" s="269" t="s">
        <v>19</v>
      </c>
      <c r="F2839" s="270" t="s">
        <v>212</v>
      </c>
      <c r="G2839" s="268"/>
      <c r="H2839" s="271">
        <v>0.67500000000000004</v>
      </c>
      <c r="I2839" s="272"/>
      <c r="J2839" s="268"/>
      <c r="K2839" s="268"/>
      <c r="L2839" s="273"/>
      <c r="M2839" s="274"/>
      <c r="N2839" s="275"/>
      <c r="O2839" s="275"/>
      <c r="P2839" s="275"/>
      <c r="Q2839" s="275"/>
      <c r="R2839" s="275"/>
      <c r="S2839" s="275"/>
      <c r="T2839" s="27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T2839" s="277" t="s">
        <v>202</v>
      </c>
      <c r="AU2839" s="277" t="s">
        <v>82</v>
      </c>
      <c r="AV2839" s="16" t="s">
        <v>198</v>
      </c>
      <c r="AW2839" s="16" t="s">
        <v>34</v>
      </c>
      <c r="AX2839" s="16" t="s">
        <v>80</v>
      </c>
      <c r="AY2839" s="277" t="s">
        <v>191</v>
      </c>
    </row>
    <row r="2840" s="2" customFormat="1" ht="16.5" customHeight="1">
      <c r="A2840" s="41"/>
      <c r="B2840" s="42"/>
      <c r="C2840" s="278" t="s">
        <v>2562</v>
      </c>
      <c r="D2840" s="278" t="s">
        <v>260</v>
      </c>
      <c r="E2840" s="279" t="s">
        <v>2563</v>
      </c>
      <c r="F2840" s="280" t="s">
        <v>2564</v>
      </c>
      <c r="G2840" s="281" t="s">
        <v>310</v>
      </c>
      <c r="H2840" s="282">
        <v>0.113</v>
      </c>
      <c r="I2840" s="283"/>
      <c r="J2840" s="284">
        <f>ROUND(I2840*H2840,2)</f>
        <v>0</v>
      </c>
      <c r="K2840" s="280" t="s">
        <v>197</v>
      </c>
      <c r="L2840" s="285"/>
      <c r="M2840" s="286" t="s">
        <v>19</v>
      </c>
      <c r="N2840" s="287" t="s">
        <v>43</v>
      </c>
      <c r="O2840" s="87"/>
      <c r="P2840" s="225">
        <f>O2840*H2840</f>
        <v>0</v>
      </c>
      <c r="Q2840" s="225">
        <v>1</v>
      </c>
      <c r="R2840" s="225">
        <f>Q2840*H2840</f>
        <v>0.113</v>
      </c>
      <c r="S2840" s="225">
        <v>0</v>
      </c>
      <c r="T2840" s="226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7" t="s">
        <v>688</v>
      </c>
      <c r="AT2840" s="227" t="s">
        <v>260</v>
      </c>
      <c r="AU2840" s="227" t="s">
        <v>82</v>
      </c>
      <c r="AY2840" s="20" t="s">
        <v>191</v>
      </c>
      <c r="BE2840" s="228">
        <f>IF(N2840="základní",J2840,0)</f>
        <v>0</v>
      </c>
      <c r="BF2840" s="228">
        <f>IF(N2840="snížená",J2840,0)</f>
        <v>0</v>
      </c>
      <c r="BG2840" s="228">
        <f>IF(N2840="zákl. přenesená",J2840,0)</f>
        <v>0</v>
      </c>
      <c r="BH2840" s="228">
        <f>IF(N2840="sníž. přenesená",J2840,0)</f>
        <v>0</v>
      </c>
      <c r="BI2840" s="228">
        <f>IF(N2840="nulová",J2840,0)</f>
        <v>0</v>
      </c>
      <c r="BJ2840" s="20" t="s">
        <v>80</v>
      </c>
      <c r="BK2840" s="228">
        <f>ROUND(I2840*H2840,2)</f>
        <v>0</v>
      </c>
      <c r="BL2840" s="20" t="s">
        <v>464</v>
      </c>
      <c r="BM2840" s="227" t="s">
        <v>2565</v>
      </c>
    </row>
    <row r="2841" s="13" customFormat="1">
      <c r="A2841" s="13"/>
      <c r="B2841" s="234"/>
      <c r="C2841" s="235"/>
      <c r="D2841" s="236" t="s">
        <v>202</v>
      </c>
      <c r="E2841" s="237" t="s">
        <v>19</v>
      </c>
      <c r="F2841" s="238" t="s">
        <v>1923</v>
      </c>
      <c r="G2841" s="235"/>
      <c r="H2841" s="237" t="s">
        <v>19</v>
      </c>
      <c r="I2841" s="239"/>
      <c r="J2841" s="235"/>
      <c r="K2841" s="235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202</v>
      </c>
      <c r="AU2841" s="244" t="s">
        <v>82</v>
      </c>
      <c r="AV2841" s="13" t="s">
        <v>80</v>
      </c>
      <c r="AW2841" s="13" t="s">
        <v>34</v>
      </c>
      <c r="AX2841" s="13" t="s">
        <v>72</v>
      </c>
      <c r="AY2841" s="244" t="s">
        <v>191</v>
      </c>
    </row>
    <row r="2842" s="13" customFormat="1">
      <c r="A2842" s="13"/>
      <c r="B2842" s="234"/>
      <c r="C2842" s="235"/>
      <c r="D2842" s="236" t="s">
        <v>202</v>
      </c>
      <c r="E2842" s="237" t="s">
        <v>19</v>
      </c>
      <c r="F2842" s="238" t="s">
        <v>2555</v>
      </c>
      <c r="G2842" s="235"/>
      <c r="H2842" s="237" t="s">
        <v>19</v>
      </c>
      <c r="I2842" s="239"/>
      <c r="J2842" s="235"/>
      <c r="K2842" s="235"/>
      <c r="L2842" s="240"/>
      <c r="M2842" s="241"/>
      <c r="N2842" s="242"/>
      <c r="O2842" s="242"/>
      <c r="P2842" s="242"/>
      <c r="Q2842" s="242"/>
      <c r="R2842" s="242"/>
      <c r="S2842" s="242"/>
      <c r="T2842" s="24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4" t="s">
        <v>202</v>
      </c>
      <c r="AU2842" s="244" t="s">
        <v>82</v>
      </c>
      <c r="AV2842" s="13" t="s">
        <v>80</v>
      </c>
      <c r="AW2842" s="13" t="s">
        <v>34</v>
      </c>
      <c r="AX2842" s="13" t="s">
        <v>72</v>
      </c>
      <c r="AY2842" s="244" t="s">
        <v>191</v>
      </c>
    </row>
    <row r="2843" s="13" customFormat="1">
      <c r="A2843" s="13"/>
      <c r="B2843" s="234"/>
      <c r="C2843" s="235"/>
      <c r="D2843" s="236" t="s">
        <v>202</v>
      </c>
      <c r="E2843" s="237" t="s">
        <v>19</v>
      </c>
      <c r="F2843" s="238" t="s">
        <v>2566</v>
      </c>
      <c r="G2843" s="235"/>
      <c r="H2843" s="237" t="s">
        <v>19</v>
      </c>
      <c r="I2843" s="239"/>
      <c r="J2843" s="235"/>
      <c r="K2843" s="235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202</v>
      </c>
      <c r="AU2843" s="244" t="s">
        <v>82</v>
      </c>
      <c r="AV2843" s="13" t="s">
        <v>80</v>
      </c>
      <c r="AW2843" s="13" t="s">
        <v>34</v>
      </c>
      <c r="AX2843" s="13" t="s">
        <v>72</v>
      </c>
      <c r="AY2843" s="244" t="s">
        <v>191</v>
      </c>
    </row>
    <row r="2844" s="14" customFormat="1">
      <c r="A2844" s="14"/>
      <c r="B2844" s="245"/>
      <c r="C2844" s="246"/>
      <c r="D2844" s="236" t="s">
        <v>202</v>
      </c>
      <c r="E2844" s="247" t="s">
        <v>19</v>
      </c>
      <c r="F2844" s="248" t="s">
        <v>2567</v>
      </c>
      <c r="G2844" s="246"/>
      <c r="H2844" s="249">
        <v>0.113</v>
      </c>
      <c r="I2844" s="250"/>
      <c r="J2844" s="246"/>
      <c r="K2844" s="246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202</v>
      </c>
      <c r="AU2844" s="255" t="s">
        <v>82</v>
      </c>
      <c r="AV2844" s="14" t="s">
        <v>82</v>
      </c>
      <c r="AW2844" s="14" t="s">
        <v>34</v>
      </c>
      <c r="AX2844" s="14" t="s">
        <v>72</v>
      </c>
      <c r="AY2844" s="255" t="s">
        <v>191</v>
      </c>
    </row>
    <row r="2845" s="16" customFormat="1">
      <c r="A2845" s="16"/>
      <c r="B2845" s="267"/>
      <c r="C2845" s="268"/>
      <c r="D2845" s="236" t="s">
        <v>202</v>
      </c>
      <c r="E2845" s="269" t="s">
        <v>19</v>
      </c>
      <c r="F2845" s="270" t="s">
        <v>212</v>
      </c>
      <c r="G2845" s="268"/>
      <c r="H2845" s="271">
        <v>0.113</v>
      </c>
      <c r="I2845" s="272"/>
      <c r="J2845" s="268"/>
      <c r="K2845" s="268"/>
      <c r="L2845" s="273"/>
      <c r="M2845" s="274"/>
      <c r="N2845" s="275"/>
      <c r="O2845" s="275"/>
      <c r="P2845" s="275"/>
      <c r="Q2845" s="275"/>
      <c r="R2845" s="275"/>
      <c r="S2845" s="275"/>
      <c r="T2845" s="27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T2845" s="277" t="s">
        <v>202</v>
      </c>
      <c r="AU2845" s="277" t="s">
        <v>82</v>
      </c>
      <c r="AV2845" s="16" t="s">
        <v>198</v>
      </c>
      <c r="AW2845" s="16" t="s">
        <v>34</v>
      </c>
      <c r="AX2845" s="16" t="s">
        <v>80</v>
      </c>
      <c r="AY2845" s="277" t="s">
        <v>191</v>
      </c>
    </row>
    <row r="2846" s="2" customFormat="1" ht="24.15" customHeight="1">
      <c r="A2846" s="41"/>
      <c r="B2846" s="42"/>
      <c r="C2846" s="216" t="s">
        <v>2568</v>
      </c>
      <c r="D2846" s="216" t="s">
        <v>193</v>
      </c>
      <c r="E2846" s="217" t="s">
        <v>2569</v>
      </c>
      <c r="F2846" s="218" t="s">
        <v>2570</v>
      </c>
      <c r="G2846" s="219" t="s">
        <v>196</v>
      </c>
      <c r="H2846" s="220">
        <v>679.31700000000001</v>
      </c>
      <c r="I2846" s="221"/>
      <c r="J2846" s="222">
        <f>ROUND(I2846*H2846,2)</f>
        <v>0</v>
      </c>
      <c r="K2846" s="218" t="s">
        <v>197</v>
      </c>
      <c r="L2846" s="47"/>
      <c r="M2846" s="223" t="s">
        <v>19</v>
      </c>
      <c r="N2846" s="224" t="s">
        <v>43</v>
      </c>
      <c r="O2846" s="87"/>
      <c r="P2846" s="225">
        <f>O2846*H2846</f>
        <v>0</v>
      </c>
      <c r="Q2846" s="225">
        <v>0.00027999999999999998</v>
      </c>
      <c r="R2846" s="225">
        <f>Q2846*H2846</f>
        <v>0.19020875999999998</v>
      </c>
      <c r="S2846" s="225">
        <v>0</v>
      </c>
      <c r="T2846" s="226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7" t="s">
        <v>464</v>
      </c>
      <c r="AT2846" s="227" t="s">
        <v>193</v>
      </c>
      <c r="AU2846" s="227" t="s">
        <v>82</v>
      </c>
      <c r="AY2846" s="20" t="s">
        <v>191</v>
      </c>
      <c r="BE2846" s="228">
        <f>IF(N2846="základní",J2846,0)</f>
        <v>0</v>
      </c>
      <c r="BF2846" s="228">
        <f>IF(N2846="snížená",J2846,0)</f>
        <v>0</v>
      </c>
      <c r="BG2846" s="228">
        <f>IF(N2846="zákl. přenesená",J2846,0)</f>
        <v>0</v>
      </c>
      <c r="BH2846" s="228">
        <f>IF(N2846="sníž. přenesená",J2846,0)</f>
        <v>0</v>
      </c>
      <c r="BI2846" s="228">
        <f>IF(N2846="nulová",J2846,0)</f>
        <v>0</v>
      </c>
      <c r="BJ2846" s="20" t="s">
        <v>80</v>
      </c>
      <c r="BK2846" s="228">
        <f>ROUND(I2846*H2846,2)</f>
        <v>0</v>
      </c>
      <c r="BL2846" s="20" t="s">
        <v>464</v>
      </c>
      <c r="BM2846" s="227" t="s">
        <v>2571</v>
      </c>
    </row>
    <row r="2847" s="2" customFormat="1">
      <c r="A2847" s="41"/>
      <c r="B2847" s="42"/>
      <c r="C2847" s="43"/>
      <c r="D2847" s="229" t="s">
        <v>200</v>
      </c>
      <c r="E2847" s="43"/>
      <c r="F2847" s="230" t="s">
        <v>2572</v>
      </c>
      <c r="G2847" s="43"/>
      <c r="H2847" s="43"/>
      <c r="I2847" s="231"/>
      <c r="J2847" s="43"/>
      <c r="K2847" s="43"/>
      <c r="L2847" s="47"/>
      <c r="M2847" s="232"/>
      <c r="N2847" s="233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200</v>
      </c>
      <c r="AU2847" s="20" t="s">
        <v>82</v>
      </c>
    </row>
    <row r="2848" s="13" customFormat="1">
      <c r="A2848" s="13"/>
      <c r="B2848" s="234"/>
      <c r="C2848" s="235"/>
      <c r="D2848" s="236" t="s">
        <v>202</v>
      </c>
      <c r="E2848" s="237" t="s">
        <v>19</v>
      </c>
      <c r="F2848" s="238" t="s">
        <v>1967</v>
      </c>
      <c r="G2848" s="235"/>
      <c r="H2848" s="237" t="s">
        <v>19</v>
      </c>
      <c r="I2848" s="239"/>
      <c r="J2848" s="235"/>
      <c r="K2848" s="235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202</v>
      </c>
      <c r="AU2848" s="244" t="s">
        <v>82</v>
      </c>
      <c r="AV2848" s="13" t="s">
        <v>80</v>
      </c>
      <c r="AW2848" s="13" t="s">
        <v>34</v>
      </c>
      <c r="AX2848" s="13" t="s">
        <v>72</v>
      </c>
      <c r="AY2848" s="244" t="s">
        <v>191</v>
      </c>
    </row>
    <row r="2849" s="13" customFormat="1">
      <c r="A2849" s="13"/>
      <c r="B2849" s="234"/>
      <c r="C2849" s="235"/>
      <c r="D2849" s="236" t="s">
        <v>202</v>
      </c>
      <c r="E2849" s="237" t="s">
        <v>19</v>
      </c>
      <c r="F2849" s="238" t="s">
        <v>558</v>
      </c>
      <c r="G2849" s="235"/>
      <c r="H2849" s="237" t="s">
        <v>19</v>
      </c>
      <c r="I2849" s="239"/>
      <c r="J2849" s="235"/>
      <c r="K2849" s="235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202</v>
      </c>
      <c r="AU2849" s="244" t="s">
        <v>82</v>
      </c>
      <c r="AV2849" s="13" t="s">
        <v>80</v>
      </c>
      <c r="AW2849" s="13" t="s">
        <v>34</v>
      </c>
      <c r="AX2849" s="13" t="s">
        <v>72</v>
      </c>
      <c r="AY2849" s="244" t="s">
        <v>191</v>
      </c>
    </row>
    <row r="2850" s="14" customFormat="1">
      <c r="A2850" s="14"/>
      <c r="B2850" s="245"/>
      <c r="C2850" s="246"/>
      <c r="D2850" s="236" t="s">
        <v>202</v>
      </c>
      <c r="E2850" s="247" t="s">
        <v>19</v>
      </c>
      <c r="F2850" s="248" t="s">
        <v>1968</v>
      </c>
      <c r="G2850" s="246"/>
      <c r="H2850" s="249">
        <v>422.40899999999999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5" t="s">
        <v>202</v>
      </c>
      <c r="AU2850" s="255" t="s">
        <v>82</v>
      </c>
      <c r="AV2850" s="14" t="s">
        <v>82</v>
      </c>
      <c r="AW2850" s="14" t="s">
        <v>34</v>
      </c>
      <c r="AX2850" s="14" t="s">
        <v>72</v>
      </c>
      <c r="AY2850" s="255" t="s">
        <v>191</v>
      </c>
    </row>
    <row r="2851" s="14" customFormat="1">
      <c r="A2851" s="14"/>
      <c r="B2851" s="245"/>
      <c r="C2851" s="246"/>
      <c r="D2851" s="236" t="s">
        <v>202</v>
      </c>
      <c r="E2851" s="247" t="s">
        <v>19</v>
      </c>
      <c r="F2851" s="248" t="s">
        <v>1969</v>
      </c>
      <c r="G2851" s="246"/>
      <c r="H2851" s="249">
        <v>-10.125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202</v>
      </c>
      <c r="AU2851" s="255" t="s">
        <v>82</v>
      </c>
      <c r="AV2851" s="14" t="s">
        <v>82</v>
      </c>
      <c r="AW2851" s="14" t="s">
        <v>34</v>
      </c>
      <c r="AX2851" s="14" t="s">
        <v>72</v>
      </c>
      <c r="AY2851" s="255" t="s">
        <v>191</v>
      </c>
    </row>
    <row r="2852" s="14" customFormat="1">
      <c r="A2852" s="14"/>
      <c r="B2852" s="245"/>
      <c r="C2852" s="246"/>
      <c r="D2852" s="236" t="s">
        <v>202</v>
      </c>
      <c r="E2852" s="247" t="s">
        <v>19</v>
      </c>
      <c r="F2852" s="248" t="s">
        <v>1970</v>
      </c>
      <c r="G2852" s="246"/>
      <c r="H2852" s="249">
        <v>-23.100000000000001</v>
      </c>
      <c r="I2852" s="250"/>
      <c r="J2852" s="246"/>
      <c r="K2852" s="246"/>
      <c r="L2852" s="251"/>
      <c r="M2852" s="252"/>
      <c r="N2852" s="253"/>
      <c r="O2852" s="253"/>
      <c r="P2852" s="253"/>
      <c r="Q2852" s="253"/>
      <c r="R2852" s="253"/>
      <c r="S2852" s="253"/>
      <c r="T2852" s="25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5" t="s">
        <v>202</v>
      </c>
      <c r="AU2852" s="255" t="s">
        <v>82</v>
      </c>
      <c r="AV2852" s="14" t="s">
        <v>82</v>
      </c>
      <c r="AW2852" s="14" t="s">
        <v>34</v>
      </c>
      <c r="AX2852" s="14" t="s">
        <v>72</v>
      </c>
      <c r="AY2852" s="255" t="s">
        <v>191</v>
      </c>
    </row>
    <row r="2853" s="14" customFormat="1">
      <c r="A2853" s="14"/>
      <c r="B2853" s="245"/>
      <c r="C2853" s="246"/>
      <c r="D2853" s="236" t="s">
        <v>202</v>
      </c>
      <c r="E2853" s="247" t="s">
        <v>19</v>
      </c>
      <c r="F2853" s="248" t="s">
        <v>1971</v>
      </c>
      <c r="G2853" s="246"/>
      <c r="H2853" s="249">
        <v>-31.716000000000001</v>
      </c>
      <c r="I2853" s="250"/>
      <c r="J2853" s="246"/>
      <c r="K2853" s="246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202</v>
      </c>
      <c r="AU2853" s="255" t="s">
        <v>82</v>
      </c>
      <c r="AV2853" s="14" t="s">
        <v>82</v>
      </c>
      <c r="AW2853" s="14" t="s">
        <v>34</v>
      </c>
      <c r="AX2853" s="14" t="s">
        <v>72</v>
      </c>
      <c r="AY2853" s="255" t="s">
        <v>191</v>
      </c>
    </row>
    <row r="2854" s="14" customFormat="1">
      <c r="A2854" s="14"/>
      <c r="B2854" s="245"/>
      <c r="C2854" s="246"/>
      <c r="D2854" s="236" t="s">
        <v>202</v>
      </c>
      <c r="E2854" s="247" t="s">
        <v>19</v>
      </c>
      <c r="F2854" s="248" t="s">
        <v>1972</v>
      </c>
      <c r="G2854" s="246"/>
      <c r="H2854" s="249">
        <v>-9.375</v>
      </c>
      <c r="I2854" s="250"/>
      <c r="J2854" s="246"/>
      <c r="K2854" s="246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202</v>
      </c>
      <c r="AU2854" s="255" t="s">
        <v>82</v>
      </c>
      <c r="AV2854" s="14" t="s">
        <v>82</v>
      </c>
      <c r="AW2854" s="14" t="s">
        <v>34</v>
      </c>
      <c r="AX2854" s="14" t="s">
        <v>72</v>
      </c>
      <c r="AY2854" s="255" t="s">
        <v>191</v>
      </c>
    </row>
    <row r="2855" s="13" customFormat="1">
      <c r="A2855" s="13"/>
      <c r="B2855" s="234"/>
      <c r="C2855" s="235"/>
      <c r="D2855" s="236" t="s">
        <v>202</v>
      </c>
      <c r="E2855" s="237" t="s">
        <v>19</v>
      </c>
      <c r="F2855" s="238" t="s">
        <v>454</v>
      </c>
      <c r="G2855" s="235"/>
      <c r="H2855" s="237" t="s">
        <v>19</v>
      </c>
      <c r="I2855" s="239"/>
      <c r="J2855" s="235"/>
      <c r="K2855" s="235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202</v>
      </c>
      <c r="AU2855" s="244" t="s">
        <v>82</v>
      </c>
      <c r="AV2855" s="13" t="s">
        <v>80</v>
      </c>
      <c r="AW2855" s="13" t="s">
        <v>34</v>
      </c>
      <c r="AX2855" s="13" t="s">
        <v>72</v>
      </c>
      <c r="AY2855" s="244" t="s">
        <v>191</v>
      </c>
    </row>
    <row r="2856" s="14" customFormat="1">
      <c r="A2856" s="14"/>
      <c r="B2856" s="245"/>
      <c r="C2856" s="246"/>
      <c r="D2856" s="236" t="s">
        <v>202</v>
      </c>
      <c r="E2856" s="247" t="s">
        <v>19</v>
      </c>
      <c r="F2856" s="248" t="s">
        <v>1973</v>
      </c>
      <c r="G2856" s="246"/>
      <c r="H2856" s="249">
        <v>43.700000000000003</v>
      </c>
      <c r="I2856" s="250"/>
      <c r="J2856" s="246"/>
      <c r="K2856" s="246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202</v>
      </c>
      <c r="AU2856" s="255" t="s">
        <v>82</v>
      </c>
      <c r="AV2856" s="14" t="s">
        <v>82</v>
      </c>
      <c r="AW2856" s="14" t="s">
        <v>34</v>
      </c>
      <c r="AX2856" s="14" t="s">
        <v>72</v>
      </c>
      <c r="AY2856" s="255" t="s">
        <v>191</v>
      </c>
    </row>
    <row r="2857" s="14" customFormat="1">
      <c r="A2857" s="14"/>
      <c r="B2857" s="245"/>
      <c r="C2857" s="246"/>
      <c r="D2857" s="236" t="s">
        <v>202</v>
      </c>
      <c r="E2857" s="247" t="s">
        <v>19</v>
      </c>
      <c r="F2857" s="248" t="s">
        <v>1974</v>
      </c>
      <c r="G2857" s="246"/>
      <c r="H2857" s="249">
        <v>367.70999999999998</v>
      </c>
      <c r="I2857" s="250"/>
      <c r="J2857" s="246"/>
      <c r="K2857" s="246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202</v>
      </c>
      <c r="AU2857" s="255" t="s">
        <v>82</v>
      </c>
      <c r="AV2857" s="14" t="s">
        <v>82</v>
      </c>
      <c r="AW2857" s="14" t="s">
        <v>34</v>
      </c>
      <c r="AX2857" s="14" t="s">
        <v>72</v>
      </c>
      <c r="AY2857" s="255" t="s">
        <v>191</v>
      </c>
    </row>
    <row r="2858" s="14" customFormat="1">
      <c r="A2858" s="14"/>
      <c r="B2858" s="245"/>
      <c r="C2858" s="246"/>
      <c r="D2858" s="236" t="s">
        <v>202</v>
      </c>
      <c r="E2858" s="247" t="s">
        <v>19</v>
      </c>
      <c r="F2858" s="248" t="s">
        <v>1975</v>
      </c>
      <c r="G2858" s="246"/>
      <c r="H2858" s="249">
        <v>38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202</v>
      </c>
      <c r="AU2858" s="255" t="s">
        <v>82</v>
      </c>
      <c r="AV2858" s="14" t="s">
        <v>82</v>
      </c>
      <c r="AW2858" s="14" t="s">
        <v>34</v>
      </c>
      <c r="AX2858" s="14" t="s">
        <v>72</v>
      </c>
      <c r="AY2858" s="255" t="s">
        <v>191</v>
      </c>
    </row>
    <row r="2859" s="14" customFormat="1">
      <c r="A2859" s="14"/>
      <c r="B2859" s="245"/>
      <c r="C2859" s="246"/>
      <c r="D2859" s="236" t="s">
        <v>202</v>
      </c>
      <c r="E2859" s="247" t="s">
        <v>19</v>
      </c>
      <c r="F2859" s="248" t="s">
        <v>1976</v>
      </c>
      <c r="G2859" s="246"/>
      <c r="H2859" s="249">
        <v>0.34999999999999998</v>
      </c>
      <c r="I2859" s="250"/>
      <c r="J2859" s="246"/>
      <c r="K2859" s="246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202</v>
      </c>
      <c r="AU2859" s="255" t="s">
        <v>82</v>
      </c>
      <c r="AV2859" s="14" t="s">
        <v>82</v>
      </c>
      <c r="AW2859" s="14" t="s">
        <v>34</v>
      </c>
      <c r="AX2859" s="14" t="s">
        <v>72</v>
      </c>
      <c r="AY2859" s="255" t="s">
        <v>191</v>
      </c>
    </row>
    <row r="2860" s="14" customFormat="1">
      <c r="A2860" s="14"/>
      <c r="B2860" s="245"/>
      <c r="C2860" s="246"/>
      <c r="D2860" s="236" t="s">
        <v>202</v>
      </c>
      <c r="E2860" s="247" t="s">
        <v>19</v>
      </c>
      <c r="F2860" s="248" t="s">
        <v>1976</v>
      </c>
      <c r="G2860" s="246"/>
      <c r="H2860" s="249">
        <v>0.34999999999999998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202</v>
      </c>
      <c r="AU2860" s="255" t="s">
        <v>82</v>
      </c>
      <c r="AV2860" s="14" t="s">
        <v>82</v>
      </c>
      <c r="AW2860" s="14" t="s">
        <v>34</v>
      </c>
      <c r="AX2860" s="14" t="s">
        <v>72</v>
      </c>
      <c r="AY2860" s="255" t="s">
        <v>191</v>
      </c>
    </row>
    <row r="2861" s="14" customFormat="1">
      <c r="A2861" s="14"/>
      <c r="B2861" s="245"/>
      <c r="C2861" s="246"/>
      <c r="D2861" s="236" t="s">
        <v>202</v>
      </c>
      <c r="E2861" s="247" t="s">
        <v>19</v>
      </c>
      <c r="F2861" s="248" t="s">
        <v>1977</v>
      </c>
      <c r="G2861" s="246"/>
      <c r="H2861" s="249">
        <v>-118.886</v>
      </c>
      <c r="I2861" s="250"/>
      <c r="J2861" s="246"/>
      <c r="K2861" s="246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202</v>
      </c>
      <c r="AU2861" s="255" t="s">
        <v>82</v>
      </c>
      <c r="AV2861" s="14" t="s">
        <v>82</v>
      </c>
      <c r="AW2861" s="14" t="s">
        <v>34</v>
      </c>
      <c r="AX2861" s="14" t="s">
        <v>72</v>
      </c>
      <c r="AY2861" s="255" t="s">
        <v>191</v>
      </c>
    </row>
    <row r="2862" s="16" customFormat="1">
      <c r="A2862" s="16"/>
      <c r="B2862" s="267"/>
      <c r="C2862" s="268"/>
      <c r="D2862" s="236" t="s">
        <v>202</v>
      </c>
      <c r="E2862" s="269" t="s">
        <v>19</v>
      </c>
      <c r="F2862" s="270" t="s">
        <v>212</v>
      </c>
      <c r="G2862" s="268"/>
      <c r="H2862" s="271">
        <v>679.31700000000001</v>
      </c>
      <c r="I2862" s="272"/>
      <c r="J2862" s="268"/>
      <c r="K2862" s="268"/>
      <c r="L2862" s="273"/>
      <c r="M2862" s="274"/>
      <c r="N2862" s="275"/>
      <c r="O2862" s="275"/>
      <c r="P2862" s="275"/>
      <c r="Q2862" s="275"/>
      <c r="R2862" s="275"/>
      <c r="S2862" s="275"/>
      <c r="T2862" s="27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77" t="s">
        <v>202</v>
      </c>
      <c r="AU2862" s="277" t="s">
        <v>82</v>
      </c>
      <c r="AV2862" s="16" t="s">
        <v>198</v>
      </c>
      <c r="AW2862" s="16" t="s">
        <v>34</v>
      </c>
      <c r="AX2862" s="16" t="s">
        <v>80</v>
      </c>
      <c r="AY2862" s="277" t="s">
        <v>191</v>
      </c>
    </row>
    <row r="2863" s="2" customFormat="1" ht="16.5" customHeight="1">
      <c r="A2863" s="41"/>
      <c r="B2863" s="42"/>
      <c r="C2863" s="278" t="s">
        <v>2573</v>
      </c>
      <c r="D2863" s="278" t="s">
        <v>260</v>
      </c>
      <c r="E2863" s="279" t="s">
        <v>2574</v>
      </c>
      <c r="F2863" s="280" t="s">
        <v>2575</v>
      </c>
      <c r="G2863" s="281" t="s">
        <v>196</v>
      </c>
      <c r="H2863" s="282">
        <v>769.66600000000005</v>
      </c>
      <c r="I2863" s="283"/>
      <c r="J2863" s="284">
        <f>ROUND(I2863*H2863,2)</f>
        <v>0</v>
      </c>
      <c r="K2863" s="280" t="s">
        <v>197</v>
      </c>
      <c r="L2863" s="285"/>
      <c r="M2863" s="286" t="s">
        <v>19</v>
      </c>
      <c r="N2863" s="287" t="s">
        <v>43</v>
      </c>
      <c r="O2863" s="87"/>
      <c r="P2863" s="225">
        <f>O2863*H2863</f>
        <v>0</v>
      </c>
      <c r="Q2863" s="225">
        <v>0.0121</v>
      </c>
      <c r="R2863" s="225">
        <f>Q2863*H2863</f>
        <v>9.3129586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688</v>
      </c>
      <c r="AT2863" s="227" t="s">
        <v>260</v>
      </c>
      <c r="AU2863" s="227" t="s">
        <v>82</v>
      </c>
      <c r="AY2863" s="20" t="s">
        <v>191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80</v>
      </c>
      <c r="BK2863" s="228">
        <f>ROUND(I2863*H2863,2)</f>
        <v>0</v>
      </c>
      <c r="BL2863" s="20" t="s">
        <v>464</v>
      </c>
      <c r="BM2863" s="227" t="s">
        <v>2576</v>
      </c>
    </row>
    <row r="2864" s="13" customFormat="1">
      <c r="A2864" s="13"/>
      <c r="B2864" s="234"/>
      <c r="C2864" s="235"/>
      <c r="D2864" s="236" t="s">
        <v>202</v>
      </c>
      <c r="E2864" s="237" t="s">
        <v>19</v>
      </c>
      <c r="F2864" s="238" t="s">
        <v>1967</v>
      </c>
      <c r="G2864" s="235"/>
      <c r="H2864" s="237" t="s">
        <v>19</v>
      </c>
      <c r="I2864" s="239"/>
      <c r="J2864" s="235"/>
      <c r="K2864" s="235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202</v>
      </c>
      <c r="AU2864" s="244" t="s">
        <v>82</v>
      </c>
      <c r="AV2864" s="13" t="s">
        <v>80</v>
      </c>
      <c r="AW2864" s="13" t="s">
        <v>34</v>
      </c>
      <c r="AX2864" s="13" t="s">
        <v>72</v>
      </c>
      <c r="AY2864" s="244" t="s">
        <v>191</v>
      </c>
    </row>
    <row r="2865" s="13" customFormat="1">
      <c r="A2865" s="13"/>
      <c r="B2865" s="234"/>
      <c r="C2865" s="235"/>
      <c r="D2865" s="236" t="s">
        <v>202</v>
      </c>
      <c r="E2865" s="237" t="s">
        <v>19</v>
      </c>
      <c r="F2865" s="238" t="s">
        <v>558</v>
      </c>
      <c r="G2865" s="235"/>
      <c r="H2865" s="237" t="s">
        <v>19</v>
      </c>
      <c r="I2865" s="239"/>
      <c r="J2865" s="235"/>
      <c r="K2865" s="235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202</v>
      </c>
      <c r="AU2865" s="244" t="s">
        <v>82</v>
      </c>
      <c r="AV2865" s="13" t="s">
        <v>80</v>
      </c>
      <c r="AW2865" s="13" t="s">
        <v>34</v>
      </c>
      <c r="AX2865" s="13" t="s">
        <v>72</v>
      </c>
      <c r="AY2865" s="244" t="s">
        <v>191</v>
      </c>
    </row>
    <row r="2866" s="14" customFormat="1">
      <c r="A2866" s="14"/>
      <c r="B2866" s="245"/>
      <c r="C2866" s="246"/>
      <c r="D2866" s="236" t="s">
        <v>202</v>
      </c>
      <c r="E2866" s="247" t="s">
        <v>19</v>
      </c>
      <c r="F2866" s="248" t="s">
        <v>1968</v>
      </c>
      <c r="G2866" s="246"/>
      <c r="H2866" s="249">
        <v>422.40899999999999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5" t="s">
        <v>202</v>
      </c>
      <c r="AU2866" s="255" t="s">
        <v>82</v>
      </c>
      <c r="AV2866" s="14" t="s">
        <v>82</v>
      </c>
      <c r="AW2866" s="14" t="s">
        <v>34</v>
      </c>
      <c r="AX2866" s="14" t="s">
        <v>72</v>
      </c>
      <c r="AY2866" s="255" t="s">
        <v>191</v>
      </c>
    </row>
    <row r="2867" s="14" customFormat="1">
      <c r="A2867" s="14"/>
      <c r="B2867" s="245"/>
      <c r="C2867" s="246"/>
      <c r="D2867" s="236" t="s">
        <v>202</v>
      </c>
      <c r="E2867" s="247" t="s">
        <v>19</v>
      </c>
      <c r="F2867" s="248" t="s">
        <v>1969</v>
      </c>
      <c r="G2867" s="246"/>
      <c r="H2867" s="249">
        <v>-10.125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202</v>
      </c>
      <c r="AU2867" s="255" t="s">
        <v>82</v>
      </c>
      <c r="AV2867" s="14" t="s">
        <v>82</v>
      </c>
      <c r="AW2867" s="14" t="s">
        <v>34</v>
      </c>
      <c r="AX2867" s="14" t="s">
        <v>72</v>
      </c>
      <c r="AY2867" s="255" t="s">
        <v>191</v>
      </c>
    </row>
    <row r="2868" s="14" customFormat="1">
      <c r="A2868" s="14"/>
      <c r="B2868" s="245"/>
      <c r="C2868" s="246"/>
      <c r="D2868" s="236" t="s">
        <v>202</v>
      </c>
      <c r="E2868" s="247" t="s">
        <v>19</v>
      </c>
      <c r="F2868" s="248" t="s">
        <v>1970</v>
      </c>
      <c r="G2868" s="246"/>
      <c r="H2868" s="249">
        <v>-23.100000000000001</v>
      </c>
      <c r="I2868" s="250"/>
      <c r="J2868" s="246"/>
      <c r="K2868" s="246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202</v>
      </c>
      <c r="AU2868" s="255" t="s">
        <v>82</v>
      </c>
      <c r="AV2868" s="14" t="s">
        <v>82</v>
      </c>
      <c r="AW2868" s="14" t="s">
        <v>34</v>
      </c>
      <c r="AX2868" s="14" t="s">
        <v>72</v>
      </c>
      <c r="AY2868" s="255" t="s">
        <v>191</v>
      </c>
    </row>
    <row r="2869" s="14" customFormat="1">
      <c r="A2869" s="14"/>
      <c r="B2869" s="245"/>
      <c r="C2869" s="246"/>
      <c r="D2869" s="236" t="s">
        <v>202</v>
      </c>
      <c r="E2869" s="247" t="s">
        <v>19</v>
      </c>
      <c r="F2869" s="248" t="s">
        <v>1971</v>
      </c>
      <c r="G2869" s="246"/>
      <c r="H2869" s="249">
        <v>-31.716000000000001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202</v>
      </c>
      <c r="AU2869" s="255" t="s">
        <v>82</v>
      </c>
      <c r="AV2869" s="14" t="s">
        <v>82</v>
      </c>
      <c r="AW2869" s="14" t="s">
        <v>34</v>
      </c>
      <c r="AX2869" s="14" t="s">
        <v>72</v>
      </c>
      <c r="AY2869" s="255" t="s">
        <v>191</v>
      </c>
    </row>
    <row r="2870" s="14" customFormat="1">
      <c r="A2870" s="14"/>
      <c r="B2870" s="245"/>
      <c r="C2870" s="246"/>
      <c r="D2870" s="236" t="s">
        <v>202</v>
      </c>
      <c r="E2870" s="247" t="s">
        <v>19</v>
      </c>
      <c r="F2870" s="248" t="s">
        <v>1972</v>
      </c>
      <c r="G2870" s="246"/>
      <c r="H2870" s="249">
        <v>-9.375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202</v>
      </c>
      <c r="AU2870" s="255" t="s">
        <v>82</v>
      </c>
      <c r="AV2870" s="14" t="s">
        <v>82</v>
      </c>
      <c r="AW2870" s="14" t="s">
        <v>34</v>
      </c>
      <c r="AX2870" s="14" t="s">
        <v>72</v>
      </c>
      <c r="AY2870" s="255" t="s">
        <v>191</v>
      </c>
    </row>
    <row r="2871" s="13" customFormat="1">
      <c r="A2871" s="13"/>
      <c r="B2871" s="234"/>
      <c r="C2871" s="235"/>
      <c r="D2871" s="236" t="s">
        <v>202</v>
      </c>
      <c r="E2871" s="237" t="s">
        <v>19</v>
      </c>
      <c r="F2871" s="238" t="s">
        <v>454</v>
      </c>
      <c r="G2871" s="235"/>
      <c r="H2871" s="237" t="s">
        <v>19</v>
      </c>
      <c r="I2871" s="239"/>
      <c r="J2871" s="235"/>
      <c r="K2871" s="235"/>
      <c r="L2871" s="240"/>
      <c r="M2871" s="241"/>
      <c r="N2871" s="242"/>
      <c r="O2871" s="242"/>
      <c r="P2871" s="242"/>
      <c r="Q2871" s="242"/>
      <c r="R2871" s="242"/>
      <c r="S2871" s="242"/>
      <c r="T2871" s="24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4" t="s">
        <v>202</v>
      </c>
      <c r="AU2871" s="244" t="s">
        <v>82</v>
      </c>
      <c r="AV2871" s="13" t="s">
        <v>80</v>
      </c>
      <c r="AW2871" s="13" t="s">
        <v>34</v>
      </c>
      <c r="AX2871" s="13" t="s">
        <v>72</v>
      </c>
      <c r="AY2871" s="244" t="s">
        <v>191</v>
      </c>
    </row>
    <row r="2872" s="14" customFormat="1">
      <c r="A2872" s="14"/>
      <c r="B2872" s="245"/>
      <c r="C2872" s="246"/>
      <c r="D2872" s="236" t="s">
        <v>202</v>
      </c>
      <c r="E2872" s="247" t="s">
        <v>19</v>
      </c>
      <c r="F2872" s="248" t="s">
        <v>1973</v>
      </c>
      <c r="G2872" s="246"/>
      <c r="H2872" s="249">
        <v>43.700000000000003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202</v>
      </c>
      <c r="AU2872" s="255" t="s">
        <v>82</v>
      </c>
      <c r="AV2872" s="14" t="s">
        <v>82</v>
      </c>
      <c r="AW2872" s="14" t="s">
        <v>34</v>
      </c>
      <c r="AX2872" s="14" t="s">
        <v>72</v>
      </c>
      <c r="AY2872" s="255" t="s">
        <v>191</v>
      </c>
    </row>
    <row r="2873" s="14" customFormat="1">
      <c r="A2873" s="14"/>
      <c r="B2873" s="245"/>
      <c r="C2873" s="246"/>
      <c r="D2873" s="236" t="s">
        <v>202</v>
      </c>
      <c r="E2873" s="247" t="s">
        <v>19</v>
      </c>
      <c r="F2873" s="248" t="s">
        <v>1974</v>
      </c>
      <c r="G2873" s="246"/>
      <c r="H2873" s="249">
        <v>367.70999999999998</v>
      </c>
      <c r="I2873" s="250"/>
      <c r="J2873" s="246"/>
      <c r="K2873" s="246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202</v>
      </c>
      <c r="AU2873" s="255" t="s">
        <v>82</v>
      </c>
      <c r="AV2873" s="14" t="s">
        <v>82</v>
      </c>
      <c r="AW2873" s="14" t="s">
        <v>34</v>
      </c>
      <c r="AX2873" s="14" t="s">
        <v>72</v>
      </c>
      <c r="AY2873" s="255" t="s">
        <v>191</v>
      </c>
    </row>
    <row r="2874" s="14" customFormat="1">
      <c r="A2874" s="14"/>
      <c r="B2874" s="245"/>
      <c r="C2874" s="246"/>
      <c r="D2874" s="236" t="s">
        <v>202</v>
      </c>
      <c r="E2874" s="247" t="s">
        <v>19</v>
      </c>
      <c r="F2874" s="248" t="s">
        <v>1975</v>
      </c>
      <c r="G2874" s="246"/>
      <c r="H2874" s="249">
        <v>38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5" t="s">
        <v>202</v>
      </c>
      <c r="AU2874" s="255" t="s">
        <v>82</v>
      </c>
      <c r="AV2874" s="14" t="s">
        <v>82</v>
      </c>
      <c r="AW2874" s="14" t="s">
        <v>34</v>
      </c>
      <c r="AX2874" s="14" t="s">
        <v>72</v>
      </c>
      <c r="AY2874" s="255" t="s">
        <v>191</v>
      </c>
    </row>
    <row r="2875" s="14" customFormat="1">
      <c r="A2875" s="14"/>
      <c r="B2875" s="245"/>
      <c r="C2875" s="246"/>
      <c r="D2875" s="236" t="s">
        <v>202</v>
      </c>
      <c r="E2875" s="247" t="s">
        <v>19</v>
      </c>
      <c r="F2875" s="248" t="s">
        <v>1976</v>
      </c>
      <c r="G2875" s="246"/>
      <c r="H2875" s="249">
        <v>0.34999999999999998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202</v>
      </c>
      <c r="AU2875" s="255" t="s">
        <v>82</v>
      </c>
      <c r="AV2875" s="14" t="s">
        <v>82</v>
      </c>
      <c r="AW2875" s="14" t="s">
        <v>34</v>
      </c>
      <c r="AX2875" s="14" t="s">
        <v>72</v>
      </c>
      <c r="AY2875" s="255" t="s">
        <v>191</v>
      </c>
    </row>
    <row r="2876" s="14" customFormat="1">
      <c r="A2876" s="14"/>
      <c r="B2876" s="245"/>
      <c r="C2876" s="246"/>
      <c r="D2876" s="236" t="s">
        <v>202</v>
      </c>
      <c r="E2876" s="247" t="s">
        <v>19</v>
      </c>
      <c r="F2876" s="248" t="s">
        <v>1976</v>
      </c>
      <c r="G2876" s="246"/>
      <c r="H2876" s="249">
        <v>0.34999999999999998</v>
      </c>
      <c r="I2876" s="250"/>
      <c r="J2876" s="246"/>
      <c r="K2876" s="246"/>
      <c r="L2876" s="251"/>
      <c r="M2876" s="252"/>
      <c r="N2876" s="253"/>
      <c r="O2876" s="253"/>
      <c r="P2876" s="253"/>
      <c r="Q2876" s="253"/>
      <c r="R2876" s="253"/>
      <c r="S2876" s="253"/>
      <c r="T2876" s="25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5" t="s">
        <v>202</v>
      </c>
      <c r="AU2876" s="255" t="s">
        <v>82</v>
      </c>
      <c r="AV2876" s="14" t="s">
        <v>82</v>
      </c>
      <c r="AW2876" s="14" t="s">
        <v>34</v>
      </c>
      <c r="AX2876" s="14" t="s">
        <v>72</v>
      </c>
      <c r="AY2876" s="255" t="s">
        <v>191</v>
      </c>
    </row>
    <row r="2877" s="14" customFormat="1">
      <c r="A2877" s="14"/>
      <c r="B2877" s="245"/>
      <c r="C2877" s="246"/>
      <c r="D2877" s="236" t="s">
        <v>202</v>
      </c>
      <c r="E2877" s="247" t="s">
        <v>19</v>
      </c>
      <c r="F2877" s="248" t="s">
        <v>1977</v>
      </c>
      <c r="G2877" s="246"/>
      <c r="H2877" s="249">
        <v>-118.886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202</v>
      </c>
      <c r="AU2877" s="255" t="s">
        <v>82</v>
      </c>
      <c r="AV2877" s="14" t="s">
        <v>82</v>
      </c>
      <c r="AW2877" s="14" t="s">
        <v>34</v>
      </c>
      <c r="AX2877" s="14" t="s">
        <v>72</v>
      </c>
      <c r="AY2877" s="255" t="s">
        <v>191</v>
      </c>
    </row>
    <row r="2878" s="16" customFormat="1">
      <c r="A2878" s="16"/>
      <c r="B2878" s="267"/>
      <c r="C2878" s="268"/>
      <c r="D2878" s="236" t="s">
        <v>202</v>
      </c>
      <c r="E2878" s="269" t="s">
        <v>19</v>
      </c>
      <c r="F2878" s="270" t="s">
        <v>212</v>
      </c>
      <c r="G2878" s="268"/>
      <c r="H2878" s="271">
        <v>679.31700000000001</v>
      </c>
      <c r="I2878" s="272"/>
      <c r="J2878" s="268"/>
      <c r="K2878" s="268"/>
      <c r="L2878" s="273"/>
      <c r="M2878" s="274"/>
      <c r="N2878" s="275"/>
      <c r="O2878" s="275"/>
      <c r="P2878" s="275"/>
      <c r="Q2878" s="275"/>
      <c r="R2878" s="275"/>
      <c r="S2878" s="275"/>
      <c r="T2878" s="27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T2878" s="277" t="s">
        <v>202</v>
      </c>
      <c r="AU2878" s="277" t="s">
        <v>82</v>
      </c>
      <c r="AV2878" s="16" t="s">
        <v>198</v>
      </c>
      <c r="AW2878" s="16" t="s">
        <v>34</v>
      </c>
      <c r="AX2878" s="16" t="s">
        <v>80</v>
      </c>
      <c r="AY2878" s="277" t="s">
        <v>191</v>
      </c>
    </row>
    <row r="2879" s="14" customFormat="1">
      <c r="A2879" s="14"/>
      <c r="B2879" s="245"/>
      <c r="C2879" s="246"/>
      <c r="D2879" s="236" t="s">
        <v>202</v>
      </c>
      <c r="E2879" s="246"/>
      <c r="F2879" s="248" t="s">
        <v>2577</v>
      </c>
      <c r="G2879" s="246"/>
      <c r="H2879" s="249">
        <v>769.66600000000005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202</v>
      </c>
      <c r="AU2879" s="255" t="s">
        <v>82</v>
      </c>
      <c r="AV2879" s="14" t="s">
        <v>82</v>
      </c>
      <c r="AW2879" s="14" t="s">
        <v>4</v>
      </c>
      <c r="AX2879" s="14" t="s">
        <v>80</v>
      </c>
      <c r="AY2879" s="255" t="s">
        <v>191</v>
      </c>
    </row>
    <row r="2880" s="2" customFormat="1" ht="16.5" customHeight="1">
      <c r="A2880" s="41"/>
      <c r="B2880" s="42"/>
      <c r="C2880" s="216" t="s">
        <v>2578</v>
      </c>
      <c r="D2880" s="216" t="s">
        <v>193</v>
      </c>
      <c r="E2880" s="217" t="s">
        <v>2579</v>
      </c>
      <c r="F2880" s="218" t="s">
        <v>2580</v>
      </c>
      <c r="G2880" s="219" t="s">
        <v>215</v>
      </c>
      <c r="H2880" s="220">
        <v>206.30000000000001</v>
      </c>
      <c r="I2880" s="221"/>
      <c r="J2880" s="222">
        <f>ROUND(I2880*H2880,2)</f>
        <v>0</v>
      </c>
      <c r="K2880" s="218" t="s">
        <v>197</v>
      </c>
      <c r="L2880" s="47"/>
      <c r="M2880" s="223" t="s">
        <v>19</v>
      </c>
      <c r="N2880" s="224" t="s">
        <v>43</v>
      </c>
      <c r="O2880" s="87"/>
      <c r="P2880" s="225">
        <f>O2880*H2880</f>
        <v>0</v>
      </c>
      <c r="Q2880" s="225">
        <v>2.0000000000000002E-05</v>
      </c>
      <c r="R2880" s="225">
        <f>Q2880*H2880</f>
        <v>0.0041260000000000003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464</v>
      </c>
      <c r="AT2880" s="227" t="s">
        <v>193</v>
      </c>
      <c r="AU2880" s="227" t="s">
        <v>82</v>
      </c>
      <c r="AY2880" s="20" t="s">
        <v>191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80</v>
      </c>
      <c r="BK2880" s="228">
        <f>ROUND(I2880*H2880,2)</f>
        <v>0</v>
      </c>
      <c r="BL2880" s="20" t="s">
        <v>464</v>
      </c>
      <c r="BM2880" s="227" t="s">
        <v>2581</v>
      </c>
    </row>
    <row r="2881" s="2" customFormat="1">
      <c r="A2881" s="41"/>
      <c r="B2881" s="42"/>
      <c r="C2881" s="43"/>
      <c r="D2881" s="229" t="s">
        <v>200</v>
      </c>
      <c r="E2881" s="43"/>
      <c r="F2881" s="230" t="s">
        <v>2582</v>
      </c>
      <c r="G2881" s="43"/>
      <c r="H2881" s="43"/>
      <c r="I2881" s="231"/>
      <c r="J2881" s="43"/>
      <c r="K2881" s="43"/>
      <c r="L2881" s="47"/>
      <c r="M2881" s="232"/>
      <c r="N2881" s="233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200</v>
      </c>
      <c r="AU2881" s="20" t="s">
        <v>82</v>
      </c>
    </row>
    <row r="2882" s="13" customFormat="1">
      <c r="A2882" s="13"/>
      <c r="B2882" s="234"/>
      <c r="C2882" s="235"/>
      <c r="D2882" s="236" t="s">
        <v>202</v>
      </c>
      <c r="E2882" s="237" t="s">
        <v>19</v>
      </c>
      <c r="F2882" s="238" t="s">
        <v>1667</v>
      </c>
      <c r="G2882" s="235"/>
      <c r="H2882" s="237" t="s">
        <v>19</v>
      </c>
      <c r="I2882" s="239"/>
      <c r="J2882" s="235"/>
      <c r="K2882" s="235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202</v>
      </c>
      <c r="AU2882" s="244" t="s">
        <v>82</v>
      </c>
      <c r="AV2882" s="13" t="s">
        <v>80</v>
      </c>
      <c r="AW2882" s="13" t="s">
        <v>34</v>
      </c>
      <c r="AX2882" s="13" t="s">
        <v>72</v>
      </c>
      <c r="AY2882" s="244" t="s">
        <v>191</v>
      </c>
    </row>
    <row r="2883" s="13" customFormat="1">
      <c r="A2883" s="13"/>
      <c r="B2883" s="234"/>
      <c r="C2883" s="235"/>
      <c r="D2883" s="236" t="s">
        <v>202</v>
      </c>
      <c r="E2883" s="237" t="s">
        <v>19</v>
      </c>
      <c r="F2883" s="238" t="s">
        <v>1668</v>
      </c>
      <c r="G2883" s="235"/>
      <c r="H2883" s="237" t="s">
        <v>19</v>
      </c>
      <c r="I2883" s="239"/>
      <c r="J2883" s="235"/>
      <c r="K2883" s="235"/>
      <c r="L2883" s="240"/>
      <c r="M2883" s="241"/>
      <c r="N2883" s="242"/>
      <c r="O2883" s="242"/>
      <c r="P2883" s="242"/>
      <c r="Q2883" s="242"/>
      <c r="R2883" s="242"/>
      <c r="S2883" s="242"/>
      <c r="T2883" s="24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4" t="s">
        <v>202</v>
      </c>
      <c r="AU2883" s="244" t="s">
        <v>82</v>
      </c>
      <c r="AV2883" s="13" t="s">
        <v>80</v>
      </c>
      <c r="AW2883" s="13" t="s">
        <v>34</v>
      </c>
      <c r="AX2883" s="13" t="s">
        <v>72</v>
      </c>
      <c r="AY2883" s="244" t="s">
        <v>191</v>
      </c>
    </row>
    <row r="2884" s="14" customFormat="1">
      <c r="A2884" s="14"/>
      <c r="B2884" s="245"/>
      <c r="C2884" s="246"/>
      <c r="D2884" s="236" t="s">
        <v>202</v>
      </c>
      <c r="E2884" s="247" t="s">
        <v>19</v>
      </c>
      <c r="F2884" s="248" t="s">
        <v>1669</v>
      </c>
      <c r="G2884" s="246"/>
      <c r="H2884" s="249">
        <v>14</v>
      </c>
      <c r="I2884" s="250"/>
      <c r="J2884" s="246"/>
      <c r="K2884" s="246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202</v>
      </c>
      <c r="AU2884" s="255" t="s">
        <v>82</v>
      </c>
      <c r="AV2884" s="14" t="s">
        <v>82</v>
      </c>
      <c r="AW2884" s="14" t="s">
        <v>34</v>
      </c>
      <c r="AX2884" s="14" t="s">
        <v>72</v>
      </c>
      <c r="AY2884" s="255" t="s">
        <v>191</v>
      </c>
    </row>
    <row r="2885" s="13" customFormat="1">
      <c r="A2885" s="13"/>
      <c r="B2885" s="234"/>
      <c r="C2885" s="235"/>
      <c r="D2885" s="236" t="s">
        <v>202</v>
      </c>
      <c r="E2885" s="237" t="s">
        <v>19</v>
      </c>
      <c r="F2885" s="238" t="s">
        <v>1670</v>
      </c>
      <c r="G2885" s="235"/>
      <c r="H2885" s="237" t="s">
        <v>19</v>
      </c>
      <c r="I2885" s="239"/>
      <c r="J2885" s="235"/>
      <c r="K2885" s="235"/>
      <c r="L2885" s="240"/>
      <c r="M2885" s="241"/>
      <c r="N2885" s="242"/>
      <c r="O2885" s="242"/>
      <c r="P2885" s="242"/>
      <c r="Q2885" s="242"/>
      <c r="R2885" s="242"/>
      <c r="S2885" s="242"/>
      <c r="T2885" s="24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4" t="s">
        <v>202</v>
      </c>
      <c r="AU2885" s="244" t="s">
        <v>82</v>
      </c>
      <c r="AV2885" s="13" t="s">
        <v>80</v>
      </c>
      <c r="AW2885" s="13" t="s">
        <v>34</v>
      </c>
      <c r="AX2885" s="13" t="s">
        <v>72</v>
      </c>
      <c r="AY2885" s="244" t="s">
        <v>191</v>
      </c>
    </row>
    <row r="2886" s="14" customFormat="1">
      <c r="A2886" s="14"/>
      <c r="B2886" s="245"/>
      <c r="C2886" s="246"/>
      <c r="D2886" s="236" t="s">
        <v>202</v>
      </c>
      <c r="E2886" s="247" t="s">
        <v>19</v>
      </c>
      <c r="F2886" s="248" t="s">
        <v>1669</v>
      </c>
      <c r="G2886" s="246"/>
      <c r="H2886" s="249">
        <v>14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202</v>
      </c>
      <c r="AU2886" s="255" t="s">
        <v>82</v>
      </c>
      <c r="AV2886" s="14" t="s">
        <v>82</v>
      </c>
      <c r="AW2886" s="14" t="s">
        <v>34</v>
      </c>
      <c r="AX2886" s="14" t="s">
        <v>72</v>
      </c>
      <c r="AY2886" s="255" t="s">
        <v>191</v>
      </c>
    </row>
    <row r="2887" s="13" customFormat="1">
      <c r="A2887" s="13"/>
      <c r="B2887" s="234"/>
      <c r="C2887" s="235"/>
      <c r="D2887" s="236" t="s">
        <v>202</v>
      </c>
      <c r="E2887" s="237" t="s">
        <v>19</v>
      </c>
      <c r="F2887" s="238" t="s">
        <v>1671</v>
      </c>
      <c r="G2887" s="235"/>
      <c r="H2887" s="237" t="s">
        <v>19</v>
      </c>
      <c r="I2887" s="239"/>
      <c r="J2887" s="235"/>
      <c r="K2887" s="235"/>
      <c r="L2887" s="240"/>
      <c r="M2887" s="241"/>
      <c r="N2887" s="242"/>
      <c r="O2887" s="242"/>
      <c r="P2887" s="242"/>
      <c r="Q2887" s="242"/>
      <c r="R2887" s="242"/>
      <c r="S2887" s="242"/>
      <c r="T2887" s="24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4" t="s">
        <v>202</v>
      </c>
      <c r="AU2887" s="244" t="s">
        <v>82</v>
      </c>
      <c r="AV2887" s="13" t="s">
        <v>80</v>
      </c>
      <c r="AW2887" s="13" t="s">
        <v>34</v>
      </c>
      <c r="AX2887" s="13" t="s">
        <v>72</v>
      </c>
      <c r="AY2887" s="244" t="s">
        <v>191</v>
      </c>
    </row>
    <row r="2888" s="14" customFormat="1">
      <c r="A2888" s="14"/>
      <c r="B2888" s="245"/>
      <c r="C2888" s="246"/>
      <c r="D2888" s="236" t="s">
        <v>202</v>
      </c>
      <c r="E2888" s="247" t="s">
        <v>19</v>
      </c>
      <c r="F2888" s="248" t="s">
        <v>1672</v>
      </c>
      <c r="G2888" s="246"/>
      <c r="H2888" s="249">
        <v>7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5" t="s">
        <v>202</v>
      </c>
      <c r="AU2888" s="255" t="s">
        <v>82</v>
      </c>
      <c r="AV2888" s="14" t="s">
        <v>82</v>
      </c>
      <c r="AW2888" s="14" t="s">
        <v>34</v>
      </c>
      <c r="AX2888" s="14" t="s">
        <v>72</v>
      </c>
      <c r="AY2888" s="255" t="s">
        <v>191</v>
      </c>
    </row>
    <row r="2889" s="13" customFormat="1">
      <c r="A2889" s="13"/>
      <c r="B2889" s="234"/>
      <c r="C2889" s="235"/>
      <c r="D2889" s="236" t="s">
        <v>202</v>
      </c>
      <c r="E2889" s="237" t="s">
        <v>19</v>
      </c>
      <c r="F2889" s="238" t="s">
        <v>1673</v>
      </c>
      <c r="G2889" s="235"/>
      <c r="H2889" s="237" t="s">
        <v>19</v>
      </c>
      <c r="I2889" s="239"/>
      <c r="J2889" s="235"/>
      <c r="K2889" s="235"/>
      <c r="L2889" s="240"/>
      <c r="M2889" s="241"/>
      <c r="N2889" s="242"/>
      <c r="O2889" s="242"/>
      <c r="P2889" s="242"/>
      <c r="Q2889" s="242"/>
      <c r="R2889" s="242"/>
      <c r="S2889" s="242"/>
      <c r="T2889" s="24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4" t="s">
        <v>202</v>
      </c>
      <c r="AU2889" s="244" t="s">
        <v>82</v>
      </c>
      <c r="AV2889" s="13" t="s">
        <v>80</v>
      </c>
      <c r="AW2889" s="13" t="s">
        <v>34</v>
      </c>
      <c r="AX2889" s="13" t="s">
        <v>72</v>
      </c>
      <c r="AY2889" s="244" t="s">
        <v>191</v>
      </c>
    </row>
    <row r="2890" s="14" customFormat="1">
      <c r="A2890" s="14"/>
      <c r="B2890" s="245"/>
      <c r="C2890" s="246"/>
      <c r="D2890" s="236" t="s">
        <v>202</v>
      </c>
      <c r="E2890" s="247" t="s">
        <v>19</v>
      </c>
      <c r="F2890" s="248" t="s">
        <v>1674</v>
      </c>
      <c r="G2890" s="246"/>
      <c r="H2890" s="249">
        <v>15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5" t="s">
        <v>202</v>
      </c>
      <c r="AU2890" s="255" t="s">
        <v>82</v>
      </c>
      <c r="AV2890" s="14" t="s">
        <v>82</v>
      </c>
      <c r="AW2890" s="14" t="s">
        <v>34</v>
      </c>
      <c r="AX2890" s="14" t="s">
        <v>72</v>
      </c>
      <c r="AY2890" s="255" t="s">
        <v>191</v>
      </c>
    </row>
    <row r="2891" s="13" customFormat="1">
      <c r="A2891" s="13"/>
      <c r="B2891" s="234"/>
      <c r="C2891" s="235"/>
      <c r="D2891" s="236" t="s">
        <v>202</v>
      </c>
      <c r="E2891" s="237" t="s">
        <v>19</v>
      </c>
      <c r="F2891" s="238" t="s">
        <v>1675</v>
      </c>
      <c r="G2891" s="235"/>
      <c r="H2891" s="237" t="s">
        <v>19</v>
      </c>
      <c r="I2891" s="239"/>
      <c r="J2891" s="235"/>
      <c r="K2891" s="235"/>
      <c r="L2891" s="240"/>
      <c r="M2891" s="241"/>
      <c r="N2891" s="242"/>
      <c r="O2891" s="242"/>
      <c r="P2891" s="242"/>
      <c r="Q2891" s="242"/>
      <c r="R2891" s="242"/>
      <c r="S2891" s="242"/>
      <c r="T2891" s="24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4" t="s">
        <v>202</v>
      </c>
      <c r="AU2891" s="244" t="s">
        <v>82</v>
      </c>
      <c r="AV2891" s="13" t="s">
        <v>80</v>
      </c>
      <c r="AW2891" s="13" t="s">
        <v>34</v>
      </c>
      <c r="AX2891" s="13" t="s">
        <v>72</v>
      </c>
      <c r="AY2891" s="244" t="s">
        <v>191</v>
      </c>
    </row>
    <row r="2892" s="14" customFormat="1">
      <c r="A2892" s="14"/>
      <c r="B2892" s="245"/>
      <c r="C2892" s="246"/>
      <c r="D2892" s="236" t="s">
        <v>202</v>
      </c>
      <c r="E2892" s="247" t="s">
        <v>19</v>
      </c>
      <c r="F2892" s="248" t="s">
        <v>1676</v>
      </c>
      <c r="G2892" s="246"/>
      <c r="H2892" s="249">
        <v>24</v>
      </c>
      <c r="I2892" s="250"/>
      <c r="J2892" s="246"/>
      <c r="K2892" s="246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202</v>
      </c>
      <c r="AU2892" s="255" t="s">
        <v>82</v>
      </c>
      <c r="AV2892" s="14" t="s">
        <v>82</v>
      </c>
      <c r="AW2892" s="14" t="s">
        <v>34</v>
      </c>
      <c r="AX2892" s="14" t="s">
        <v>72</v>
      </c>
      <c r="AY2892" s="255" t="s">
        <v>191</v>
      </c>
    </row>
    <row r="2893" s="13" customFormat="1">
      <c r="A2893" s="13"/>
      <c r="B2893" s="234"/>
      <c r="C2893" s="235"/>
      <c r="D2893" s="236" t="s">
        <v>202</v>
      </c>
      <c r="E2893" s="237" t="s">
        <v>19</v>
      </c>
      <c r="F2893" s="238" t="s">
        <v>1677</v>
      </c>
      <c r="G2893" s="235"/>
      <c r="H2893" s="237" t="s">
        <v>19</v>
      </c>
      <c r="I2893" s="239"/>
      <c r="J2893" s="235"/>
      <c r="K2893" s="235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202</v>
      </c>
      <c r="AU2893" s="244" t="s">
        <v>82</v>
      </c>
      <c r="AV2893" s="13" t="s">
        <v>80</v>
      </c>
      <c r="AW2893" s="13" t="s">
        <v>34</v>
      </c>
      <c r="AX2893" s="13" t="s">
        <v>72</v>
      </c>
      <c r="AY2893" s="244" t="s">
        <v>191</v>
      </c>
    </row>
    <row r="2894" s="14" customFormat="1">
      <c r="A2894" s="14"/>
      <c r="B2894" s="245"/>
      <c r="C2894" s="246"/>
      <c r="D2894" s="236" t="s">
        <v>202</v>
      </c>
      <c r="E2894" s="247" t="s">
        <v>19</v>
      </c>
      <c r="F2894" s="248" t="s">
        <v>1678</v>
      </c>
      <c r="G2894" s="246"/>
      <c r="H2894" s="249">
        <v>4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202</v>
      </c>
      <c r="AU2894" s="255" t="s">
        <v>82</v>
      </c>
      <c r="AV2894" s="14" t="s">
        <v>82</v>
      </c>
      <c r="AW2894" s="14" t="s">
        <v>34</v>
      </c>
      <c r="AX2894" s="14" t="s">
        <v>72</v>
      </c>
      <c r="AY2894" s="255" t="s">
        <v>191</v>
      </c>
    </row>
    <row r="2895" s="13" customFormat="1">
      <c r="A2895" s="13"/>
      <c r="B2895" s="234"/>
      <c r="C2895" s="235"/>
      <c r="D2895" s="236" t="s">
        <v>202</v>
      </c>
      <c r="E2895" s="237" t="s">
        <v>19</v>
      </c>
      <c r="F2895" s="238" t="s">
        <v>1679</v>
      </c>
      <c r="G2895" s="235"/>
      <c r="H2895" s="237" t="s">
        <v>19</v>
      </c>
      <c r="I2895" s="239"/>
      <c r="J2895" s="235"/>
      <c r="K2895" s="235"/>
      <c r="L2895" s="240"/>
      <c r="M2895" s="241"/>
      <c r="N2895" s="242"/>
      <c r="O2895" s="242"/>
      <c r="P2895" s="242"/>
      <c r="Q2895" s="242"/>
      <c r="R2895" s="242"/>
      <c r="S2895" s="242"/>
      <c r="T2895" s="24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4" t="s">
        <v>202</v>
      </c>
      <c r="AU2895" s="244" t="s">
        <v>82</v>
      </c>
      <c r="AV2895" s="13" t="s">
        <v>80</v>
      </c>
      <c r="AW2895" s="13" t="s">
        <v>34</v>
      </c>
      <c r="AX2895" s="13" t="s">
        <v>72</v>
      </c>
      <c r="AY2895" s="244" t="s">
        <v>191</v>
      </c>
    </row>
    <row r="2896" s="14" customFormat="1">
      <c r="A2896" s="14"/>
      <c r="B2896" s="245"/>
      <c r="C2896" s="246"/>
      <c r="D2896" s="236" t="s">
        <v>202</v>
      </c>
      <c r="E2896" s="247" t="s">
        <v>19</v>
      </c>
      <c r="F2896" s="248" t="s">
        <v>1680</v>
      </c>
      <c r="G2896" s="246"/>
      <c r="H2896" s="249">
        <v>10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202</v>
      </c>
      <c r="AU2896" s="255" t="s">
        <v>82</v>
      </c>
      <c r="AV2896" s="14" t="s">
        <v>82</v>
      </c>
      <c r="AW2896" s="14" t="s">
        <v>34</v>
      </c>
      <c r="AX2896" s="14" t="s">
        <v>72</v>
      </c>
      <c r="AY2896" s="255" t="s">
        <v>191</v>
      </c>
    </row>
    <row r="2897" s="13" customFormat="1">
      <c r="A2897" s="13"/>
      <c r="B2897" s="234"/>
      <c r="C2897" s="235"/>
      <c r="D2897" s="236" t="s">
        <v>202</v>
      </c>
      <c r="E2897" s="237" t="s">
        <v>19</v>
      </c>
      <c r="F2897" s="238" t="s">
        <v>1681</v>
      </c>
      <c r="G2897" s="235"/>
      <c r="H2897" s="237" t="s">
        <v>19</v>
      </c>
      <c r="I2897" s="239"/>
      <c r="J2897" s="235"/>
      <c r="K2897" s="235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202</v>
      </c>
      <c r="AU2897" s="244" t="s">
        <v>82</v>
      </c>
      <c r="AV2897" s="13" t="s">
        <v>80</v>
      </c>
      <c r="AW2897" s="13" t="s">
        <v>34</v>
      </c>
      <c r="AX2897" s="13" t="s">
        <v>72</v>
      </c>
      <c r="AY2897" s="244" t="s">
        <v>191</v>
      </c>
    </row>
    <row r="2898" s="13" customFormat="1">
      <c r="A2898" s="13"/>
      <c r="B2898" s="234"/>
      <c r="C2898" s="235"/>
      <c r="D2898" s="236" t="s">
        <v>202</v>
      </c>
      <c r="E2898" s="237" t="s">
        <v>19</v>
      </c>
      <c r="F2898" s="238" t="s">
        <v>1682</v>
      </c>
      <c r="G2898" s="235"/>
      <c r="H2898" s="237" t="s">
        <v>19</v>
      </c>
      <c r="I2898" s="239"/>
      <c r="J2898" s="235"/>
      <c r="K2898" s="235"/>
      <c r="L2898" s="240"/>
      <c r="M2898" s="241"/>
      <c r="N2898" s="242"/>
      <c r="O2898" s="242"/>
      <c r="P2898" s="242"/>
      <c r="Q2898" s="242"/>
      <c r="R2898" s="242"/>
      <c r="S2898" s="242"/>
      <c r="T2898" s="24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4" t="s">
        <v>202</v>
      </c>
      <c r="AU2898" s="244" t="s">
        <v>82</v>
      </c>
      <c r="AV2898" s="13" t="s">
        <v>80</v>
      </c>
      <c r="AW2898" s="13" t="s">
        <v>34</v>
      </c>
      <c r="AX2898" s="13" t="s">
        <v>72</v>
      </c>
      <c r="AY2898" s="244" t="s">
        <v>191</v>
      </c>
    </row>
    <row r="2899" s="14" customFormat="1">
      <c r="A2899" s="14"/>
      <c r="B2899" s="245"/>
      <c r="C2899" s="246"/>
      <c r="D2899" s="236" t="s">
        <v>202</v>
      </c>
      <c r="E2899" s="247" t="s">
        <v>19</v>
      </c>
      <c r="F2899" s="248" t="s">
        <v>1683</v>
      </c>
      <c r="G2899" s="246"/>
      <c r="H2899" s="249">
        <v>44.399999999999999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202</v>
      </c>
      <c r="AU2899" s="255" t="s">
        <v>82</v>
      </c>
      <c r="AV2899" s="14" t="s">
        <v>82</v>
      </c>
      <c r="AW2899" s="14" t="s">
        <v>34</v>
      </c>
      <c r="AX2899" s="14" t="s">
        <v>72</v>
      </c>
      <c r="AY2899" s="255" t="s">
        <v>191</v>
      </c>
    </row>
    <row r="2900" s="13" customFormat="1">
      <c r="A2900" s="13"/>
      <c r="B2900" s="234"/>
      <c r="C2900" s="235"/>
      <c r="D2900" s="236" t="s">
        <v>202</v>
      </c>
      <c r="E2900" s="237" t="s">
        <v>19</v>
      </c>
      <c r="F2900" s="238" t="s">
        <v>1684</v>
      </c>
      <c r="G2900" s="235"/>
      <c r="H2900" s="237" t="s">
        <v>19</v>
      </c>
      <c r="I2900" s="239"/>
      <c r="J2900" s="235"/>
      <c r="K2900" s="235"/>
      <c r="L2900" s="240"/>
      <c r="M2900" s="241"/>
      <c r="N2900" s="242"/>
      <c r="O2900" s="242"/>
      <c r="P2900" s="242"/>
      <c r="Q2900" s="242"/>
      <c r="R2900" s="242"/>
      <c r="S2900" s="242"/>
      <c r="T2900" s="24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4" t="s">
        <v>202</v>
      </c>
      <c r="AU2900" s="244" t="s">
        <v>82</v>
      </c>
      <c r="AV2900" s="13" t="s">
        <v>80</v>
      </c>
      <c r="AW2900" s="13" t="s">
        <v>34</v>
      </c>
      <c r="AX2900" s="13" t="s">
        <v>72</v>
      </c>
      <c r="AY2900" s="244" t="s">
        <v>191</v>
      </c>
    </row>
    <row r="2901" s="14" customFormat="1">
      <c r="A2901" s="14"/>
      <c r="B2901" s="245"/>
      <c r="C2901" s="246"/>
      <c r="D2901" s="236" t="s">
        <v>202</v>
      </c>
      <c r="E2901" s="247" t="s">
        <v>19</v>
      </c>
      <c r="F2901" s="248" t="s">
        <v>1683</v>
      </c>
      <c r="G2901" s="246"/>
      <c r="H2901" s="249">
        <v>44.399999999999999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202</v>
      </c>
      <c r="AU2901" s="255" t="s">
        <v>82</v>
      </c>
      <c r="AV2901" s="14" t="s">
        <v>82</v>
      </c>
      <c r="AW2901" s="14" t="s">
        <v>34</v>
      </c>
      <c r="AX2901" s="14" t="s">
        <v>72</v>
      </c>
      <c r="AY2901" s="255" t="s">
        <v>191</v>
      </c>
    </row>
    <row r="2902" s="13" customFormat="1">
      <c r="A2902" s="13"/>
      <c r="B2902" s="234"/>
      <c r="C2902" s="235"/>
      <c r="D2902" s="236" t="s">
        <v>202</v>
      </c>
      <c r="E2902" s="237" t="s">
        <v>19</v>
      </c>
      <c r="F2902" s="238" t="s">
        <v>1685</v>
      </c>
      <c r="G2902" s="235"/>
      <c r="H2902" s="237" t="s">
        <v>19</v>
      </c>
      <c r="I2902" s="239"/>
      <c r="J2902" s="235"/>
      <c r="K2902" s="235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202</v>
      </c>
      <c r="AU2902" s="244" t="s">
        <v>82</v>
      </c>
      <c r="AV2902" s="13" t="s">
        <v>80</v>
      </c>
      <c r="AW2902" s="13" t="s">
        <v>34</v>
      </c>
      <c r="AX2902" s="13" t="s">
        <v>72</v>
      </c>
      <c r="AY2902" s="244" t="s">
        <v>191</v>
      </c>
    </row>
    <row r="2903" s="14" customFormat="1">
      <c r="A2903" s="14"/>
      <c r="B2903" s="245"/>
      <c r="C2903" s="246"/>
      <c r="D2903" s="236" t="s">
        <v>202</v>
      </c>
      <c r="E2903" s="247" t="s">
        <v>19</v>
      </c>
      <c r="F2903" s="248" t="s">
        <v>1686</v>
      </c>
      <c r="G2903" s="246"/>
      <c r="H2903" s="249">
        <v>5.0999999999999996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202</v>
      </c>
      <c r="AU2903" s="255" t="s">
        <v>82</v>
      </c>
      <c r="AV2903" s="14" t="s">
        <v>82</v>
      </c>
      <c r="AW2903" s="14" t="s">
        <v>34</v>
      </c>
      <c r="AX2903" s="14" t="s">
        <v>72</v>
      </c>
      <c r="AY2903" s="255" t="s">
        <v>191</v>
      </c>
    </row>
    <row r="2904" s="13" customFormat="1">
      <c r="A2904" s="13"/>
      <c r="B2904" s="234"/>
      <c r="C2904" s="235"/>
      <c r="D2904" s="236" t="s">
        <v>202</v>
      </c>
      <c r="E2904" s="237" t="s">
        <v>19</v>
      </c>
      <c r="F2904" s="238" t="s">
        <v>1687</v>
      </c>
      <c r="G2904" s="235"/>
      <c r="H2904" s="237" t="s">
        <v>19</v>
      </c>
      <c r="I2904" s="239"/>
      <c r="J2904" s="235"/>
      <c r="K2904" s="235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202</v>
      </c>
      <c r="AU2904" s="244" t="s">
        <v>82</v>
      </c>
      <c r="AV2904" s="13" t="s">
        <v>80</v>
      </c>
      <c r="AW2904" s="13" t="s">
        <v>34</v>
      </c>
      <c r="AX2904" s="13" t="s">
        <v>72</v>
      </c>
      <c r="AY2904" s="244" t="s">
        <v>191</v>
      </c>
    </row>
    <row r="2905" s="14" customFormat="1">
      <c r="A2905" s="14"/>
      <c r="B2905" s="245"/>
      <c r="C2905" s="246"/>
      <c r="D2905" s="236" t="s">
        <v>202</v>
      </c>
      <c r="E2905" s="247" t="s">
        <v>19</v>
      </c>
      <c r="F2905" s="248" t="s">
        <v>1688</v>
      </c>
      <c r="G2905" s="246"/>
      <c r="H2905" s="249">
        <v>9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5" t="s">
        <v>202</v>
      </c>
      <c r="AU2905" s="255" t="s">
        <v>82</v>
      </c>
      <c r="AV2905" s="14" t="s">
        <v>82</v>
      </c>
      <c r="AW2905" s="14" t="s">
        <v>34</v>
      </c>
      <c r="AX2905" s="14" t="s">
        <v>72</v>
      </c>
      <c r="AY2905" s="255" t="s">
        <v>191</v>
      </c>
    </row>
    <row r="2906" s="13" customFormat="1">
      <c r="A2906" s="13"/>
      <c r="B2906" s="234"/>
      <c r="C2906" s="235"/>
      <c r="D2906" s="236" t="s">
        <v>202</v>
      </c>
      <c r="E2906" s="237" t="s">
        <v>19</v>
      </c>
      <c r="F2906" s="238" t="s">
        <v>1689</v>
      </c>
      <c r="G2906" s="235"/>
      <c r="H2906" s="237" t="s">
        <v>19</v>
      </c>
      <c r="I2906" s="239"/>
      <c r="J2906" s="235"/>
      <c r="K2906" s="235"/>
      <c r="L2906" s="240"/>
      <c r="M2906" s="241"/>
      <c r="N2906" s="242"/>
      <c r="O2906" s="242"/>
      <c r="P2906" s="242"/>
      <c r="Q2906" s="242"/>
      <c r="R2906" s="242"/>
      <c r="S2906" s="242"/>
      <c r="T2906" s="24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4" t="s">
        <v>202</v>
      </c>
      <c r="AU2906" s="244" t="s">
        <v>82</v>
      </c>
      <c r="AV2906" s="13" t="s">
        <v>80</v>
      </c>
      <c r="AW2906" s="13" t="s">
        <v>34</v>
      </c>
      <c r="AX2906" s="13" t="s">
        <v>72</v>
      </c>
      <c r="AY2906" s="244" t="s">
        <v>191</v>
      </c>
    </row>
    <row r="2907" s="14" customFormat="1">
      <c r="A2907" s="14"/>
      <c r="B2907" s="245"/>
      <c r="C2907" s="246"/>
      <c r="D2907" s="236" t="s">
        <v>202</v>
      </c>
      <c r="E2907" s="247" t="s">
        <v>19</v>
      </c>
      <c r="F2907" s="248" t="s">
        <v>1690</v>
      </c>
      <c r="G2907" s="246"/>
      <c r="H2907" s="249">
        <v>9.5999999999999996</v>
      </c>
      <c r="I2907" s="250"/>
      <c r="J2907" s="246"/>
      <c r="K2907" s="246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202</v>
      </c>
      <c r="AU2907" s="255" t="s">
        <v>82</v>
      </c>
      <c r="AV2907" s="14" t="s">
        <v>82</v>
      </c>
      <c r="AW2907" s="14" t="s">
        <v>34</v>
      </c>
      <c r="AX2907" s="14" t="s">
        <v>72</v>
      </c>
      <c r="AY2907" s="255" t="s">
        <v>191</v>
      </c>
    </row>
    <row r="2908" s="13" customFormat="1">
      <c r="A2908" s="13"/>
      <c r="B2908" s="234"/>
      <c r="C2908" s="235"/>
      <c r="D2908" s="236" t="s">
        <v>202</v>
      </c>
      <c r="E2908" s="237" t="s">
        <v>19</v>
      </c>
      <c r="F2908" s="238" t="s">
        <v>1691</v>
      </c>
      <c r="G2908" s="235"/>
      <c r="H2908" s="237" t="s">
        <v>19</v>
      </c>
      <c r="I2908" s="239"/>
      <c r="J2908" s="235"/>
      <c r="K2908" s="235"/>
      <c r="L2908" s="240"/>
      <c r="M2908" s="241"/>
      <c r="N2908" s="242"/>
      <c r="O2908" s="242"/>
      <c r="P2908" s="242"/>
      <c r="Q2908" s="242"/>
      <c r="R2908" s="242"/>
      <c r="S2908" s="242"/>
      <c r="T2908" s="24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4" t="s">
        <v>202</v>
      </c>
      <c r="AU2908" s="244" t="s">
        <v>82</v>
      </c>
      <c r="AV2908" s="13" t="s">
        <v>80</v>
      </c>
      <c r="AW2908" s="13" t="s">
        <v>34</v>
      </c>
      <c r="AX2908" s="13" t="s">
        <v>72</v>
      </c>
      <c r="AY2908" s="244" t="s">
        <v>191</v>
      </c>
    </row>
    <row r="2909" s="14" customFormat="1">
      <c r="A2909" s="14"/>
      <c r="B2909" s="245"/>
      <c r="C2909" s="246"/>
      <c r="D2909" s="236" t="s">
        <v>202</v>
      </c>
      <c r="E2909" s="247" t="s">
        <v>19</v>
      </c>
      <c r="F2909" s="248" t="s">
        <v>1692</v>
      </c>
      <c r="G2909" s="246"/>
      <c r="H2909" s="249">
        <v>5.7999999999999998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202</v>
      </c>
      <c r="AU2909" s="255" t="s">
        <v>82</v>
      </c>
      <c r="AV2909" s="14" t="s">
        <v>82</v>
      </c>
      <c r="AW2909" s="14" t="s">
        <v>34</v>
      </c>
      <c r="AX2909" s="14" t="s">
        <v>72</v>
      </c>
      <c r="AY2909" s="255" t="s">
        <v>191</v>
      </c>
    </row>
    <row r="2910" s="16" customFormat="1">
      <c r="A2910" s="16"/>
      <c r="B2910" s="267"/>
      <c r="C2910" s="268"/>
      <c r="D2910" s="236" t="s">
        <v>202</v>
      </c>
      <c r="E2910" s="269" t="s">
        <v>19</v>
      </c>
      <c r="F2910" s="270" t="s">
        <v>212</v>
      </c>
      <c r="G2910" s="268"/>
      <c r="H2910" s="271">
        <v>206.30000000000001</v>
      </c>
      <c r="I2910" s="272"/>
      <c r="J2910" s="268"/>
      <c r="K2910" s="268"/>
      <c r="L2910" s="273"/>
      <c r="M2910" s="274"/>
      <c r="N2910" s="275"/>
      <c r="O2910" s="275"/>
      <c r="P2910" s="275"/>
      <c r="Q2910" s="275"/>
      <c r="R2910" s="275"/>
      <c r="S2910" s="275"/>
      <c r="T2910" s="27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77" t="s">
        <v>202</v>
      </c>
      <c r="AU2910" s="277" t="s">
        <v>82</v>
      </c>
      <c r="AV2910" s="16" t="s">
        <v>198</v>
      </c>
      <c r="AW2910" s="16" t="s">
        <v>34</v>
      </c>
      <c r="AX2910" s="16" t="s">
        <v>80</v>
      </c>
      <c r="AY2910" s="277" t="s">
        <v>191</v>
      </c>
    </row>
    <row r="2911" s="2" customFormat="1" ht="16.5" customHeight="1">
      <c r="A2911" s="41"/>
      <c r="B2911" s="42"/>
      <c r="C2911" s="278" t="s">
        <v>2583</v>
      </c>
      <c r="D2911" s="278" t="s">
        <v>260</v>
      </c>
      <c r="E2911" s="279" t="s">
        <v>2584</v>
      </c>
      <c r="F2911" s="280" t="s">
        <v>2585</v>
      </c>
      <c r="G2911" s="281" t="s">
        <v>215</v>
      </c>
      <c r="H2911" s="282">
        <v>222.804</v>
      </c>
      <c r="I2911" s="283"/>
      <c r="J2911" s="284">
        <f>ROUND(I2911*H2911,2)</f>
        <v>0</v>
      </c>
      <c r="K2911" s="280" t="s">
        <v>197</v>
      </c>
      <c r="L2911" s="285"/>
      <c r="M2911" s="286" t="s">
        <v>19</v>
      </c>
      <c r="N2911" s="287" t="s">
        <v>43</v>
      </c>
      <c r="O2911" s="87"/>
      <c r="P2911" s="225">
        <f>O2911*H2911</f>
        <v>0</v>
      </c>
      <c r="Q2911" s="225">
        <v>0.0030000000000000001</v>
      </c>
      <c r="R2911" s="225">
        <f>Q2911*H2911</f>
        <v>0.66841200000000001</v>
      </c>
      <c r="S2911" s="225">
        <v>0</v>
      </c>
      <c r="T2911" s="226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7" t="s">
        <v>688</v>
      </c>
      <c r="AT2911" s="227" t="s">
        <v>260</v>
      </c>
      <c r="AU2911" s="227" t="s">
        <v>82</v>
      </c>
      <c r="AY2911" s="20" t="s">
        <v>191</v>
      </c>
      <c r="BE2911" s="228">
        <f>IF(N2911="základní",J2911,0)</f>
        <v>0</v>
      </c>
      <c r="BF2911" s="228">
        <f>IF(N2911="snížená",J2911,0)</f>
        <v>0</v>
      </c>
      <c r="BG2911" s="228">
        <f>IF(N2911="zákl. přenesená",J2911,0)</f>
        <v>0</v>
      </c>
      <c r="BH2911" s="228">
        <f>IF(N2911="sníž. přenesená",J2911,0)</f>
        <v>0</v>
      </c>
      <c r="BI2911" s="228">
        <f>IF(N2911="nulová",J2911,0)</f>
        <v>0</v>
      </c>
      <c r="BJ2911" s="20" t="s">
        <v>80</v>
      </c>
      <c r="BK2911" s="228">
        <f>ROUND(I2911*H2911,2)</f>
        <v>0</v>
      </c>
      <c r="BL2911" s="20" t="s">
        <v>464</v>
      </c>
      <c r="BM2911" s="227" t="s">
        <v>2586</v>
      </c>
    </row>
    <row r="2912" s="13" customFormat="1">
      <c r="A2912" s="13"/>
      <c r="B2912" s="234"/>
      <c r="C2912" s="235"/>
      <c r="D2912" s="236" t="s">
        <v>202</v>
      </c>
      <c r="E2912" s="237" t="s">
        <v>19</v>
      </c>
      <c r="F2912" s="238" t="s">
        <v>1667</v>
      </c>
      <c r="G2912" s="235"/>
      <c r="H2912" s="237" t="s">
        <v>19</v>
      </c>
      <c r="I2912" s="239"/>
      <c r="J2912" s="235"/>
      <c r="K2912" s="235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202</v>
      </c>
      <c r="AU2912" s="244" t="s">
        <v>82</v>
      </c>
      <c r="AV2912" s="13" t="s">
        <v>80</v>
      </c>
      <c r="AW2912" s="13" t="s">
        <v>34</v>
      </c>
      <c r="AX2912" s="13" t="s">
        <v>72</v>
      </c>
      <c r="AY2912" s="244" t="s">
        <v>191</v>
      </c>
    </row>
    <row r="2913" s="13" customFormat="1">
      <c r="A2913" s="13"/>
      <c r="B2913" s="234"/>
      <c r="C2913" s="235"/>
      <c r="D2913" s="236" t="s">
        <v>202</v>
      </c>
      <c r="E2913" s="237" t="s">
        <v>19</v>
      </c>
      <c r="F2913" s="238" t="s">
        <v>1668</v>
      </c>
      <c r="G2913" s="235"/>
      <c r="H2913" s="237" t="s">
        <v>19</v>
      </c>
      <c r="I2913" s="239"/>
      <c r="J2913" s="235"/>
      <c r="K2913" s="235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202</v>
      </c>
      <c r="AU2913" s="244" t="s">
        <v>82</v>
      </c>
      <c r="AV2913" s="13" t="s">
        <v>80</v>
      </c>
      <c r="AW2913" s="13" t="s">
        <v>34</v>
      </c>
      <c r="AX2913" s="13" t="s">
        <v>72</v>
      </c>
      <c r="AY2913" s="244" t="s">
        <v>191</v>
      </c>
    </row>
    <row r="2914" s="14" customFormat="1">
      <c r="A2914" s="14"/>
      <c r="B2914" s="245"/>
      <c r="C2914" s="246"/>
      <c r="D2914" s="236" t="s">
        <v>202</v>
      </c>
      <c r="E2914" s="247" t="s">
        <v>19</v>
      </c>
      <c r="F2914" s="248" t="s">
        <v>1669</v>
      </c>
      <c r="G2914" s="246"/>
      <c r="H2914" s="249">
        <v>14</v>
      </c>
      <c r="I2914" s="250"/>
      <c r="J2914" s="246"/>
      <c r="K2914" s="246"/>
      <c r="L2914" s="251"/>
      <c r="M2914" s="252"/>
      <c r="N2914" s="253"/>
      <c r="O2914" s="253"/>
      <c r="P2914" s="253"/>
      <c r="Q2914" s="253"/>
      <c r="R2914" s="253"/>
      <c r="S2914" s="253"/>
      <c r="T2914" s="25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5" t="s">
        <v>202</v>
      </c>
      <c r="AU2914" s="255" t="s">
        <v>82</v>
      </c>
      <c r="AV2914" s="14" t="s">
        <v>82</v>
      </c>
      <c r="AW2914" s="14" t="s">
        <v>34</v>
      </c>
      <c r="AX2914" s="14" t="s">
        <v>72</v>
      </c>
      <c r="AY2914" s="255" t="s">
        <v>191</v>
      </c>
    </row>
    <row r="2915" s="13" customFormat="1">
      <c r="A2915" s="13"/>
      <c r="B2915" s="234"/>
      <c r="C2915" s="235"/>
      <c r="D2915" s="236" t="s">
        <v>202</v>
      </c>
      <c r="E2915" s="237" t="s">
        <v>19</v>
      </c>
      <c r="F2915" s="238" t="s">
        <v>1670</v>
      </c>
      <c r="G2915" s="235"/>
      <c r="H2915" s="237" t="s">
        <v>19</v>
      </c>
      <c r="I2915" s="239"/>
      <c r="J2915" s="235"/>
      <c r="K2915" s="235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202</v>
      </c>
      <c r="AU2915" s="244" t="s">
        <v>82</v>
      </c>
      <c r="AV2915" s="13" t="s">
        <v>80</v>
      </c>
      <c r="AW2915" s="13" t="s">
        <v>34</v>
      </c>
      <c r="AX2915" s="13" t="s">
        <v>72</v>
      </c>
      <c r="AY2915" s="244" t="s">
        <v>191</v>
      </c>
    </row>
    <row r="2916" s="14" customFormat="1">
      <c r="A2916" s="14"/>
      <c r="B2916" s="245"/>
      <c r="C2916" s="246"/>
      <c r="D2916" s="236" t="s">
        <v>202</v>
      </c>
      <c r="E2916" s="247" t="s">
        <v>19</v>
      </c>
      <c r="F2916" s="248" t="s">
        <v>1669</v>
      </c>
      <c r="G2916" s="246"/>
      <c r="H2916" s="249">
        <v>14</v>
      </c>
      <c r="I2916" s="250"/>
      <c r="J2916" s="246"/>
      <c r="K2916" s="246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5" t="s">
        <v>202</v>
      </c>
      <c r="AU2916" s="255" t="s">
        <v>82</v>
      </c>
      <c r="AV2916" s="14" t="s">
        <v>82</v>
      </c>
      <c r="AW2916" s="14" t="s">
        <v>34</v>
      </c>
      <c r="AX2916" s="14" t="s">
        <v>72</v>
      </c>
      <c r="AY2916" s="255" t="s">
        <v>191</v>
      </c>
    </row>
    <row r="2917" s="13" customFormat="1">
      <c r="A2917" s="13"/>
      <c r="B2917" s="234"/>
      <c r="C2917" s="235"/>
      <c r="D2917" s="236" t="s">
        <v>202</v>
      </c>
      <c r="E2917" s="237" t="s">
        <v>19</v>
      </c>
      <c r="F2917" s="238" t="s">
        <v>1671</v>
      </c>
      <c r="G2917" s="235"/>
      <c r="H2917" s="237" t="s">
        <v>19</v>
      </c>
      <c r="I2917" s="239"/>
      <c r="J2917" s="235"/>
      <c r="K2917" s="235"/>
      <c r="L2917" s="240"/>
      <c r="M2917" s="241"/>
      <c r="N2917" s="242"/>
      <c r="O2917" s="242"/>
      <c r="P2917" s="242"/>
      <c r="Q2917" s="242"/>
      <c r="R2917" s="242"/>
      <c r="S2917" s="242"/>
      <c r="T2917" s="24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4" t="s">
        <v>202</v>
      </c>
      <c r="AU2917" s="244" t="s">
        <v>82</v>
      </c>
      <c r="AV2917" s="13" t="s">
        <v>80</v>
      </c>
      <c r="AW2917" s="13" t="s">
        <v>34</v>
      </c>
      <c r="AX2917" s="13" t="s">
        <v>72</v>
      </c>
      <c r="AY2917" s="244" t="s">
        <v>191</v>
      </c>
    </row>
    <row r="2918" s="14" customFormat="1">
      <c r="A2918" s="14"/>
      <c r="B2918" s="245"/>
      <c r="C2918" s="246"/>
      <c r="D2918" s="236" t="s">
        <v>202</v>
      </c>
      <c r="E2918" s="247" t="s">
        <v>19</v>
      </c>
      <c r="F2918" s="248" t="s">
        <v>1672</v>
      </c>
      <c r="G2918" s="246"/>
      <c r="H2918" s="249">
        <v>7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202</v>
      </c>
      <c r="AU2918" s="255" t="s">
        <v>82</v>
      </c>
      <c r="AV2918" s="14" t="s">
        <v>82</v>
      </c>
      <c r="AW2918" s="14" t="s">
        <v>34</v>
      </c>
      <c r="AX2918" s="14" t="s">
        <v>72</v>
      </c>
      <c r="AY2918" s="255" t="s">
        <v>191</v>
      </c>
    </row>
    <row r="2919" s="13" customFormat="1">
      <c r="A2919" s="13"/>
      <c r="B2919" s="234"/>
      <c r="C2919" s="235"/>
      <c r="D2919" s="236" t="s">
        <v>202</v>
      </c>
      <c r="E2919" s="237" t="s">
        <v>19</v>
      </c>
      <c r="F2919" s="238" t="s">
        <v>1673</v>
      </c>
      <c r="G2919" s="235"/>
      <c r="H2919" s="237" t="s">
        <v>19</v>
      </c>
      <c r="I2919" s="239"/>
      <c r="J2919" s="235"/>
      <c r="K2919" s="235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202</v>
      </c>
      <c r="AU2919" s="244" t="s">
        <v>82</v>
      </c>
      <c r="AV2919" s="13" t="s">
        <v>80</v>
      </c>
      <c r="AW2919" s="13" t="s">
        <v>34</v>
      </c>
      <c r="AX2919" s="13" t="s">
        <v>72</v>
      </c>
      <c r="AY2919" s="244" t="s">
        <v>191</v>
      </c>
    </row>
    <row r="2920" s="14" customFormat="1">
      <c r="A2920" s="14"/>
      <c r="B2920" s="245"/>
      <c r="C2920" s="246"/>
      <c r="D2920" s="236" t="s">
        <v>202</v>
      </c>
      <c r="E2920" s="247" t="s">
        <v>19</v>
      </c>
      <c r="F2920" s="248" t="s">
        <v>1674</v>
      </c>
      <c r="G2920" s="246"/>
      <c r="H2920" s="249">
        <v>15</v>
      </c>
      <c r="I2920" s="250"/>
      <c r="J2920" s="246"/>
      <c r="K2920" s="246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202</v>
      </c>
      <c r="AU2920" s="255" t="s">
        <v>82</v>
      </c>
      <c r="AV2920" s="14" t="s">
        <v>82</v>
      </c>
      <c r="AW2920" s="14" t="s">
        <v>34</v>
      </c>
      <c r="AX2920" s="14" t="s">
        <v>72</v>
      </c>
      <c r="AY2920" s="255" t="s">
        <v>191</v>
      </c>
    </row>
    <row r="2921" s="13" customFormat="1">
      <c r="A2921" s="13"/>
      <c r="B2921" s="234"/>
      <c r="C2921" s="235"/>
      <c r="D2921" s="236" t="s">
        <v>202</v>
      </c>
      <c r="E2921" s="237" t="s">
        <v>19</v>
      </c>
      <c r="F2921" s="238" t="s">
        <v>1675</v>
      </c>
      <c r="G2921" s="235"/>
      <c r="H2921" s="237" t="s">
        <v>19</v>
      </c>
      <c r="I2921" s="239"/>
      <c r="J2921" s="235"/>
      <c r="K2921" s="235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202</v>
      </c>
      <c r="AU2921" s="244" t="s">
        <v>82</v>
      </c>
      <c r="AV2921" s="13" t="s">
        <v>80</v>
      </c>
      <c r="AW2921" s="13" t="s">
        <v>34</v>
      </c>
      <c r="AX2921" s="13" t="s">
        <v>72</v>
      </c>
      <c r="AY2921" s="244" t="s">
        <v>191</v>
      </c>
    </row>
    <row r="2922" s="14" customFormat="1">
      <c r="A2922" s="14"/>
      <c r="B2922" s="245"/>
      <c r="C2922" s="246"/>
      <c r="D2922" s="236" t="s">
        <v>202</v>
      </c>
      <c r="E2922" s="247" t="s">
        <v>19</v>
      </c>
      <c r="F2922" s="248" t="s">
        <v>1676</v>
      </c>
      <c r="G2922" s="246"/>
      <c r="H2922" s="249">
        <v>24</v>
      </c>
      <c r="I2922" s="250"/>
      <c r="J2922" s="246"/>
      <c r="K2922" s="246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202</v>
      </c>
      <c r="AU2922" s="255" t="s">
        <v>82</v>
      </c>
      <c r="AV2922" s="14" t="s">
        <v>82</v>
      </c>
      <c r="AW2922" s="14" t="s">
        <v>34</v>
      </c>
      <c r="AX2922" s="14" t="s">
        <v>72</v>
      </c>
      <c r="AY2922" s="255" t="s">
        <v>191</v>
      </c>
    </row>
    <row r="2923" s="13" customFormat="1">
      <c r="A2923" s="13"/>
      <c r="B2923" s="234"/>
      <c r="C2923" s="235"/>
      <c r="D2923" s="236" t="s">
        <v>202</v>
      </c>
      <c r="E2923" s="237" t="s">
        <v>19</v>
      </c>
      <c r="F2923" s="238" t="s">
        <v>1677</v>
      </c>
      <c r="G2923" s="235"/>
      <c r="H2923" s="237" t="s">
        <v>19</v>
      </c>
      <c r="I2923" s="239"/>
      <c r="J2923" s="235"/>
      <c r="K2923" s="235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202</v>
      </c>
      <c r="AU2923" s="244" t="s">
        <v>82</v>
      </c>
      <c r="AV2923" s="13" t="s">
        <v>80</v>
      </c>
      <c r="AW2923" s="13" t="s">
        <v>34</v>
      </c>
      <c r="AX2923" s="13" t="s">
        <v>72</v>
      </c>
      <c r="AY2923" s="244" t="s">
        <v>191</v>
      </c>
    </row>
    <row r="2924" s="14" customFormat="1">
      <c r="A2924" s="14"/>
      <c r="B2924" s="245"/>
      <c r="C2924" s="246"/>
      <c r="D2924" s="236" t="s">
        <v>202</v>
      </c>
      <c r="E2924" s="247" t="s">
        <v>19</v>
      </c>
      <c r="F2924" s="248" t="s">
        <v>1678</v>
      </c>
      <c r="G2924" s="246"/>
      <c r="H2924" s="249">
        <v>4</v>
      </c>
      <c r="I2924" s="250"/>
      <c r="J2924" s="246"/>
      <c r="K2924" s="246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202</v>
      </c>
      <c r="AU2924" s="255" t="s">
        <v>82</v>
      </c>
      <c r="AV2924" s="14" t="s">
        <v>82</v>
      </c>
      <c r="AW2924" s="14" t="s">
        <v>34</v>
      </c>
      <c r="AX2924" s="14" t="s">
        <v>72</v>
      </c>
      <c r="AY2924" s="255" t="s">
        <v>191</v>
      </c>
    </row>
    <row r="2925" s="13" customFormat="1">
      <c r="A2925" s="13"/>
      <c r="B2925" s="234"/>
      <c r="C2925" s="235"/>
      <c r="D2925" s="236" t="s">
        <v>202</v>
      </c>
      <c r="E2925" s="237" t="s">
        <v>19</v>
      </c>
      <c r="F2925" s="238" t="s">
        <v>1679</v>
      </c>
      <c r="G2925" s="235"/>
      <c r="H2925" s="237" t="s">
        <v>19</v>
      </c>
      <c r="I2925" s="239"/>
      <c r="J2925" s="235"/>
      <c r="K2925" s="235"/>
      <c r="L2925" s="240"/>
      <c r="M2925" s="241"/>
      <c r="N2925" s="242"/>
      <c r="O2925" s="242"/>
      <c r="P2925" s="242"/>
      <c r="Q2925" s="242"/>
      <c r="R2925" s="242"/>
      <c r="S2925" s="242"/>
      <c r="T2925" s="24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4" t="s">
        <v>202</v>
      </c>
      <c r="AU2925" s="244" t="s">
        <v>82</v>
      </c>
      <c r="AV2925" s="13" t="s">
        <v>80</v>
      </c>
      <c r="AW2925" s="13" t="s">
        <v>34</v>
      </c>
      <c r="AX2925" s="13" t="s">
        <v>72</v>
      </c>
      <c r="AY2925" s="244" t="s">
        <v>191</v>
      </c>
    </row>
    <row r="2926" s="14" customFormat="1">
      <c r="A2926" s="14"/>
      <c r="B2926" s="245"/>
      <c r="C2926" s="246"/>
      <c r="D2926" s="236" t="s">
        <v>202</v>
      </c>
      <c r="E2926" s="247" t="s">
        <v>19</v>
      </c>
      <c r="F2926" s="248" t="s">
        <v>1680</v>
      </c>
      <c r="G2926" s="246"/>
      <c r="H2926" s="249">
        <v>10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202</v>
      </c>
      <c r="AU2926" s="255" t="s">
        <v>82</v>
      </c>
      <c r="AV2926" s="14" t="s">
        <v>82</v>
      </c>
      <c r="AW2926" s="14" t="s">
        <v>34</v>
      </c>
      <c r="AX2926" s="14" t="s">
        <v>72</v>
      </c>
      <c r="AY2926" s="255" t="s">
        <v>191</v>
      </c>
    </row>
    <row r="2927" s="13" customFormat="1">
      <c r="A2927" s="13"/>
      <c r="B2927" s="234"/>
      <c r="C2927" s="235"/>
      <c r="D2927" s="236" t="s">
        <v>202</v>
      </c>
      <c r="E2927" s="237" t="s">
        <v>19</v>
      </c>
      <c r="F2927" s="238" t="s">
        <v>1681</v>
      </c>
      <c r="G2927" s="235"/>
      <c r="H2927" s="237" t="s">
        <v>19</v>
      </c>
      <c r="I2927" s="239"/>
      <c r="J2927" s="235"/>
      <c r="K2927" s="235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202</v>
      </c>
      <c r="AU2927" s="244" t="s">
        <v>82</v>
      </c>
      <c r="AV2927" s="13" t="s">
        <v>80</v>
      </c>
      <c r="AW2927" s="13" t="s">
        <v>34</v>
      </c>
      <c r="AX2927" s="13" t="s">
        <v>72</v>
      </c>
      <c r="AY2927" s="244" t="s">
        <v>191</v>
      </c>
    </row>
    <row r="2928" s="13" customFormat="1">
      <c r="A2928" s="13"/>
      <c r="B2928" s="234"/>
      <c r="C2928" s="235"/>
      <c r="D2928" s="236" t="s">
        <v>202</v>
      </c>
      <c r="E2928" s="237" t="s">
        <v>19</v>
      </c>
      <c r="F2928" s="238" t="s">
        <v>1682</v>
      </c>
      <c r="G2928" s="235"/>
      <c r="H2928" s="237" t="s">
        <v>19</v>
      </c>
      <c r="I2928" s="239"/>
      <c r="J2928" s="235"/>
      <c r="K2928" s="235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202</v>
      </c>
      <c r="AU2928" s="244" t="s">
        <v>82</v>
      </c>
      <c r="AV2928" s="13" t="s">
        <v>80</v>
      </c>
      <c r="AW2928" s="13" t="s">
        <v>34</v>
      </c>
      <c r="AX2928" s="13" t="s">
        <v>72</v>
      </c>
      <c r="AY2928" s="244" t="s">
        <v>191</v>
      </c>
    </row>
    <row r="2929" s="14" customFormat="1">
      <c r="A2929" s="14"/>
      <c r="B2929" s="245"/>
      <c r="C2929" s="246"/>
      <c r="D2929" s="236" t="s">
        <v>202</v>
      </c>
      <c r="E2929" s="247" t="s">
        <v>19</v>
      </c>
      <c r="F2929" s="248" t="s">
        <v>1683</v>
      </c>
      <c r="G2929" s="246"/>
      <c r="H2929" s="249">
        <v>44.399999999999999</v>
      </c>
      <c r="I2929" s="250"/>
      <c r="J2929" s="246"/>
      <c r="K2929" s="246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202</v>
      </c>
      <c r="AU2929" s="255" t="s">
        <v>82</v>
      </c>
      <c r="AV2929" s="14" t="s">
        <v>82</v>
      </c>
      <c r="AW2929" s="14" t="s">
        <v>34</v>
      </c>
      <c r="AX2929" s="14" t="s">
        <v>72</v>
      </c>
      <c r="AY2929" s="255" t="s">
        <v>191</v>
      </c>
    </row>
    <row r="2930" s="13" customFormat="1">
      <c r="A2930" s="13"/>
      <c r="B2930" s="234"/>
      <c r="C2930" s="235"/>
      <c r="D2930" s="236" t="s">
        <v>202</v>
      </c>
      <c r="E2930" s="237" t="s">
        <v>19</v>
      </c>
      <c r="F2930" s="238" t="s">
        <v>1684</v>
      </c>
      <c r="G2930" s="235"/>
      <c r="H2930" s="237" t="s">
        <v>19</v>
      </c>
      <c r="I2930" s="239"/>
      <c r="J2930" s="235"/>
      <c r="K2930" s="235"/>
      <c r="L2930" s="240"/>
      <c r="M2930" s="241"/>
      <c r="N2930" s="242"/>
      <c r="O2930" s="242"/>
      <c r="P2930" s="242"/>
      <c r="Q2930" s="242"/>
      <c r="R2930" s="242"/>
      <c r="S2930" s="242"/>
      <c r="T2930" s="24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4" t="s">
        <v>202</v>
      </c>
      <c r="AU2930" s="244" t="s">
        <v>82</v>
      </c>
      <c r="AV2930" s="13" t="s">
        <v>80</v>
      </c>
      <c r="AW2930" s="13" t="s">
        <v>34</v>
      </c>
      <c r="AX2930" s="13" t="s">
        <v>72</v>
      </c>
      <c r="AY2930" s="244" t="s">
        <v>191</v>
      </c>
    </row>
    <row r="2931" s="14" customFormat="1">
      <c r="A2931" s="14"/>
      <c r="B2931" s="245"/>
      <c r="C2931" s="246"/>
      <c r="D2931" s="236" t="s">
        <v>202</v>
      </c>
      <c r="E2931" s="247" t="s">
        <v>19</v>
      </c>
      <c r="F2931" s="248" t="s">
        <v>1683</v>
      </c>
      <c r="G2931" s="246"/>
      <c r="H2931" s="249">
        <v>44.399999999999999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202</v>
      </c>
      <c r="AU2931" s="255" t="s">
        <v>82</v>
      </c>
      <c r="AV2931" s="14" t="s">
        <v>82</v>
      </c>
      <c r="AW2931" s="14" t="s">
        <v>34</v>
      </c>
      <c r="AX2931" s="14" t="s">
        <v>72</v>
      </c>
      <c r="AY2931" s="255" t="s">
        <v>191</v>
      </c>
    </row>
    <row r="2932" s="13" customFormat="1">
      <c r="A2932" s="13"/>
      <c r="B2932" s="234"/>
      <c r="C2932" s="235"/>
      <c r="D2932" s="236" t="s">
        <v>202</v>
      </c>
      <c r="E2932" s="237" t="s">
        <v>19</v>
      </c>
      <c r="F2932" s="238" t="s">
        <v>1685</v>
      </c>
      <c r="G2932" s="235"/>
      <c r="H2932" s="237" t="s">
        <v>19</v>
      </c>
      <c r="I2932" s="239"/>
      <c r="J2932" s="235"/>
      <c r="K2932" s="235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202</v>
      </c>
      <c r="AU2932" s="244" t="s">
        <v>82</v>
      </c>
      <c r="AV2932" s="13" t="s">
        <v>80</v>
      </c>
      <c r="AW2932" s="13" t="s">
        <v>34</v>
      </c>
      <c r="AX2932" s="13" t="s">
        <v>72</v>
      </c>
      <c r="AY2932" s="244" t="s">
        <v>191</v>
      </c>
    </row>
    <row r="2933" s="14" customFormat="1">
      <c r="A2933" s="14"/>
      <c r="B2933" s="245"/>
      <c r="C2933" s="246"/>
      <c r="D2933" s="236" t="s">
        <v>202</v>
      </c>
      <c r="E2933" s="247" t="s">
        <v>19</v>
      </c>
      <c r="F2933" s="248" t="s">
        <v>1686</v>
      </c>
      <c r="G2933" s="246"/>
      <c r="H2933" s="249">
        <v>5.0999999999999996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5" t="s">
        <v>202</v>
      </c>
      <c r="AU2933" s="255" t="s">
        <v>82</v>
      </c>
      <c r="AV2933" s="14" t="s">
        <v>82</v>
      </c>
      <c r="AW2933" s="14" t="s">
        <v>34</v>
      </c>
      <c r="AX2933" s="14" t="s">
        <v>72</v>
      </c>
      <c r="AY2933" s="255" t="s">
        <v>191</v>
      </c>
    </row>
    <row r="2934" s="13" customFormat="1">
      <c r="A2934" s="13"/>
      <c r="B2934" s="234"/>
      <c r="C2934" s="235"/>
      <c r="D2934" s="236" t="s">
        <v>202</v>
      </c>
      <c r="E2934" s="237" t="s">
        <v>19</v>
      </c>
      <c r="F2934" s="238" t="s">
        <v>1687</v>
      </c>
      <c r="G2934" s="235"/>
      <c r="H2934" s="237" t="s">
        <v>19</v>
      </c>
      <c r="I2934" s="239"/>
      <c r="J2934" s="235"/>
      <c r="K2934" s="235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202</v>
      </c>
      <c r="AU2934" s="244" t="s">
        <v>82</v>
      </c>
      <c r="AV2934" s="13" t="s">
        <v>80</v>
      </c>
      <c r="AW2934" s="13" t="s">
        <v>34</v>
      </c>
      <c r="AX2934" s="13" t="s">
        <v>72</v>
      </c>
      <c r="AY2934" s="244" t="s">
        <v>191</v>
      </c>
    </row>
    <row r="2935" s="14" customFormat="1">
      <c r="A2935" s="14"/>
      <c r="B2935" s="245"/>
      <c r="C2935" s="246"/>
      <c r="D2935" s="236" t="s">
        <v>202</v>
      </c>
      <c r="E2935" s="247" t="s">
        <v>19</v>
      </c>
      <c r="F2935" s="248" t="s">
        <v>1688</v>
      </c>
      <c r="G2935" s="246"/>
      <c r="H2935" s="249">
        <v>9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202</v>
      </c>
      <c r="AU2935" s="255" t="s">
        <v>82</v>
      </c>
      <c r="AV2935" s="14" t="s">
        <v>82</v>
      </c>
      <c r="AW2935" s="14" t="s">
        <v>34</v>
      </c>
      <c r="AX2935" s="14" t="s">
        <v>72</v>
      </c>
      <c r="AY2935" s="255" t="s">
        <v>191</v>
      </c>
    </row>
    <row r="2936" s="13" customFormat="1">
      <c r="A2936" s="13"/>
      <c r="B2936" s="234"/>
      <c r="C2936" s="235"/>
      <c r="D2936" s="236" t="s">
        <v>202</v>
      </c>
      <c r="E2936" s="237" t="s">
        <v>19</v>
      </c>
      <c r="F2936" s="238" t="s">
        <v>1689</v>
      </c>
      <c r="G2936" s="235"/>
      <c r="H2936" s="237" t="s">
        <v>19</v>
      </c>
      <c r="I2936" s="239"/>
      <c r="J2936" s="235"/>
      <c r="K2936" s="235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202</v>
      </c>
      <c r="AU2936" s="244" t="s">
        <v>82</v>
      </c>
      <c r="AV2936" s="13" t="s">
        <v>80</v>
      </c>
      <c r="AW2936" s="13" t="s">
        <v>34</v>
      </c>
      <c r="AX2936" s="13" t="s">
        <v>72</v>
      </c>
      <c r="AY2936" s="244" t="s">
        <v>191</v>
      </c>
    </row>
    <row r="2937" s="14" customFormat="1">
      <c r="A2937" s="14"/>
      <c r="B2937" s="245"/>
      <c r="C2937" s="246"/>
      <c r="D2937" s="236" t="s">
        <v>202</v>
      </c>
      <c r="E2937" s="247" t="s">
        <v>19</v>
      </c>
      <c r="F2937" s="248" t="s">
        <v>1690</v>
      </c>
      <c r="G2937" s="246"/>
      <c r="H2937" s="249">
        <v>9.5999999999999996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202</v>
      </c>
      <c r="AU2937" s="255" t="s">
        <v>82</v>
      </c>
      <c r="AV2937" s="14" t="s">
        <v>82</v>
      </c>
      <c r="AW2937" s="14" t="s">
        <v>34</v>
      </c>
      <c r="AX2937" s="14" t="s">
        <v>72</v>
      </c>
      <c r="AY2937" s="255" t="s">
        <v>191</v>
      </c>
    </row>
    <row r="2938" s="13" customFormat="1">
      <c r="A2938" s="13"/>
      <c r="B2938" s="234"/>
      <c r="C2938" s="235"/>
      <c r="D2938" s="236" t="s">
        <v>202</v>
      </c>
      <c r="E2938" s="237" t="s">
        <v>19</v>
      </c>
      <c r="F2938" s="238" t="s">
        <v>1691</v>
      </c>
      <c r="G2938" s="235"/>
      <c r="H2938" s="237" t="s">
        <v>19</v>
      </c>
      <c r="I2938" s="239"/>
      <c r="J2938" s="235"/>
      <c r="K2938" s="235"/>
      <c r="L2938" s="240"/>
      <c r="M2938" s="241"/>
      <c r="N2938" s="242"/>
      <c r="O2938" s="242"/>
      <c r="P2938" s="242"/>
      <c r="Q2938" s="242"/>
      <c r="R2938" s="242"/>
      <c r="S2938" s="242"/>
      <c r="T2938" s="24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4" t="s">
        <v>202</v>
      </c>
      <c r="AU2938" s="244" t="s">
        <v>82</v>
      </c>
      <c r="AV2938" s="13" t="s">
        <v>80</v>
      </c>
      <c r="AW2938" s="13" t="s">
        <v>34</v>
      </c>
      <c r="AX2938" s="13" t="s">
        <v>72</v>
      </c>
      <c r="AY2938" s="244" t="s">
        <v>191</v>
      </c>
    </row>
    <row r="2939" s="14" customFormat="1">
      <c r="A2939" s="14"/>
      <c r="B2939" s="245"/>
      <c r="C2939" s="246"/>
      <c r="D2939" s="236" t="s">
        <v>202</v>
      </c>
      <c r="E2939" s="247" t="s">
        <v>19</v>
      </c>
      <c r="F2939" s="248" t="s">
        <v>1692</v>
      </c>
      <c r="G2939" s="246"/>
      <c r="H2939" s="249">
        <v>5.7999999999999998</v>
      </c>
      <c r="I2939" s="250"/>
      <c r="J2939" s="246"/>
      <c r="K2939" s="246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202</v>
      </c>
      <c r="AU2939" s="255" t="s">
        <v>82</v>
      </c>
      <c r="AV2939" s="14" t="s">
        <v>82</v>
      </c>
      <c r="AW2939" s="14" t="s">
        <v>34</v>
      </c>
      <c r="AX2939" s="14" t="s">
        <v>72</v>
      </c>
      <c r="AY2939" s="255" t="s">
        <v>191</v>
      </c>
    </row>
    <row r="2940" s="16" customFormat="1">
      <c r="A2940" s="16"/>
      <c r="B2940" s="267"/>
      <c r="C2940" s="268"/>
      <c r="D2940" s="236" t="s">
        <v>202</v>
      </c>
      <c r="E2940" s="269" t="s">
        <v>19</v>
      </c>
      <c r="F2940" s="270" t="s">
        <v>212</v>
      </c>
      <c r="G2940" s="268"/>
      <c r="H2940" s="271">
        <v>206.30000000000001</v>
      </c>
      <c r="I2940" s="272"/>
      <c r="J2940" s="268"/>
      <c r="K2940" s="268"/>
      <c r="L2940" s="273"/>
      <c r="M2940" s="274"/>
      <c r="N2940" s="275"/>
      <c r="O2940" s="275"/>
      <c r="P2940" s="275"/>
      <c r="Q2940" s="275"/>
      <c r="R2940" s="275"/>
      <c r="S2940" s="275"/>
      <c r="T2940" s="27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77" t="s">
        <v>202</v>
      </c>
      <c r="AU2940" s="277" t="s">
        <v>82</v>
      </c>
      <c r="AV2940" s="16" t="s">
        <v>198</v>
      </c>
      <c r="AW2940" s="16" t="s">
        <v>34</v>
      </c>
      <c r="AX2940" s="16" t="s">
        <v>80</v>
      </c>
      <c r="AY2940" s="277" t="s">
        <v>191</v>
      </c>
    </row>
    <row r="2941" s="14" customFormat="1">
      <c r="A2941" s="14"/>
      <c r="B2941" s="245"/>
      <c r="C2941" s="246"/>
      <c r="D2941" s="236" t="s">
        <v>202</v>
      </c>
      <c r="E2941" s="246"/>
      <c r="F2941" s="248" t="s">
        <v>2587</v>
      </c>
      <c r="G2941" s="246"/>
      <c r="H2941" s="249">
        <v>222.804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202</v>
      </c>
      <c r="AU2941" s="255" t="s">
        <v>82</v>
      </c>
      <c r="AV2941" s="14" t="s">
        <v>82</v>
      </c>
      <c r="AW2941" s="14" t="s">
        <v>4</v>
      </c>
      <c r="AX2941" s="14" t="s">
        <v>80</v>
      </c>
      <c r="AY2941" s="255" t="s">
        <v>191</v>
      </c>
    </row>
    <row r="2942" s="2" customFormat="1" ht="16.5" customHeight="1">
      <c r="A2942" s="41"/>
      <c r="B2942" s="42"/>
      <c r="C2942" s="216" t="s">
        <v>2588</v>
      </c>
      <c r="D2942" s="216" t="s">
        <v>193</v>
      </c>
      <c r="E2942" s="217" t="s">
        <v>2589</v>
      </c>
      <c r="F2942" s="218" t="s">
        <v>2590</v>
      </c>
      <c r="G2942" s="219" t="s">
        <v>215</v>
      </c>
      <c r="H2942" s="220">
        <v>122.79300000000001</v>
      </c>
      <c r="I2942" s="221"/>
      <c r="J2942" s="222">
        <f>ROUND(I2942*H2942,2)</f>
        <v>0</v>
      </c>
      <c r="K2942" s="218" t="s">
        <v>197</v>
      </c>
      <c r="L2942" s="47"/>
      <c r="M2942" s="223" t="s">
        <v>19</v>
      </c>
      <c r="N2942" s="224" t="s">
        <v>43</v>
      </c>
      <c r="O2942" s="87"/>
      <c r="P2942" s="225">
        <f>O2942*H2942</f>
        <v>0</v>
      </c>
      <c r="Q2942" s="225">
        <v>3.0000000000000001E-05</v>
      </c>
      <c r="R2942" s="225">
        <f>Q2942*H2942</f>
        <v>0.0036837900000000002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464</v>
      </c>
      <c r="AT2942" s="227" t="s">
        <v>193</v>
      </c>
      <c r="AU2942" s="227" t="s">
        <v>82</v>
      </c>
      <c r="AY2942" s="20" t="s">
        <v>191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80</v>
      </c>
      <c r="BK2942" s="228">
        <f>ROUND(I2942*H2942,2)</f>
        <v>0</v>
      </c>
      <c r="BL2942" s="20" t="s">
        <v>464</v>
      </c>
      <c r="BM2942" s="227" t="s">
        <v>2591</v>
      </c>
    </row>
    <row r="2943" s="2" customFormat="1">
      <c r="A2943" s="41"/>
      <c r="B2943" s="42"/>
      <c r="C2943" s="43"/>
      <c r="D2943" s="229" t="s">
        <v>200</v>
      </c>
      <c r="E2943" s="43"/>
      <c r="F2943" s="230" t="s">
        <v>2592</v>
      </c>
      <c r="G2943" s="43"/>
      <c r="H2943" s="43"/>
      <c r="I2943" s="231"/>
      <c r="J2943" s="43"/>
      <c r="K2943" s="43"/>
      <c r="L2943" s="47"/>
      <c r="M2943" s="232"/>
      <c r="N2943" s="233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200</v>
      </c>
      <c r="AU2943" s="20" t="s">
        <v>82</v>
      </c>
    </row>
    <row r="2944" s="13" customFormat="1">
      <c r="A2944" s="13"/>
      <c r="B2944" s="234"/>
      <c r="C2944" s="235"/>
      <c r="D2944" s="236" t="s">
        <v>202</v>
      </c>
      <c r="E2944" s="237" t="s">
        <v>19</v>
      </c>
      <c r="F2944" s="238" t="s">
        <v>1967</v>
      </c>
      <c r="G2944" s="235"/>
      <c r="H2944" s="237" t="s">
        <v>19</v>
      </c>
      <c r="I2944" s="239"/>
      <c r="J2944" s="235"/>
      <c r="K2944" s="235"/>
      <c r="L2944" s="240"/>
      <c r="M2944" s="241"/>
      <c r="N2944" s="242"/>
      <c r="O2944" s="242"/>
      <c r="P2944" s="242"/>
      <c r="Q2944" s="242"/>
      <c r="R2944" s="242"/>
      <c r="S2944" s="242"/>
      <c r="T2944" s="24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4" t="s">
        <v>202</v>
      </c>
      <c r="AU2944" s="244" t="s">
        <v>82</v>
      </c>
      <c r="AV2944" s="13" t="s">
        <v>80</v>
      </c>
      <c r="AW2944" s="13" t="s">
        <v>34</v>
      </c>
      <c r="AX2944" s="13" t="s">
        <v>72</v>
      </c>
      <c r="AY2944" s="244" t="s">
        <v>191</v>
      </c>
    </row>
    <row r="2945" s="13" customFormat="1">
      <c r="A2945" s="13"/>
      <c r="B2945" s="234"/>
      <c r="C2945" s="235"/>
      <c r="D2945" s="236" t="s">
        <v>202</v>
      </c>
      <c r="E2945" s="237" t="s">
        <v>19</v>
      </c>
      <c r="F2945" s="238" t="s">
        <v>558</v>
      </c>
      <c r="G2945" s="235"/>
      <c r="H2945" s="237" t="s">
        <v>19</v>
      </c>
      <c r="I2945" s="239"/>
      <c r="J2945" s="235"/>
      <c r="K2945" s="235"/>
      <c r="L2945" s="240"/>
      <c r="M2945" s="241"/>
      <c r="N2945" s="242"/>
      <c r="O2945" s="242"/>
      <c r="P2945" s="242"/>
      <c r="Q2945" s="242"/>
      <c r="R2945" s="242"/>
      <c r="S2945" s="242"/>
      <c r="T2945" s="24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4" t="s">
        <v>202</v>
      </c>
      <c r="AU2945" s="244" t="s">
        <v>82</v>
      </c>
      <c r="AV2945" s="13" t="s">
        <v>80</v>
      </c>
      <c r="AW2945" s="13" t="s">
        <v>34</v>
      </c>
      <c r="AX2945" s="13" t="s">
        <v>72</v>
      </c>
      <c r="AY2945" s="244" t="s">
        <v>191</v>
      </c>
    </row>
    <row r="2946" s="14" customFormat="1">
      <c r="A2946" s="14"/>
      <c r="B2946" s="245"/>
      <c r="C2946" s="246"/>
      <c r="D2946" s="236" t="s">
        <v>202</v>
      </c>
      <c r="E2946" s="247" t="s">
        <v>19</v>
      </c>
      <c r="F2946" s="248" t="s">
        <v>2593</v>
      </c>
      <c r="G2946" s="246"/>
      <c r="H2946" s="249">
        <v>91.828000000000003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5" t="s">
        <v>202</v>
      </c>
      <c r="AU2946" s="255" t="s">
        <v>82</v>
      </c>
      <c r="AV2946" s="14" t="s">
        <v>82</v>
      </c>
      <c r="AW2946" s="14" t="s">
        <v>34</v>
      </c>
      <c r="AX2946" s="14" t="s">
        <v>72</v>
      </c>
      <c r="AY2946" s="255" t="s">
        <v>191</v>
      </c>
    </row>
    <row r="2947" s="14" customFormat="1">
      <c r="A2947" s="14"/>
      <c r="B2947" s="245"/>
      <c r="C2947" s="246"/>
      <c r="D2947" s="236" t="s">
        <v>202</v>
      </c>
      <c r="E2947" s="247" t="s">
        <v>19</v>
      </c>
      <c r="F2947" s="248" t="s">
        <v>2594</v>
      </c>
      <c r="G2947" s="246"/>
      <c r="H2947" s="249">
        <v>-6.7000000000000002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202</v>
      </c>
      <c r="AU2947" s="255" t="s">
        <v>82</v>
      </c>
      <c r="AV2947" s="14" t="s">
        <v>82</v>
      </c>
      <c r="AW2947" s="14" t="s">
        <v>34</v>
      </c>
      <c r="AX2947" s="14" t="s">
        <v>72</v>
      </c>
      <c r="AY2947" s="255" t="s">
        <v>191</v>
      </c>
    </row>
    <row r="2948" s="14" customFormat="1">
      <c r="A2948" s="14"/>
      <c r="B2948" s="245"/>
      <c r="C2948" s="246"/>
      <c r="D2948" s="236" t="s">
        <v>202</v>
      </c>
      <c r="E2948" s="247" t="s">
        <v>19</v>
      </c>
      <c r="F2948" s="248" t="s">
        <v>2595</v>
      </c>
      <c r="G2948" s="246"/>
      <c r="H2948" s="249">
        <v>-9.9600000000000009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202</v>
      </c>
      <c r="AU2948" s="255" t="s">
        <v>82</v>
      </c>
      <c r="AV2948" s="14" t="s">
        <v>82</v>
      </c>
      <c r="AW2948" s="14" t="s">
        <v>34</v>
      </c>
      <c r="AX2948" s="14" t="s">
        <v>72</v>
      </c>
      <c r="AY2948" s="255" t="s">
        <v>191</v>
      </c>
    </row>
    <row r="2949" s="13" customFormat="1">
      <c r="A2949" s="13"/>
      <c r="B2949" s="234"/>
      <c r="C2949" s="235"/>
      <c r="D2949" s="236" t="s">
        <v>202</v>
      </c>
      <c r="E2949" s="237" t="s">
        <v>19</v>
      </c>
      <c r="F2949" s="238" t="s">
        <v>454</v>
      </c>
      <c r="G2949" s="235"/>
      <c r="H2949" s="237" t="s">
        <v>19</v>
      </c>
      <c r="I2949" s="239"/>
      <c r="J2949" s="235"/>
      <c r="K2949" s="235"/>
      <c r="L2949" s="240"/>
      <c r="M2949" s="241"/>
      <c r="N2949" s="242"/>
      <c r="O2949" s="242"/>
      <c r="P2949" s="242"/>
      <c r="Q2949" s="242"/>
      <c r="R2949" s="242"/>
      <c r="S2949" s="242"/>
      <c r="T2949" s="24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4" t="s">
        <v>202</v>
      </c>
      <c r="AU2949" s="244" t="s">
        <v>82</v>
      </c>
      <c r="AV2949" s="13" t="s">
        <v>80</v>
      </c>
      <c r="AW2949" s="13" t="s">
        <v>34</v>
      </c>
      <c r="AX2949" s="13" t="s">
        <v>72</v>
      </c>
      <c r="AY2949" s="244" t="s">
        <v>191</v>
      </c>
    </row>
    <row r="2950" s="14" customFormat="1">
      <c r="A2950" s="14"/>
      <c r="B2950" s="245"/>
      <c r="C2950" s="246"/>
      <c r="D2950" s="236" t="s">
        <v>202</v>
      </c>
      <c r="E2950" s="247" t="s">
        <v>19</v>
      </c>
      <c r="F2950" s="248" t="s">
        <v>2596</v>
      </c>
      <c r="G2950" s="246"/>
      <c r="H2950" s="249">
        <v>9.5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202</v>
      </c>
      <c r="AU2950" s="255" t="s">
        <v>82</v>
      </c>
      <c r="AV2950" s="14" t="s">
        <v>82</v>
      </c>
      <c r="AW2950" s="14" t="s">
        <v>34</v>
      </c>
      <c r="AX2950" s="14" t="s">
        <v>72</v>
      </c>
      <c r="AY2950" s="255" t="s">
        <v>191</v>
      </c>
    </row>
    <row r="2951" s="14" customFormat="1">
      <c r="A2951" s="14"/>
      <c r="B2951" s="245"/>
      <c r="C2951" s="246"/>
      <c r="D2951" s="236" t="s">
        <v>202</v>
      </c>
      <c r="E2951" s="247" t="s">
        <v>19</v>
      </c>
      <c r="F2951" s="248" t="s">
        <v>2597</v>
      </c>
      <c r="G2951" s="246"/>
      <c r="H2951" s="249">
        <v>61.284999999999997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202</v>
      </c>
      <c r="AU2951" s="255" t="s">
        <v>82</v>
      </c>
      <c r="AV2951" s="14" t="s">
        <v>82</v>
      </c>
      <c r="AW2951" s="14" t="s">
        <v>34</v>
      </c>
      <c r="AX2951" s="14" t="s">
        <v>72</v>
      </c>
      <c r="AY2951" s="255" t="s">
        <v>191</v>
      </c>
    </row>
    <row r="2952" s="14" customFormat="1">
      <c r="A2952" s="14"/>
      <c r="B2952" s="245"/>
      <c r="C2952" s="246"/>
      <c r="D2952" s="236" t="s">
        <v>202</v>
      </c>
      <c r="E2952" s="247" t="s">
        <v>19</v>
      </c>
      <c r="F2952" s="248" t="s">
        <v>2598</v>
      </c>
      <c r="G2952" s="246"/>
      <c r="H2952" s="249">
        <v>9.5</v>
      </c>
      <c r="I2952" s="250"/>
      <c r="J2952" s="246"/>
      <c r="K2952" s="246"/>
      <c r="L2952" s="251"/>
      <c r="M2952" s="252"/>
      <c r="N2952" s="253"/>
      <c r="O2952" s="253"/>
      <c r="P2952" s="253"/>
      <c r="Q2952" s="253"/>
      <c r="R2952" s="253"/>
      <c r="S2952" s="253"/>
      <c r="T2952" s="25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5" t="s">
        <v>202</v>
      </c>
      <c r="AU2952" s="255" t="s">
        <v>82</v>
      </c>
      <c r="AV2952" s="14" t="s">
        <v>82</v>
      </c>
      <c r="AW2952" s="14" t="s">
        <v>34</v>
      </c>
      <c r="AX2952" s="14" t="s">
        <v>72</v>
      </c>
      <c r="AY2952" s="255" t="s">
        <v>191</v>
      </c>
    </row>
    <row r="2953" s="14" customFormat="1">
      <c r="A2953" s="14"/>
      <c r="B2953" s="245"/>
      <c r="C2953" s="246"/>
      <c r="D2953" s="236" t="s">
        <v>202</v>
      </c>
      <c r="E2953" s="247" t="s">
        <v>19</v>
      </c>
      <c r="F2953" s="248" t="s">
        <v>2599</v>
      </c>
      <c r="G2953" s="246"/>
      <c r="H2953" s="249">
        <v>-32.659999999999997</v>
      </c>
      <c r="I2953" s="250"/>
      <c r="J2953" s="246"/>
      <c r="K2953" s="246"/>
      <c r="L2953" s="251"/>
      <c r="M2953" s="252"/>
      <c r="N2953" s="253"/>
      <c r="O2953" s="253"/>
      <c r="P2953" s="253"/>
      <c r="Q2953" s="253"/>
      <c r="R2953" s="253"/>
      <c r="S2953" s="253"/>
      <c r="T2953" s="25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5" t="s">
        <v>202</v>
      </c>
      <c r="AU2953" s="255" t="s">
        <v>82</v>
      </c>
      <c r="AV2953" s="14" t="s">
        <v>82</v>
      </c>
      <c r="AW2953" s="14" t="s">
        <v>34</v>
      </c>
      <c r="AX2953" s="14" t="s">
        <v>72</v>
      </c>
      <c r="AY2953" s="255" t="s">
        <v>191</v>
      </c>
    </row>
    <row r="2954" s="16" customFormat="1">
      <c r="A2954" s="16"/>
      <c r="B2954" s="267"/>
      <c r="C2954" s="268"/>
      <c r="D2954" s="236" t="s">
        <v>202</v>
      </c>
      <c r="E2954" s="269" t="s">
        <v>19</v>
      </c>
      <c r="F2954" s="270" t="s">
        <v>212</v>
      </c>
      <c r="G2954" s="268"/>
      <c r="H2954" s="271">
        <v>122.79300000000001</v>
      </c>
      <c r="I2954" s="272"/>
      <c r="J2954" s="268"/>
      <c r="K2954" s="268"/>
      <c r="L2954" s="273"/>
      <c r="M2954" s="274"/>
      <c r="N2954" s="275"/>
      <c r="O2954" s="275"/>
      <c r="P2954" s="275"/>
      <c r="Q2954" s="275"/>
      <c r="R2954" s="275"/>
      <c r="S2954" s="275"/>
      <c r="T2954" s="27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T2954" s="277" t="s">
        <v>202</v>
      </c>
      <c r="AU2954" s="277" t="s">
        <v>82</v>
      </c>
      <c r="AV2954" s="16" t="s">
        <v>198</v>
      </c>
      <c r="AW2954" s="16" t="s">
        <v>34</v>
      </c>
      <c r="AX2954" s="16" t="s">
        <v>80</v>
      </c>
      <c r="AY2954" s="277" t="s">
        <v>191</v>
      </c>
    </row>
    <row r="2955" s="2" customFormat="1" ht="24.15" customHeight="1">
      <c r="A2955" s="41"/>
      <c r="B2955" s="42"/>
      <c r="C2955" s="278" t="s">
        <v>2600</v>
      </c>
      <c r="D2955" s="278" t="s">
        <v>260</v>
      </c>
      <c r="E2955" s="279" t="s">
        <v>2601</v>
      </c>
      <c r="F2955" s="280" t="s">
        <v>2602</v>
      </c>
      <c r="G2955" s="281" t="s">
        <v>215</v>
      </c>
      <c r="H2955" s="282">
        <v>132.61600000000001</v>
      </c>
      <c r="I2955" s="283"/>
      <c r="J2955" s="284">
        <f>ROUND(I2955*H2955,2)</f>
        <v>0</v>
      </c>
      <c r="K2955" s="280" t="s">
        <v>197</v>
      </c>
      <c r="L2955" s="285"/>
      <c r="M2955" s="286" t="s">
        <v>19</v>
      </c>
      <c r="N2955" s="287" t="s">
        <v>43</v>
      </c>
      <c r="O2955" s="87"/>
      <c r="P2955" s="225">
        <f>O2955*H2955</f>
        <v>0</v>
      </c>
      <c r="Q2955" s="225">
        <v>0.0030000000000000001</v>
      </c>
      <c r="R2955" s="225">
        <f>Q2955*H2955</f>
        <v>0.39784800000000003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688</v>
      </c>
      <c r="AT2955" s="227" t="s">
        <v>260</v>
      </c>
      <c r="AU2955" s="227" t="s">
        <v>82</v>
      </c>
      <c r="AY2955" s="20" t="s">
        <v>191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80</v>
      </c>
      <c r="BK2955" s="228">
        <f>ROUND(I2955*H2955,2)</f>
        <v>0</v>
      </c>
      <c r="BL2955" s="20" t="s">
        <v>464</v>
      </c>
      <c r="BM2955" s="227" t="s">
        <v>2603</v>
      </c>
    </row>
    <row r="2956" s="13" customFormat="1">
      <c r="A2956" s="13"/>
      <c r="B2956" s="234"/>
      <c r="C2956" s="235"/>
      <c r="D2956" s="236" t="s">
        <v>202</v>
      </c>
      <c r="E2956" s="237" t="s">
        <v>19</v>
      </c>
      <c r="F2956" s="238" t="s">
        <v>1967</v>
      </c>
      <c r="G2956" s="235"/>
      <c r="H2956" s="237" t="s">
        <v>19</v>
      </c>
      <c r="I2956" s="239"/>
      <c r="J2956" s="235"/>
      <c r="K2956" s="235"/>
      <c r="L2956" s="240"/>
      <c r="M2956" s="241"/>
      <c r="N2956" s="242"/>
      <c r="O2956" s="242"/>
      <c r="P2956" s="242"/>
      <c r="Q2956" s="242"/>
      <c r="R2956" s="242"/>
      <c r="S2956" s="242"/>
      <c r="T2956" s="24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4" t="s">
        <v>202</v>
      </c>
      <c r="AU2956" s="244" t="s">
        <v>82</v>
      </c>
      <c r="AV2956" s="13" t="s">
        <v>80</v>
      </c>
      <c r="AW2956" s="13" t="s">
        <v>34</v>
      </c>
      <c r="AX2956" s="13" t="s">
        <v>72</v>
      </c>
      <c r="AY2956" s="244" t="s">
        <v>191</v>
      </c>
    </row>
    <row r="2957" s="13" customFormat="1">
      <c r="A2957" s="13"/>
      <c r="B2957" s="234"/>
      <c r="C2957" s="235"/>
      <c r="D2957" s="236" t="s">
        <v>202</v>
      </c>
      <c r="E2957" s="237" t="s">
        <v>19</v>
      </c>
      <c r="F2957" s="238" t="s">
        <v>558</v>
      </c>
      <c r="G2957" s="235"/>
      <c r="H2957" s="237" t="s">
        <v>19</v>
      </c>
      <c r="I2957" s="239"/>
      <c r="J2957" s="235"/>
      <c r="K2957" s="235"/>
      <c r="L2957" s="240"/>
      <c r="M2957" s="241"/>
      <c r="N2957" s="242"/>
      <c r="O2957" s="242"/>
      <c r="P2957" s="242"/>
      <c r="Q2957" s="242"/>
      <c r="R2957" s="242"/>
      <c r="S2957" s="242"/>
      <c r="T2957" s="24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4" t="s">
        <v>202</v>
      </c>
      <c r="AU2957" s="244" t="s">
        <v>82</v>
      </c>
      <c r="AV2957" s="13" t="s">
        <v>80</v>
      </c>
      <c r="AW2957" s="13" t="s">
        <v>34</v>
      </c>
      <c r="AX2957" s="13" t="s">
        <v>72</v>
      </c>
      <c r="AY2957" s="244" t="s">
        <v>191</v>
      </c>
    </row>
    <row r="2958" s="14" customFormat="1">
      <c r="A2958" s="14"/>
      <c r="B2958" s="245"/>
      <c r="C2958" s="246"/>
      <c r="D2958" s="236" t="s">
        <v>202</v>
      </c>
      <c r="E2958" s="247" t="s">
        <v>19</v>
      </c>
      <c r="F2958" s="248" t="s">
        <v>2593</v>
      </c>
      <c r="G2958" s="246"/>
      <c r="H2958" s="249">
        <v>91.828000000000003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202</v>
      </c>
      <c r="AU2958" s="255" t="s">
        <v>82</v>
      </c>
      <c r="AV2958" s="14" t="s">
        <v>82</v>
      </c>
      <c r="AW2958" s="14" t="s">
        <v>34</v>
      </c>
      <c r="AX2958" s="14" t="s">
        <v>72</v>
      </c>
      <c r="AY2958" s="255" t="s">
        <v>191</v>
      </c>
    </row>
    <row r="2959" s="14" customFormat="1">
      <c r="A2959" s="14"/>
      <c r="B2959" s="245"/>
      <c r="C2959" s="246"/>
      <c r="D2959" s="236" t="s">
        <v>202</v>
      </c>
      <c r="E2959" s="247" t="s">
        <v>19</v>
      </c>
      <c r="F2959" s="248" t="s">
        <v>2594</v>
      </c>
      <c r="G2959" s="246"/>
      <c r="H2959" s="249">
        <v>-6.7000000000000002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202</v>
      </c>
      <c r="AU2959" s="255" t="s">
        <v>82</v>
      </c>
      <c r="AV2959" s="14" t="s">
        <v>82</v>
      </c>
      <c r="AW2959" s="14" t="s">
        <v>34</v>
      </c>
      <c r="AX2959" s="14" t="s">
        <v>72</v>
      </c>
      <c r="AY2959" s="255" t="s">
        <v>191</v>
      </c>
    </row>
    <row r="2960" s="14" customFormat="1">
      <c r="A2960" s="14"/>
      <c r="B2960" s="245"/>
      <c r="C2960" s="246"/>
      <c r="D2960" s="236" t="s">
        <v>202</v>
      </c>
      <c r="E2960" s="247" t="s">
        <v>19</v>
      </c>
      <c r="F2960" s="248" t="s">
        <v>2595</v>
      </c>
      <c r="G2960" s="246"/>
      <c r="H2960" s="249">
        <v>-9.9600000000000009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5" t="s">
        <v>202</v>
      </c>
      <c r="AU2960" s="255" t="s">
        <v>82</v>
      </c>
      <c r="AV2960" s="14" t="s">
        <v>82</v>
      </c>
      <c r="AW2960" s="14" t="s">
        <v>34</v>
      </c>
      <c r="AX2960" s="14" t="s">
        <v>72</v>
      </c>
      <c r="AY2960" s="255" t="s">
        <v>191</v>
      </c>
    </row>
    <row r="2961" s="13" customFormat="1">
      <c r="A2961" s="13"/>
      <c r="B2961" s="234"/>
      <c r="C2961" s="235"/>
      <c r="D2961" s="236" t="s">
        <v>202</v>
      </c>
      <c r="E2961" s="237" t="s">
        <v>19</v>
      </c>
      <c r="F2961" s="238" t="s">
        <v>454</v>
      </c>
      <c r="G2961" s="235"/>
      <c r="H2961" s="237" t="s">
        <v>19</v>
      </c>
      <c r="I2961" s="239"/>
      <c r="J2961" s="235"/>
      <c r="K2961" s="235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202</v>
      </c>
      <c r="AU2961" s="244" t="s">
        <v>82</v>
      </c>
      <c r="AV2961" s="13" t="s">
        <v>80</v>
      </c>
      <c r="AW2961" s="13" t="s">
        <v>34</v>
      </c>
      <c r="AX2961" s="13" t="s">
        <v>72</v>
      </c>
      <c r="AY2961" s="244" t="s">
        <v>191</v>
      </c>
    </row>
    <row r="2962" s="14" customFormat="1">
      <c r="A2962" s="14"/>
      <c r="B2962" s="245"/>
      <c r="C2962" s="246"/>
      <c r="D2962" s="236" t="s">
        <v>202</v>
      </c>
      <c r="E2962" s="247" t="s">
        <v>19</v>
      </c>
      <c r="F2962" s="248" t="s">
        <v>2596</v>
      </c>
      <c r="G2962" s="246"/>
      <c r="H2962" s="249">
        <v>9.5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202</v>
      </c>
      <c r="AU2962" s="255" t="s">
        <v>82</v>
      </c>
      <c r="AV2962" s="14" t="s">
        <v>82</v>
      </c>
      <c r="AW2962" s="14" t="s">
        <v>34</v>
      </c>
      <c r="AX2962" s="14" t="s">
        <v>72</v>
      </c>
      <c r="AY2962" s="255" t="s">
        <v>191</v>
      </c>
    </row>
    <row r="2963" s="14" customFormat="1">
      <c r="A2963" s="14"/>
      <c r="B2963" s="245"/>
      <c r="C2963" s="246"/>
      <c r="D2963" s="236" t="s">
        <v>202</v>
      </c>
      <c r="E2963" s="247" t="s">
        <v>19</v>
      </c>
      <c r="F2963" s="248" t="s">
        <v>2597</v>
      </c>
      <c r="G2963" s="246"/>
      <c r="H2963" s="249">
        <v>61.284999999999997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202</v>
      </c>
      <c r="AU2963" s="255" t="s">
        <v>82</v>
      </c>
      <c r="AV2963" s="14" t="s">
        <v>82</v>
      </c>
      <c r="AW2963" s="14" t="s">
        <v>34</v>
      </c>
      <c r="AX2963" s="14" t="s">
        <v>72</v>
      </c>
      <c r="AY2963" s="255" t="s">
        <v>191</v>
      </c>
    </row>
    <row r="2964" s="14" customFormat="1">
      <c r="A2964" s="14"/>
      <c r="B2964" s="245"/>
      <c r="C2964" s="246"/>
      <c r="D2964" s="236" t="s">
        <v>202</v>
      </c>
      <c r="E2964" s="247" t="s">
        <v>19</v>
      </c>
      <c r="F2964" s="248" t="s">
        <v>2598</v>
      </c>
      <c r="G2964" s="246"/>
      <c r="H2964" s="249">
        <v>9.5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5" t="s">
        <v>202</v>
      </c>
      <c r="AU2964" s="255" t="s">
        <v>82</v>
      </c>
      <c r="AV2964" s="14" t="s">
        <v>82</v>
      </c>
      <c r="AW2964" s="14" t="s">
        <v>34</v>
      </c>
      <c r="AX2964" s="14" t="s">
        <v>72</v>
      </c>
      <c r="AY2964" s="255" t="s">
        <v>191</v>
      </c>
    </row>
    <row r="2965" s="14" customFormat="1">
      <c r="A2965" s="14"/>
      <c r="B2965" s="245"/>
      <c r="C2965" s="246"/>
      <c r="D2965" s="236" t="s">
        <v>202</v>
      </c>
      <c r="E2965" s="247" t="s">
        <v>19</v>
      </c>
      <c r="F2965" s="248" t="s">
        <v>2599</v>
      </c>
      <c r="G2965" s="246"/>
      <c r="H2965" s="249">
        <v>-32.659999999999997</v>
      </c>
      <c r="I2965" s="250"/>
      <c r="J2965" s="246"/>
      <c r="K2965" s="246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202</v>
      </c>
      <c r="AU2965" s="255" t="s">
        <v>82</v>
      </c>
      <c r="AV2965" s="14" t="s">
        <v>82</v>
      </c>
      <c r="AW2965" s="14" t="s">
        <v>34</v>
      </c>
      <c r="AX2965" s="14" t="s">
        <v>72</v>
      </c>
      <c r="AY2965" s="255" t="s">
        <v>191</v>
      </c>
    </row>
    <row r="2966" s="16" customFormat="1">
      <c r="A2966" s="16"/>
      <c r="B2966" s="267"/>
      <c r="C2966" s="268"/>
      <c r="D2966" s="236" t="s">
        <v>202</v>
      </c>
      <c r="E2966" s="269" t="s">
        <v>19</v>
      </c>
      <c r="F2966" s="270" t="s">
        <v>212</v>
      </c>
      <c r="G2966" s="268"/>
      <c r="H2966" s="271">
        <v>122.79300000000001</v>
      </c>
      <c r="I2966" s="272"/>
      <c r="J2966" s="268"/>
      <c r="K2966" s="268"/>
      <c r="L2966" s="273"/>
      <c r="M2966" s="274"/>
      <c r="N2966" s="275"/>
      <c r="O2966" s="275"/>
      <c r="P2966" s="275"/>
      <c r="Q2966" s="275"/>
      <c r="R2966" s="275"/>
      <c r="S2966" s="275"/>
      <c r="T2966" s="27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77" t="s">
        <v>202</v>
      </c>
      <c r="AU2966" s="277" t="s">
        <v>82</v>
      </c>
      <c r="AV2966" s="16" t="s">
        <v>198</v>
      </c>
      <c r="AW2966" s="16" t="s">
        <v>34</v>
      </c>
      <c r="AX2966" s="16" t="s">
        <v>80</v>
      </c>
      <c r="AY2966" s="277" t="s">
        <v>191</v>
      </c>
    </row>
    <row r="2967" s="14" customFormat="1">
      <c r="A2967" s="14"/>
      <c r="B2967" s="245"/>
      <c r="C2967" s="246"/>
      <c r="D2967" s="236" t="s">
        <v>202</v>
      </c>
      <c r="E2967" s="246"/>
      <c r="F2967" s="248" t="s">
        <v>2604</v>
      </c>
      <c r="G2967" s="246"/>
      <c r="H2967" s="249">
        <v>132.61600000000001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5" t="s">
        <v>202</v>
      </c>
      <c r="AU2967" s="255" t="s">
        <v>82</v>
      </c>
      <c r="AV2967" s="14" t="s">
        <v>82</v>
      </c>
      <c r="AW2967" s="14" t="s">
        <v>4</v>
      </c>
      <c r="AX2967" s="14" t="s">
        <v>80</v>
      </c>
      <c r="AY2967" s="255" t="s">
        <v>191</v>
      </c>
    </row>
    <row r="2968" s="2" customFormat="1" ht="16.5" customHeight="1">
      <c r="A2968" s="41"/>
      <c r="B2968" s="42"/>
      <c r="C2968" s="216" t="s">
        <v>2605</v>
      </c>
      <c r="D2968" s="216" t="s">
        <v>193</v>
      </c>
      <c r="E2968" s="217" t="s">
        <v>2606</v>
      </c>
      <c r="F2968" s="218" t="s">
        <v>2607</v>
      </c>
      <c r="G2968" s="219" t="s">
        <v>215</v>
      </c>
      <c r="H2968" s="220">
        <v>173.113</v>
      </c>
      <c r="I2968" s="221"/>
      <c r="J2968" s="222">
        <f>ROUND(I2968*H2968,2)</f>
        <v>0</v>
      </c>
      <c r="K2968" s="218" t="s">
        <v>197</v>
      </c>
      <c r="L2968" s="47"/>
      <c r="M2968" s="223" t="s">
        <v>19</v>
      </c>
      <c r="N2968" s="224" t="s">
        <v>43</v>
      </c>
      <c r="O2968" s="87"/>
      <c r="P2968" s="225">
        <f>O2968*H2968</f>
        <v>0</v>
      </c>
      <c r="Q2968" s="225">
        <v>3.0000000000000001E-05</v>
      </c>
      <c r="R2968" s="225">
        <f>Q2968*H2968</f>
        <v>0.00519339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464</v>
      </c>
      <c r="AT2968" s="227" t="s">
        <v>193</v>
      </c>
      <c r="AU2968" s="227" t="s">
        <v>82</v>
      </c>
      <c r="AY2968" s="20" t="s">
        <v>191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80</v>
      </c>
      <c r="BK2968" s="228">
        <f>ROUND(I2968*H2968,2)</f>
        <v>0</v>
      </c>
      <c r="BL2968" s="20" t="s">
        <v>464</v>
      </c>
      <c r="BM2968" s="227" t="s">
        <v>2608</v>
      </c>
    </row>
    <row r="2969" s="2" customFormat="1">
      <c r="A2969" s="41"/>
      <c r="B2969" s="42"/>
      <c r="C2969" s="43"/>
      <c r="D2969" s="229" t="s">
        <v>200</v>
      </c>
      <c r="E2969" s="43"/>
      <c r="F2969" s="230" t="s">
        <v>2609</v>
      </c>
      <c r="G2969" s="43"/>
      <c r="H2969" s="43"/>
      <c r="I2969" s="231"/>
      <c r="J2969" s="43"/>
      <c r="K2969" s="43"/>
      <c r="L2969" s="47"/>
      <c r="M2969" s="232"/>
      <c r="N2969" s="233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200</v>
      </c>
      <c r="AU2969" s="20" t="s">
        <v>82</v>
      </c>
    </row>
    <row r="2970" s="13" customFormat="1">
      <c r="A2970" s="13"/>
      <c r="B2970" s="234"/>
      <c r="C2970" s="235"/>
      <c r="D2970" s="236" t="s">
        <v>202</v>
      </c>
      <c r="E2970" s="237" t="s">
        <v>19</v>
      </c>
      <c r="F2970" s="238" t="s">
        <v>1967</v>
      </c>
      <c r="G2970" s="235"/>
      <c r="H2970" s="237" t="s">
        <v>19</v>
      </c>
      <c r="I2970" s="239"/>
      <c r="J2970" s="235"/>
      <c r="K2970" s="235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202</v>
      </c>
      <c r="AU2970" s="244" t="s">
        <v>82</v>
      </c>
      <c r="AV2970" s="13" t="s">
        <v>80</v>
      </c>
      <c r="AW2970" s="13" t="s">
        <v>34</v>
      </c>
      <c r="AX2970" s="13" t="s">
        <v>72</v>
      </c>
      <c r="AY2970" s="244" t="s">
        <v>191</v>
      </c>
    </row>
    <row r="2971" s="13" customFormat="1">
      <c r="A2971" s="13"/>
      <c r="B2971" s="234"/>
      <c r="C2971" s="235"/>
      <c r="D2971" s="236" t="s">
        <v>202</v>
      </c>
      <c r="E2971" s="237" t="s">
        <v>19</v>
      </c>
      <c r="F2971" s="238" t="s">
        <v>558</v>
      </c>
      <c r="G2971" s="235"/>
      <c r="H2971" s="237" t="s">
        <v>19</v>
      </c>
      <c r="I2971" s="239"/>
      <c r="J2971" s="235"/>
      <c r="K2971" s="235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202</v>
      </c>
      <c r="AU2971" s="244" t="s">
        <v>82</v>
      </c>
      <c r="AV2971" s="13" t="s">
        <v>80</v>
      </c>
      <c r="AW2971" s="13" t="s">
        <v>34</v>
      </c>
      <c r="AX2971" s="13" t="s">
        <v>72</v>
      </c>
      <c r="AY2971" s="244" t="s">
        <v>191</v>
      </c>
    </row>
    <row r="2972" s="14" customFormat="1">
      <c r="A2972" s="14"/>
      <c r="B2972" s="245"/>
      <c r="C2972" s="246"/>
      <c r="D2972" s="236" t="s">
        <v>202</v>
      </c>
      <c r="E2972" s="247" t="s">
        <v>19</v>
      </c>
      <c r="F2972" s="248" t="s">
        <v>2593</v>
      </c>
      <c r="G2972" s="246"/>
      <c r="H2972" s="249">
        <v>91.828000000000003</v>
      </c>
      <c r="I2972" s="250"/>
      <c r="J2972" s="246"/>
      <c r="K2972" s="246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202</v>
      </c>
      <c r="AU2972" s="255" t="s">
        <v>82</v>
      </c>
      <c r="AV2972" s="14" t="s">
        <v>82</v>
      </c>
      <c r="AW2972" s="14" t="s">
        <v>34</v>
      </c>
      <c r="AX2972" s="14" t="s">
        <v>72</v>
      </c>
      <c r="AY2972" s="255" t="s">
        <v>191</v>
      </c>
    </row>
    <row r="2973" s="13" customFormat="1">
      <c r="A2973" s="13"/>
      <c r="B2973" s="234"/>
      <c r="C2973" s="235"/>
      <c r="D2973" s="236" t="s">
        <v>202</v>
      </c>
      <c r="E2973" s="237" t="s">
        <v>19</v>
      </c>
      <c r="F2973" s="238" t="s">
        <v>454</v>
      </c>
      <c r="G2973" s="235"/>
      <c r="H2973" s="237" t="s">
        <v>19</v>
      </c>
      <c r="I2973" s="239"/>
      <c r="J2973" s="235"/>
      <c r="K2973" s="235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202</v>
      </c>
      <c r="AU2973" s="244" t="s">
        <v>82</v>
      </c>
      <c r="AV2973" s="13" t="s">
        <v>80</v>
      </c>
      <c r="AW2973" s="13" t="s">
        <v>34</v>
      </c>
      <c r="AX2973" s="13" t="s">
        <v>72</v>
      </c>
      <c r="AY2973" s="244" t="s">
        <v>191</v>
      </c>
    </row>
    <row r="2974" s="14" customFormat="1">
      <c r="A2974" s="14"/>
      <c r="B2974" s="245"/>
      <c r="C2974" s="246"/>
      <c r="D2974" s="236" t="s">
        <v>202</v>
      </c>
      <c r="E2974" s="247" t="s">
        <v>19</v>
      </c>
      <c r="F2974" s="248" t="s">
        <v>2596</v>
      </c>
      <c r="G2974" s="246"/>
      <c r="H2974" s="249">
        <v>9.5</v>
      </c>
      <c r="I2974" s="250"/>
      <c r="J2974" s="246"/>
      <c r="K2974" s="246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202</v>
      </c>
      <c r="AU2974" s="255" t="s">
        <v>82</v>
      </c>
      <c r="AV2974" s="14" t="s">
        <v>82</v>
      </c>
      <c r="AW2974" s="14" t="s">
        <v>34</v>
      </c>
      <c r="AX2974" s="14" t="s">
        <v>72</v>
      </c>
      <c r="AY2974" s="255" t="s">
        <v>191</v>
      </c>
    </row>
    <row r="2975" s="14" customFormat="1">
      <c r="A2975" s="14"/>
      <c r="B2975" s="245"/>
      <c r="C2975" s="246"/>
      <c r="D2975" s="236" t="s">
        <v>202</v>
      </c>
      <c r="E2975" s="247" t="s">
        <v>19</v>
      </c>
      <c r="F2975" s="248" t="s">
        <v>2597</v>
      </c>
      <c r="G2975" s="246"/>
      <c r="H2975" s="249">
        <v>61.284999999999997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202</v>
      </c>
      <c r="AU2975" s="255" t="s">
        <v>82</v>
      </c>
      <c r="AV2975" s="14" t="s">
        <v>82</v>
      </c>
      <c r="AW2975" s="14" t="s">
        <v>34</v>
      </c>
      <c r="AX2975" s="14" t="s">
        <v>72</v>
      </c>
      <c r="AY2975" s="255" t="s">
        <v>191</v>
      </c>
    </row>
    <row r="2976" s="14" customFormat="1">
      <c r="A2976" s="14"/>
      <c r="B2976" s="245"/>
      <c r="C2976" s="246"/>
      <c r="D2976" s="236" t="s">
        <v>202</v>
      </c>
      <c r="E2976" s="247" t="s">
        <v>19</v>
      </c>
      <c r="F2976" s="248" t="s">
        <v>2598</v>
      </c>
      <c r="G2976" s="246"/>
      <c r="H2976" s="249">
        <v>9.5</v>
      </c>
      <c r="I2976" s="250"/>
      <c r="J2976" s="246"/>
      <c r="K2976" s="246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202</v>
      </c>
      <c r="AU2976" s="255" t="s">
        <v>82</v>
      </c>
      <c r="AV2976" s="14" t="s">
        <v>82</v>
      </c>
      <c r="AW2976" s="14" t="s">
        <v>34</v>
      </c>
      <c r="AX2976" s="14" t="s">
        <v>72</v>
      </c>
      <c r="AY2976" s="255" t="s">
        <v>191</v>
      </c>
    </row>
    <row r="2977" s="14" customFormat="1">
      <c r="A2977" s="14"/>
      <c r="B2977" s="245"/>
      <c r="C2977" s="246"/>
      <c r="D2977" s="236" t="s">
        <v>202</v>
      </c>
      <c r="E2977" s="247" t="s">
        <v>19</v>
      </c>
      <c r="F2977" s="248" t="s">
        <v>2610</v>
      </c>
      <c r="G2977" s="246"/>
      <c r="H2977" s="249">
        <v>1</v>
      </c>
      <c r="I2977" s="250"/>
      <c r="J2977" s="246"/>
      <c r="K2977" s="246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202</v>
      </c>
      <c r="AU2977" s="255" t="s">
        <v>82</v>
      </c>
      <c r="AV2977" s="14" t="s">
        <v>82</v>
      </c>
      <c r="AW2977" s="14" t="s">
        <v>34</v>
      </c>
      <c r="AX2977" s="14" t="s">
        <v>72</v>
      </c>
      <c r="AY2977" s="255" t="s">
        <v>191</v>
      </c>
    </row>
    <row r="2978" s="16" customFormat="1">
      <c r="A2978" s="16"/>
      <c r="B2978" s="267"/>
      <c r="C2978" s="268"/>
      <c r="D2978" s="236" t="s">
        <v>202</v>
      </c>
      <c r="E2978" s="269" t="s">
        <v>19</v>
      </c>
      <c r="F2978" s="270" t="s">
        <v>212</v>
      </c>
      <c r="G2978" s="268"/>
      <c r="H2978" s="271">
        <v>173.113</v>
      </c>
      <c r="I2978" s="272"/>
      <c r="J2978" s="268"/>
      <c r="K2978" s="268"/>
      <c r="L2978" s="273"/>
      <c r="M2978" s="274"/>
      <c r="N2978" s="275"/>
      <c r="O2978" s="275"/>
      <c r="P2978" s="275"/>
      <c r="Q2978" s="275"/>
      <c r="R2978" s="275"/>
      <c r="S2978" s="275"/>
      <c r="T2978" s="27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T2978" s="277" t="s">
        <v>202</v>
      </c>
      <c r="AU2978" s="277" t="s">
        <v>82</v>
      </c>
      <c r="AV2978" s="16" t="s">
        <v>198</v>
      </c>
      <c r="AW2978" s="16" t="s">
        <v>34</v>
      </c>
      <c r="AX2978" s="16" t="s">
        <v>80</v>
      </c>
      <c r="AY2978" s="277" t="s">
        <v>191</v>
      </c>
    </row>
    <row r="2979" s="2" customFormat="1" ht="16.5" customHeight="1">
      <c r="A2979" s="41"/>
      <c r="B2979" s="42"/>
      <c r="C2979" s="278" t="s">
        <v>2611</v>
      </c>
      <c r="D2979" s="278" t="s">
        <v>260</v>
      </c>
      <c r="E2979" s="279" t="s">
        <v>2612</v>
      </c>
      <c r="F2979" s="280" t="s">
        <v>2613</v>
      </c>
      <c r="G2979" s="281" t="s">
        <v>215</v>
      </c>
      <c r="H2979" s="282">
        <v>186.96199999999999</v>
      </c>
      <c r="I2979" s="283"/>
      <c r="J2979" s="284">
        <f>ROUND(I2979*H2979,2)</f>
        <v>0</v>
      </c>
      <c r="K2979" s="280" t="s">
        <v>197</v>
      </c>
      <c r="L2979" s="285"/>
      <c r="M2979" s="286" t="s">
        <v>19</v>
      </c>
      <c r="N2979" s="287" t="s">
        <v>43</v>
      </c>
      <c r="O2979" s="87"/>
      <c r="P2979" s="225">
        <f>O2979*H2979</f>
        <v>0</v>
      </c>
      <c r="Q2979" s="225">
        <v>0.0040000000000000001</v>
      </c>
      <c r="R2979" s="225">
        <f>Q2979*H2979</f>
        <v>0.74784799999999996</v>
      </c>
      <c r="S2979" s="225">
        <v>0</v>
      </c>
      <c r="T2979" s="226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7" t="s">
        <v>688</v>
      </c>
      <c r="AT2979" s="227" t="s">
        <v>260</v>
      </c>
      <c r="AU2979" s="227" t="s">
        <v>82</v>
      </c>
      <c r="AY2979" s="20" t="s">
        <v>191</v>
      </c>
      <c r="BE2979" s="228">
        <f>IF(N2979="základní",J2979,0)</f>
        <v>0</v>
      </c>
      <c r="BF2979" s="228">
        <f>IF(N2979="snížená",J2979,0)</f>
        <v>0</v>
      </c>
      <c r="BG2979" s="228">
        <f>IF(N2979="zákl. přenesená",J2979,0)</f>
        <v>0</v>
      </c>
      <c r="BH2979" s="228">
        <f>IF(N2979="sníž. přenesená",J2979,0)</f>
        <v>0</v>
      </c>
      <c r="BI2979" s="228">
        <f>IF(N2979="nulová",J2979,0)</f>
        <v>0</v>
      </c>
      <c r="BJ2979" s="20" t="s">
        <v>80</v>
      </c>
      <c r="BK2979" s="228">
        <f>ROUND(I2979*H2979,2)</f>
        <v>0</v>
      </c>
      <c r="BL2979" s="20" t="s">
        <v>464</v>
      </c>
      <c r="BM2979" s="227" t="s">
        <v>2614</v>
      </c>
    </row>
    <row r="2980" s="13" customFormat="1">
      <c r="A2980" s="13"/>
      <c r="B2980" s="234"/>
      <c r="C2980" s="235"/>
      <c r="D2980" s="236" t="s">
        <v>202</v>
      </c>
      <c r="E2980" s="237" t="s">
        <v>19</v>
      </c>
      <c r="F2980" s="238" t="s">
        <v>1967</v>
      </c>
      <c r="G2980" s="235"/>
      <c r="H2980" s="237" t="s">
        <v>19</v>
      </c>
      <c r="I2980" s="239"/>
      <c r="J2980" s="235"/>
      <c r="K2980" s="235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202</v>
      </c>
      <c r="AU2980" s="244" t="s">
        <v>82</v>
      </c>
      <c r="AV2980" s="13" t="s">
        <v>80</v>
      </c>
      <c r="AW2980" s="13" t="s">
        <v>34</v>
      </c>
      <c r="AX2980" s="13" t="s">
        <v>72</v>
      </c>
      <c r="AY2980" s="244" t="s">
        <v>191</v>
      </c>
    </row>
    <row r="2981" s="13" customFormat="1">
      <c r="A2981" s="13"/>
      <c r="B2981" s="234"/>
      <c r="C2981" s="235"/>
      <c r="D2981" s="236" t="s">
        <v>202</v>
      </c>
      <c r="E2981" s="237" t="s">
        <v>19</v>
      </c>
      <c r="F2981" s="238" t="s">
        <v>558</v>
      </c>
      <c r="G2981" s="235"/>
      <c r="H2981" s="237" t="s">
        <v>19</v>
      </c>
      <c r="I2981" s="239"/>
      <c r="J2981" s="235"/>
      <c r="K2981" s="235"/>
      <c r="L2981" s="240"/>
      <c r="M2981" s="241"/>
      <c r="N2981" s="242"/>
      <c r="O2981" s="242"/>
      <c r="P2981" s="242"/>
      <c r="Q2981" s="242"/>
      <c r="R2981" s="242"/>
      <c r="S2981" s="242"/>
      <c r="T2981" s="24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4" t="s">
        <v>202</v>
      </c>
      <c r="AU2981" s="244" t="s">
        <v>82</v>
      </c>
      <c r="AV2981" s="13" t="s">
        <v>80</v>
      </c>
      <c r="AW2981" s="13" t="s">
        <v>34</v>
      </c>
      <c r="AX2981" s="13" t="s">
        <v>72</v>
      </c>
      <c r="AY2981" s="244" t="s">
        <v>191</v>
      </c>
    </row>
    <row r="2982" s="14" customFormat="1">
      <c r="A2982" s="14"/>
      <c r="B2982" s="245"/>
      <c r="C2982" s="246"/>
      <c r="D2982" s="236" t="s">
        <v>202</v>
      </c>
      <c r="E2982" s="247" t="s">
        <v>19</v>
      </c>
      <c r="F2982" s="248" t="s">
        <v>2593</v>
      </c>
      <c r="G2982" s="246"/>
      <c r="H2982" s="249">
        <v>91.828000000000003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202</v>
      </c>
      <c r="AU2982" s="255" t="s">
        <v>82</v>
      </c>
      <c r="AV2982" s="14" t="s">
        <v>82</v>
      </c>
      <c r="AW2982" s="14" t="s">
        <v>34</v>
      </c>
      <c r="AX2982" s="14" t="s">
        <v>72</v>
      </c>
      <c r="AY2982" s="255" t="s">
        <v>191</v>
      </c>
    </row>
    <row r="2983" s="13" customFormat="1">
      <c r="A2983" s="13"/>
      <c r="B2983" s="234"/>
      <c r="C2983" s="235"/>
      <c r="D2983" s="236" t="s">
        <v>202</v>
      </c>
      <c r="E2983" s="237" t="s">
        <v>19</v>
      </c>
      <c r="F2983" s="238" t="s">
        <v>454</v>
      </c>
      <c r="G2983" s="235"/>
      <c r="H2983" s="237" t="s">
        <v>19</v>
      </c>
      <c r="I2983" s="239"/>
      <c r="J2983" s="235"/>
      <c r="K2983" s="235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202</v>
      </c>
      <c r="AU2983" s="244" t="s">
        <v>82</v>
      </c>
      <c r="AV2983" s="13" t="s">
        <v>80</v>
      </c>
      <c r="AW2983" s="13" t="s">
        <v>34</v>
      </c>
      <c r="AX2983" s="13" t="s">
        <v>72</v>
      </c>
      <c r="AY2983" s="244" t="s">
        <v>191</v>
      </c>
    </row>
    <row r="2984" s="14" customFormat="1">
      <c r="A2984" s="14"/>
      <c r="B2984" s="245"/>
      <c r="C2984" s="246"/>
      <c r="D2984" s="236" t="s">
        <v>202</v>
      </c>
      <c r="E2984" s="247" t="s">
        <v>19</v>
      </c>
      <c r="F2984" s="248" t="s">
        <v>2596</v>
      </c>
      <c r="G2984" s="246"/>
      <c r="H2984" s="249">
        <v>9.5</v>
      </c>
      <c r="I2984" s="250"/>
      <c r="J2984" s="246"/>
      <c r="K2984" s="246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202</v>
      </c>
      <c r="AU2984" s="255" t="s">
        <v>82</v>
      </c>
      <c r="AV2984" s="14" t="s">
        <v>82</v>
      </c>
      <c r="AW2984" s="14" t="s">
        <v>34</v>
      </c>
      <c r="AX2984" s="14" t="s">
        <v>72</v>
      </c>
      <c r="AY2984" s="255" t="s">
        <v>191</v>
      </c>
    </row>
    <row r="2985" s="14" customFormat="1">
      <c r="A2985" s="14"/>
      <c r="B2985" s="245"/>
      <c r="C2985" s="246"/>
      <c r="D2985" s="236" t="s">
        <v>202</v>
      </c>
      <c r="E2985" s="247" t="s">
        <v>19</v>
      </c>
      <c r="F2985" s="248" t="s">
        <v>2597</v>
      </c>
      <c r="G2985" s="246"/>
      <c r="H2985" s="249">
        <v>61.284999999999997</v>
      </c>
      <c r="I2985" s="250"/>
      <c r="J2985" s="246"/>
      <c r="K2985" s="246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202</v>
      </c>
      <c r="AU2985" s="255" t="s">
        <v>82</v>
      </c>
      <c r="AV2985" s="14" t="s">
        <v>82</v>
      </c>
      <c r="AW2985" s="14" t="s">
        <v>34</v>
      </c>
      <c r="AX2985" s="14" t="s">
        <v>72</v>
      </c>
      <c r="AY2985" s="255" t="s">
        <v>191</v>
      </c>
    </row>
    <row r="2986" s="14" customFormat="1">
      <c r="A2986" s="14"/>
      <c r="B2986" s="245"/>
      <c r="C2986" s="246"/>
      <c r="D2986" s="236" t="s">
        <v>202</v>
      </c>
      <c r="E2986" s="247" t="s">
        <v>19</v>
      </c>
      <c r="F2986" s="248" t="s">
        <v>2598</v>
      </c>
      <c r="G2986" s="246"/>
      <c r="H2986" s="249">
        <v>9.5</v>
      </c>
      <c r="I2986" s="250"/>
      <c r="J2986" s="246"/>
      <c r="K2986" s="246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202</v>
      </c>
      <c r="AU2986" s="255" t="s">
        <v>82</v>
      </c>
      <c r="AV2986" s="14" t="s">
        <v>82</v>
      </c>
      <c r="AW2986" s="14" t="s">
        <v>34</v>
      </c>
      <c r="AX2986" s="14" t="s">
        <v>72</v>
      </c>
      <c r="AY2986" s="255" t="s">
        <v>191</v>
      </c>
    </row>
    <row r="2987" s="14" customFormat="1">
      <c r="A2987" s="14"/>
      <c r="B2987" s="245"/>
      <c r="C2987" s="246"/>
      <c r="D2987" s="236" t="s">
        <v>202</v>
      </c>
      <c r="E2987" s="247" t="s">
        <v>19</v>
      </c>
      <c r="F2987" s="248" t="s">
        <v>2610</v>
      </c>
      <c r="G2987" s="246"/>
      <c r="H2987" s="249">
        <v>1</v>
      </c>
      <c r="I2987" s="250"/>
      <c r="J2987" s="246"/>
      <c r="K2987" s="246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202</v>
      </c>
      <c r="AU2987" s="255" t="s">
        <v>82</v>
      </c>
      <c r="AV2987" s="14" t="s">
        <v>82</v>
      </c>
      <c r="AW2987" s="14" t="s">
        <v>34</v>
      </c>
      <c r="AX2987" s="14" t="s">
        <v>72</v>
      </c>
      <c r="AY2987" s="255" t="s">
        <v>191</v>
      </c>
    </row>
    <row r="2988" s="16" customFormat="1">
      <c r="A2988" s="16"/>
      <c r="B2988" s="267"/>
      <c r="C2988" s="268"/>
      <c r="D2988" s="236" t="s">
        <v>202</v>
      </c>
      <c r="E2988" s="269" t="s">
        <v>19</v>
      </c>
      <c r="F2988" s="270" t="s">
        <v>212</v>
      </c>
      <c r="G2988" s="268"/>
      <c r="H2988" s="271">
        <v>173.113</v>
      </c>
      <c r="I2988" s="272"/>
      <c r="J2988" s="268"/>
      <c r="K2988" s="268"/>
      <c r="L2988" s="273"/>
      <c r="M2988" s="274"/>
      <c r="N2988" s="275"/>
      <c r="O2988" s="275"/>
      <c r="P2988" s="275"/>
      <c r="Q2988" s="275"/>
      <c r="R2988" s="275"/>
      <c r="S2988" s="275"/>
      <c r="T2988" s="27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T2988" s="277" t="s">
        <v>202</v>
      </c>
      <c r="AU2988" s="277" t="s">
        <v>82</v>
      </c>
      <c r="AV2988" s="16" t="s">
        <v>198</v>
      </c>
      <c r="AW2988" s="16" t="s">
        <v>34</v>
      </c>
      <c r="AX2988" s="16" t="s">
        <v>80</v>
      </c>
      <c r="AY2988" s="277" t="s">
        <v>191</v>
      </c>
    </row>
    <row r="2989" s="14" customFormat="1">
      <c r="A2989" s="14"/>
      <c r="B2989" s="245"/>
      <c r="C2989" s="246"/>
      <c r="D2989" s="236" t="s">
        <v>202</v>
      </c>
      <c r="E2989" s="246"/>
      <c r="F2989" s="248" t="s">
        <v>2615</v>
      </c>
      <c r="G2989" s="246"/>
      <c r="H2989" s="249">
        <v>186.96199999999999</v>
      </c>
      <c r="I2989" s="250"/>
      <c r="J2989" s="246"/>
      <c r="K2989" s="246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202</v>
      </c>
      <c r="AU2989" s="255" t="s">
        <v>82</v>
      </c>
      <c r="AV2989" s="14" t="s">
        <v>82</v>
      </c>
      <c r="AW2989" s="14" t="s">
        <v>4</v>
      </c>
      <c r="AX2989" s="14" t="s">
        <v>80</v>
      </c>
      <c r="AY2989" s="255" t="s">
        <v>191</v>
      </c>
    </row>
    <row r="2990" s="2" customFormat="1" ht="16.5" customHeight="1">
      <c r="A2990" s="41"/>
      <c r="B2990" s="42"/>
      <c r="C2990" s="216" t="s">
        <v>2616</v>
      </c>
      <c r="D2990" s="216" t="s">
        <v>193</v>
      </c>
      <c r="E2990" s="217" t="s">
        <v>2617</v>
      </c>
      <c r="F2990" s="218" t="s">
        <v>2618</v>
      </c>
      <c r="G2990" s="219" t="s">
        <v>215</v>
      </c>
      <c r="H2990" s="220">
        <v>44.799999999999997</v>
      </c>
      <c r="I2990" s="221"/>
      <c r="J2990" s="222">
        <f>ROUND(I2990*H2990,2)</f>
        <v>0</v>
      </c>
      <c r="K2990" s="218" t="s">
        <v>197</v>
      </c>
      <c r="L2990" s="47"/>
      <c r="M2990" s="223" t="s">
        <v>19</v>
      </c>
      <c r="N2990" s="224" t="s">
        <v>43</v>
      </c>
      <c r="O2990" s="87"/>
      <c r="P2990" s="225">
        <f>O2990*H2990</f>
        <v>0</v>
      </c>
      <c r="Q2990" s="225">
        <v>2.0000000000000002E-05</v>
      </c>
      <c r="R2990" s="225">
        <f>Q2990*H2990</f>
        <v>0.00089599999999999999</v>
      </c>
      <c r="S2990" s="225">
        <v>0</v>
      </c>
      <c r="T2990" s="226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7" t="s">
        <v>464</v>
      </c>
      <c r="AT2990" s="227" t="s">
        <v>193</v>
      </c>
      <c r="AU2990" s="227" t="s">
        <v>82</v>
      </c>
      <c r="AY2990" s="20" t="s">
        <v>191</v>
      </c>
      <c r="BE2990" s="228">
        <f>IF(N2990="základní",J2990,0)</f>
        <v>0</v>
      </c>
      <c r="BF2990" s="228">
        <f>IF(N2990="snížená",J2990,0)</f>
        <v>0</v>
      </c>
      <c r="BG2990" s="228">
        <f>IF(N2990="zákl. přenesená",J2990,0)</f>
        <v>0</v>
      </c>
      <c r="BH2990" s="228">
        <f>IF(N2990="sníž. přenesená",J2990,0)</f>
        <v>0</v>
      </c>
      <c r="BI2990" s="228">
        <f>IF(N2990="nulová",J2990,0)</f>
        <v>0</v>
      </c>
      <c r="BJ2990" s="20" t="s">
        <v>80</v>
      </c>
      <c r="BK2990" s="228">
        <f>ROUND(I2990*H2990,2)</f>
        <v>0</v>
      </c>
      <c r="BL2990" s="20" t="s">
        <v>464</v>
      </c>
      <c r="BM2990" s="227" t="s">
        <v>2619</v>
      </c>
    </row>
    <row r="2991" s="2" customFormat="1">
      <c r="A2991" s="41"/>
      <c r="B2991" s="42"/>
      <c r="C2991" s="43"/>
      <c r="D2991" s="229" t="s">
        <v>200</v>
      </c>
      <c r="E2991" s="43"/>
      <c r="F2991" s="230" t="s">
        <v>2620</v>
      </c>
      <c r="G2991" s="43"/>
      <c r="H2991" s="43"/>
      <c r="I2991" s="231"/>
      <c r="J2991" s="43"/>
      <c r="K2991" s="43"/>
      <c r="L2991" s="47"/>
      <c r="M2991" s="232"/>
      <c r="N2991" s="233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200</v>
      </c>
      <c r="AU2991" s="20" t="s">
        <v>82</v>
      </c>
    </row>
    <row r="2992" s="13" customFormat="1">
      <c r="A2992" s="13"/>
      <c r="B2992" s="234"/>
      <c r="C2992" s="235"/>
      <c r="D2992" s="236" t="s">
        <v>202</v>
      </c>
      <c r="E2992" s="237" t="s">
        <v>19</v>
      </c>
      <c r="F2992" s="238" t="s">
        <v>1967</v>
      </c>
      <c r="G2992" s="235"/>
      <c r="H2992" s="237" t="s">
        <v>19</v>
      </c>
      <c r="I2992" s="239"/>
      <c r="J2992" s="235"/>
      <c r="K2992" s="235"/>
      <c r="L2992" s="240"/>
      <c r="M2992" s="241"/>
      <c r="N2992" s="242"/>
      <c r="O2992" s="242"/>
      <c r="P2992" s="242"/>
      <c r="Q2992" s="242"/>
      <c r="R2992" s="242"/>
      <c r="S2992" s="242"/>
      <c r="T2992" s="24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4" t="s">
        <v>202</v>
      </c>
      <c r="AU2992" s="244" t="s">
        <v>82</v>
      </c>
      <c r="AV2992" s="13" t="s">
        <v>80</v>
      </c>
      <c r="AW2992" s="13" t="s">
        <v>34</v>
      </c>
      <c r="AX2992" s="13" t="s">
        <v>72</v>
      </c>
      <c r="AY2992" s="244" t="s">
        <v>191</v>
      </c>
    </row>
    <row r="2993" s="13" customFormat="1">
      <c r="A2993" s="13"/>
      <c r="B2993" s="234"/>
      <c r="C2993" s="235"/>
      <c r="D2993" s="236" t="s">
        <v>202</v>
      </c>
      <c r="E2993" s="237" t="s">
        <v>19</v>
      </c>
      <c r="F2993" s="238" t="s">
        <v>558</v>
      </c>
      <c r="G2993" s="235"/>
      <c r="H2993" s="237" t="s">
        <v>19</v>
      </c>
      <c r="I2993" s="239"/>
      <c r="J2993" s="235"/>
      <c r="K2993" s="235"/>
      <c r="L2993" s="240"/>
      <c r="M2993" s="241"/>
      <c r="N2993" s="242"/>
      <c r="O2993" s="242"/>
      <c r="P2993" s="242"/>
      <c r="Q2993" s="242"/>
      <c r="R2993" s="242"/>
      <c r="S2993" s="242"/>
      <c r="T2993" s="24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4" t="s">
        <v>202</v>
      </c>
      <c r="AU2993" s="244" t="s">
        <v>82</v>
      </c>
      <c r="AV2993" s="13" t="s">
        <v>80</v>
      </c>
      <c r="AW2993" s="13" t="s">
        <v>34</v>
      </c>
      <c r="AX2993" s="13" t="s">
        <v>72</v>
      </c>
      <c r="AY2993" s="244" t="s">
        <v>191</v>
      </c>
    </row>
    <row r="2994" s="14" customFormat="1">
      <c r="A2994" s="14"/>
      <c r="B2994" s="245"/>
      <c r="C2994" s="246"/>
      <c r="D2994" s="236" t="s">
        <v>202</v>
      </c>
      <c r="E2994" s="247" t="s">
        <v>19</v>
      </c>
      <c r="F2994" s="248" t="s">
        <v>2621</v>
      </c>
      <c r="G2994" s="246"/>
      <c r="H2994" s="249">
        <v>21</v>
      </c>
      <c r="I2994" s="250"/>
      <c r="J2994" s="246"/>
      <c r="K2994" s="246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202</v>
      </c>
      <c r="AU2994" s="255" t="s">
        <v>82</v>
      </c>
      <c r="AV2994" s="14" t="s">
        <v>82</v>
      </c>
      <c r="AW2994" s="14" t="s">
        <v>34</v>
      </c>
      <c r="AX2994" s="14" t="s">
        <v>72</v>
      </c>
      <c r="AY2994" s="255" t="s">
        <v>191</v>
      </c>
    </row>
    <row r="2995" s="13" customFormat="1">
      <c r="A2995" s="13"/>
      <c r="B2995" s="234"/>
      <c r="C2995" s="235"/>
      <c r="D2995" s="236" t="s">
        <v>202</v>
      </c>
      <c r="E2995" s="237" t="s">
        <v>19</v>
      </c>
      <c r="F2995" s="238" t="s">
        <v>454</v>
      </c>
      <c r="G2995" s="235"/>
      <c r="H2995" s="237" t="s">
        <v>19</v>
      </c>
      <c r="I2995" s="239"/>
      <c r="J2995" s="235"/>
      <c r="K2995" s="235"/>
      <c r="L2995" s="240"/>
      <c r="M2995" s="241"/>
      <c r="N2995" s="242"/>
      <c r="O2995" s="242"/>
      <c r="P2995" s="242"/>
      <c r="Q2995" s="242"/>
      <c r="R2995" s="242"/>
      <c r="S2995" s="242"/>
      <c r="T2995" s="24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4" t="s">
        <v>202</v>
      </c>
      <c r="AU2995" s="244" t="s">
        <v>82</v>
      </c>
      <c r="AV2995" s="13" t="s">
        <v>80</v>
      </c>
      <c r="AW2995" s="13" t="s">
        <v>34</v>
      </c>
      <c r="AX2995" s="13" t="s">
        <v>72</v>
      </c>
      <c r="AY2995" s="244" t="s">
        <v>191</v>
      </c>
    </row>
    <row r="2996" s="14" customFormat="1">
      <c r="A2996" s="14"/>
      <c r="B2996" s="245"/>
      <c r="C2996" s="246"/>
      <c r="D2996" s="236" t="s">
        <v>202</v>
      </c>
      <c r="E2996" s="247" t="s">
        <v>19</v>
      </c>
      <c r="F2996" s="248" t="s">
        <v>2622</v>
      </c>
      <c r="G2996" s="246"/>
      <c r="H2996" s="249">
        <v>23.800000000000001</v>
      </c>
      <c r="I2996" s="250"/>
      <c r="J2996" s="246"/>
      <c r="K2996" s="246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202</v>
      </c>
      <c r="AU2996" s="255" t="s">
        <v>82</v>
      </c>
      <c r="AV2996" s="14" t="s">
        <v>82</v>
      </c>
      <c r="AW2996" s="14" t="s">
        <v>34</v>
      </c>
      <c r="AX2996" s="14" t="s">
        <v>72</v>
      </c>
      <c r="AY2996" s="255" t="s">
        <v>191</v>
      </c>
    </row>
    <row r="2997" s="16" customFormat="1">
      <c r="A2997" s="16"/>
      <c r="B2997" s="267"/>
      <c r="C2997" s="268"/>
      <c r="D2997" s="236" t="s">
        <v>202</v>
      </c>
      <c r="E2997" s="269" t="s">
        <v>19</v>
      </c>
      <c r="F2997" s="270" t="s">
        <v>212</v>
      </c>
      <c r="G2997" s="268"/>
      <c r="H2997" s="271">
        <v>44.799999999999997</v>
      </c>
      <c r="I2997" s="272"/>
      <c r="J2997" s="268"/>
      <c r="K2997" s="268"/>
      <c r="L2997" s="273"/>
      <c r="M2997" s="274"/>
      <c r="N2997" s="275"/>
      <c r="O2997" s="275"/>
      <c r="P2997" s="275"/>
      <c r="Q2997" s="275"/>
      <c r="R2997" s="275"/>
      <c r="S2997" s="275"/>
      <c r="T2997" s="27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77" t="s">
        <v>202</v>
      </c>
      <c r="AU2997" s="277" t="s">
        <v>82</v>
      </c>
      <c r="AV2997" s="16" t="s">
        <v>198</v>
      </c>
      <c r="AW2997" s="16" t="s">
        <v>34</v>
      </c>
      <c r="AX2997" s="16" t="s">
        <v>80</v>
      </c>
      <c r="AY2997" s="277" t="s">
        <v>191</v>
      </c>
    </row>
    <row r="2998" s="2" customFormat="1" ht="16.5" customHeight="1">
      <c r="A2998" s="41"/>
      <c r="B2998" s="42"/>
      <c r="C2998" s="278" t="s">
        <v>2623</v>
      </c>
      <c r="D2998" s="278" t="s">
        <v>260</v>
      </c>
      <c r="E2998" s="279" t="s">
        <v>2624</v>
      </c>
      <c r="F2998" s="280" t="s">
        <v>2625</v>
      </c>
      <c r="G2998" s="281" t="s">
        <v>215</v>
      </c>
      <c r="H2998" s="282">
        <v>48.384</v>
      </c>
      <c r="I2998" s="283"/>
      <c r="J2998" s="284">
        <f>ROUND(I2998*H2998,2)</f>
        <v>0</v>
      </c>
      <c r="K2998" s="280" t="s">
        <v>197</v>
      </c>
      <c r="L2998" s="285"/>
      <c r="M2998" s="286" t="s">
        <v>19</v>
      </c>
      <c r="N2998" s="287" t="s">
        <v>43</v>
      </c>
      <c r="O2998" s="87"/>
      <c r="P2998" s="225">
        <f>O2998*H2998</f>
        <v>0</v>
      </c>
      <c r="Q2998" s="225">
        <v>0.0025000000000000001</v>
      </c>
      <c r="R2998" s="225">
        <f>Q2998*H2998</f>
        <v>0.12096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688</v>
      </c>
      <c r="AT2998" s="227" t="s">
        <v>260</v>
      </c>
      <c r="AU2998" s="227" t="s">
        <v>82</v>
      </c>
      <c r="AY2998" s="20" t="s">
        <v>191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80</v>
      </c>
      <c r="BK2998" s="228">
        <f>ROUND(I2998*H2998,2)</f>
        <v>0</v>
      </c>
      <c r="BL2998" s="20" t="s">
        <v>464</v>
      </c>
      <c r="BM2998" s="227" t="s">
        <v>2626</v>
      </c>
    </row>
    <row r="2999" s="13" customFormat="1">
      <c r="A2999" s="13"/>
      <c r="B2999" s="234"/>
      <c r="C2999" s="235"/>
      <c r="D2999" s="236" t="s">
        <v>202</v>
      </c>
      <c r="E2999" s="237" t="s">
        <v>19</v>
      </c>
      <c r="F2999" s="238" t="s">
        <v>1967</v>
      </c>
      <c r="G2999" s="235"/>
      <c r="H2999" s="237" t="s">
        <v>19</v>
      </c>
      <c r="I2999" s="239"/>
      <c r="J2999" s="235"/>
      <c r="K2999" s="235"/>
      <c r="L2999" s="240"/>
      <c r="M2999" s="241"/>
      <c r="N2999" s="242"/>
      <c r="O2999" s="242"/>
      <c r="P2999" s="242"/>
      <c r="Q2999" s="242"/>
      <c r="R2999" s="242"/>
      <c r="S2999" s="242"/>
      <c r="T2999" s="24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4" t="s">
        <v>202</v>
      </c>
      <c r="AU2999" s="244" t="s">
        <v>82</v>
      </c>
      <c r="AV2999" s="13" t="s">
        <v>80</v>
      </c>
      <c r="AW2999" s="13" t="s">
        <v>34</v>
      </c>
      <c r="AX2999" s="13" t="s">
        <v>72</v>
      </c>
      <c r="AY2999" s="244" t="s">
        <v>191</v>
      </c>
    </row>
    <row r="3000" s="13" customFormat="1">
      <c r="A3000" s="13"/>
      <c r="B3000" s="234"/>
      <c r="C3000" s="235"/>
      <c r="D3000" s="236" t="s">
        <v>202</v>
      </c>
      <c r="E3000" s="237" t="s">
        <v>19</v>
      </c>
      <c r="F3000" s="238" t="s">
        <v>558</v>
      </c>
      <c r="G3000" s="235"/>
      <c r="H3000" s="237" t="s">
        <v>19</v>
      </c>
      <c r="I3000" s="239"/>
      <c r="J3000" s="235"/>
      <c r="K3000" s="235"/>
      <c r="L3000" s="240"/>
      <c r="M3000" s="241"/>
      <c r="N3000" s="242"/>
      <c r="O3000" s="242"/>
      <c r="P3000" s="242"/>
      <c r="Q3000" s="242"/>
      <c r="R3000" s="242"/>
      <c r="S3000" s="242"/>
      <c r="T3000" s="24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4" t="s">
        <v>202</v>
      </c>
      <c r="AU3000" s="244" t="s">
        <v>82</v>
      </c>
      <c r="AV3000" s="13" t="s">
        <v>80</v>
      </c>
      <c r="AW3000" s="13" t="s">
        <v>34</v>
      </c>
      <c r="AX3000" s="13" t="s">
        <v>72</v>
      </c>
      <c r="AY3000" s="244" t="s">
        <v>191</v>
      </c>
    </row>
    <row r="3001" s="14" customFormat="1">
      <c r="A3001" s="14"/>
      <c r="B3001" s="245"/>
      <c r="C3001" s="246"/>
      <c r="D3001" s="236" t="s">
        <v>202</v>
      </c>
      <c r="E3001" s="247" t="s">
        <v>19</v>
      </c>
      <c r="F3001" s="248" t="s">
        <v>2621</v>
      </c>
      <c r="G3001" s="246"/>
      <c r="H3001" s="249">
        <v>21</v>
      </c>
      <c r="I3001" s="250"/>
      <c r="J3001" s="246"/>
      <c r="K3001" s="246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202</v>
      </c>
      <c r="AU3001" s="255" t="s">
        <v>82</v>
      </c>
      <c r="AV3001" s="14" t="s">
        <v>82</v>
      </c>
      <c r="AW3001" s="14" t="s">
        <v>34</v>
      </c>
      <c r="AX3001" s="14" t="s">
        <v>72</v>
      </c>
      <c r="AY3001" s="255" t="s">
        <v>191</v>
      </c>
    </row>
    <row r="3002" s="13" customFormat="1">
      <c r="A3002" s="13"/>
      <c r="B3002" s="234"/>
      <c r="C3002" s="235"/>
      <c r="D3002" s="236" t="s">
        <v>202</v>
      </c>
      <c r="E3002" s="237" t="s">
        <v>19</v>
      </c>
      <c r="F3002" s="238" t="s">
        <v>454</v>
      </c>
      <c r="G3002" s="235"/>
      <c r="H3002" s="237" t="s">
        <v>19</v>
      </c>
      <c r="I3002" s="239"/>
      <c r="J3002" s="235"/>
      <c r="K3002" s="235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202</v>
      </c>
      <c r="AU3002" s="244" t="s">
        <v>82</v>
      </c>
      <c r="AV3002" s="13" t="s">
        <v>80</v>
      </c>
      <c r="AW3002" s="13" t="s">
        <v>34</v>
      </c>
      <c r="AX3002" s="13" t="s">
        <v>72</v>
      </c>
      <c r="AY3002" s="244" t="s">
        <v>191</v>
      </c>
    </row>
    <row r="3003" s="14" customFormat="1">
      <c r="A3003" s="14"/>
      <c r="B3003" s="245"/>
      <c r="C3003" s="246"/>
      <c r="D3003" s="236" t="s">
        <v>202</v>
      </c>
      <c r="E3003" s="247" t="s">
        <v>19</v>
      </c>
      <c r="F3003" s="248" t="s">
        <v>2622</v>
      </c>
      <c r="G3003" s="246"/>
      <c r="H3003" s="249">
        <v>23.800000000000001</v>
      </c>
      <c r="I3003" s="250"/>
      <c r="J3003" s="246"/>
      <c r="K3003" s="246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202</v>
      </c>
      <c r="AU3003" s="255" t="s">
        <v>82</v>
      </c>
      <c r="AV3003" s="14" t="s">
        <v>82</v>
      </c>
      <c r="AW3003" s="14" t="s">
        <v>34</v>
      </c>
      <c r="AX3003" s="14" t="s">
        <v>72</v>
      </c>
      <c r="AY3003" s="255" t="s">
        <v>191</v>
      </c>
    </row>
    <row r="3004" s="16" customFormat="1">
      <c r="A3004" s="16"/>
      <c r="B3004" s="267"/>
      <c r="C3004" s="268"/>
      <c r="D3004" s="236" t="s">
        <v>202</v>
      </c>
      <c r="E3004" s="269" t="s">
        <v>19</v>
      </c>
      <c r="F3004" s="270" t="s">
        <v>212</v>
      </c>
      <c r="G3004" s="268"/>
      <c r="H3004" s="271">
        <v>44.799999999999997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202</v>
      </c>
      <c r="AU3004" s="277" t="s">
        <v>82</v>
      </c>
      <c r="AV3004" s="16" t="s">
        <v>198</v>
      </c>
      <c r="AW3004" s="16" t="s">
        <v>34</v>
      </c>
      <c r="AX3004" s="16" t="s">
        <v>80</v>
      </c>
      <c r="AY3004" s="277" t="s">
        <v>191</v>
      </c>
    </row>
    <row r="3005" s="14" customFormat="1">
      <c r="A3005" s="14"/>
      <c r="B3005" s="245"/>
      <c r="C3005" s="246"/>
      <c r="D3005" s="236" t="s">
        <v>202</v>
      </c>
      <c r="E3005" s="246"/>
      <c r="F3005" s="248" t="s">
        <v>2627</v>
      </c>
      <c r="G3005" s="246"/>
      <c r="H3005" s="249">
        <v>48.384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202</v>
      </c>
      <c r="AU3005" s="255" t="s">
        <v>82</v>
      </c>
      <c r="AV3005" s="14" t="s">
        <v>82</v>
      </c>
      <c r="AW3005" s="14" t="s">
        <v>4</v>
      </c>
      <c r="AX3005" s="14" t="s">
        <v>80</v>
      </c>
      <c r="AY3005" s="255" t="s">
        <v>191</v>
      </c>
    </row>
    <row r="3006" s="2" customFormat="1" ht="16.5" customHeight="1">
      <c r="A3006" s="41"/>
      <c r="B3006" s="42"/>
      <c r="C3006" s="216" t="s">
        <v>2628</v>
      </c>
      <c r="D3006" s="216" t="s">
        <v>193</v>
      </c>
      <c r="E3006" s="217" t="s">
        <v>2629</v>
      </c>
      <c r="F3006" s="218" t="s">
        <v>2630</v>
      </c>
      <c r="G3006" s="219" t="s">
        <v>215</v>
      </c>
      <c r="H3006" s="220">
        <v>4.5</v>
      </c>
      <c r="I3006" s="221"/>
      <c r="J3006" s="222">
        <f>ROUND(I3006*H3006,2)</f>
        <v>0</v>
      </c>
      <c r="K3006" s="218" t="s">
        <v>197</v>
      </c>
      <c r="L3006" s="47"/>
      <c r="M3006" s="223" t="s">
        <v>19</v>
      </c>
      <c r="N3006" s="224" t="s">
        <v>43</v>
      </c>
      <c r="O3006" s="87"/>
      <c r="P3006" s="225">
        <f>O3006*H3006</f>
        <v>0</v>
      </c>
      <c r="Q3006" s="225">
        <v>2.0000000000000002E-05</v>
      </c>
      <c r="R3006" s="225">
        <f>Q3006*H3006</f>
        <v>9.0000000000000006E-05</v>
      </c>
      <c r="S3006" s="225">
        <v>0</v>
      </c>
      <c r="T3006" s="226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7" t="s">
        <v>464</v>
      </c>
      <c r="AT3006" s="227" t="s">
        <v>193</v>
      </c>
      <c r="AU3006" s="227" t="s">
        <v>82</v>
      </c>
      <c r="AY3006" s="20" t="s">
        <v>191</v>
      </c>
      <c r="BE3006" s="228">
        <f>IF(N3006="základní",J3006,0)</f>
        <v>0</v>
      </c>
      <c r="BF3006" s="228">
        <f>IF(N3006="snížená",J3006,0)</f>
        <v>0</v>
      </c>
      <c r="BG3006" s="228">
        <f>IF(N3006="zákl. přenesená",J3006,0)</f>
        <v>0</v>
      </c>
      <c r="BH3006" s="228">
        <f>IF(N3006="sníž. přenesená",J3006,0)</f>
        <v>0</v>
      </c>
      <c r="BI3006" s="228">
        <f>IF(N3006="nulová",J3006,0)</f>
        <v>0</v>
      </c>
      <c r="BJ3006" s="20" t="s">
        <v>80</v>
      </c>
      <c r="BK3006" s="228">
        <f>ROUND(I3006*H3006,2)</f>
        <v>0</v>
      </c>
      <c r="BL3006" s="20" t="s">
        <v>464</v>
      </c>
      <c r="BM3006" s="227" t="s">
        <v>2631</v>
      </c>
    </row>
    <row r="3007" s="2" customFormat="1">
      <c r="A3007" s="41"/>
      <c r="B3007" s="42"/>
      <c r="C3007" s="43"/>
      <c r="D3007" s="229" t="s">
        <v>200</v>
      </c>
      <c r="E3007" s="43"/>
      <c r="F3007" s="230" t="s">
        <v>2632</v>
      </c>
      <c r="G3007" s="43"/>
      <c r="H3007" s="43"/>
      <c r="I3007" s="231"/>
      <c r="J3007" s="43"/>
      <c r="K3007" s="43"/>
      <c r="L3007" s="47"/>
      <c r="M3007" s="232"/>
      <c r="N3007" s="233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200</v>
      </c>
      <c r="AU3007" s="20" t="s">
        <v>82</v>
      </c>
    </row>
    <row r="3008" s="13" customFormat="1">
      <c r="A3008" s="13"/>
      <c r="B3008" s="234"/>
      <c r="C3008" s="235"/>
      <c r="D3008" s="236" t="s">
        <v>202</v>
      </c>
      <c r="E3008" s="237" t="s">
        <v>19</v>
      </c>
      <c r="F3008" s="238" t="s">
        <v>1967</v>
      </c>
      <c r="G3008" s="235"/>
      <c r="H3008" s="237" t="s">
        <v>19</v>
      </c>
      <c r="I3008" s="239"/>
      <c r="J3008" s="235"/>
      <c r="K3008" s="235"/>
      <c r="L3008" s="240"/>
      <c r="M3008" s="241"/>
      <c r="N3008" s="242"/>
      <c r="O3008" s="242"/>
      <c r="P3008" s="242"/>
      <c r="Q3008" s="242"/>
      <c r="R3008" s="242"/>
      <c r="S3008" s="242"/>
      <c r="T3008" s="24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4" t="s">
        <v>202</v>
      </c>
      <c r="AU3008" s="244" t="s">
        <v>82</v>
      </c>
      <c r="AV3008" s="13" t="s">
        <v>80</v>
      </c>
      <c r="AW3008" s="13" t="s">
        <v>34</v>
      </c>
      <c r="AX3008" s="13" t="s">
        <v>72</v>
      </c>
      <c r="AY3008" s="244" t="s">
        <v>191</v>
      </c>
    </row>
    <row r="3009" s="13" customFormat="1">
      <c r="A3009" s="13"/>
      <c r="B3009" s="234"/>
      <c r="C3009" s="235"/>
      <c r="D3009" s="236" t="s">
        <v>202</v>
      </c>
      <c r="E3009" s="237" t="s">
        <v>19</v>
      </c>
      <c r="F3009" s="238" t="s">
        <v>558</v>
      </c>
      <c r="G3009" s="235"/>
      <c r="H3009" s="237" t="s">
        <v>19</v>
      </c>
      <c r="I3009" s="239"/>
      <c r="J3009" s="235"/>
      <c r="K3009" s="235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202</v>
      </c>
      <c r="AU3009" s="244" t="s">
        <v>82</v>
      </c>
      <c r="AV3009" s="13" t="s">
        <v>80</v>
      </c>
      <c r="AW3009" s="13" t="s">
        <v>34</v>
      </c>
      <c r="AX3009" s="13" t="s">
        <v>72</v>
      </c>
      <c r="AY3009" s="244" t="s">
        <v>191</v>
      </c>
    </row>
    <row r="3010" s="14" customFormat="1">
      <c r="A3010" s="14"/>
      <c r="B3010" s="245"/>
      <c r="C3010" s="246"/>
      <c r="D3010" s="236" t="s">
        <v>202</v>
      </c>
      <c r="E3010" s="247" t="s">
        <v>19</v>
      </c>
      <c r="F3010" s="248" t="s">
        <v>2633</v>
      </c>
      <c r="G3010" s="246"/>
      <c r="H3010" s="249">
        <v>4.5</v>
      </c>
      <c r="I3010" s="250"/>
      <c r="J3010" s="246"/>
      <c r="K3010" s="246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202</v>
      </c>
      <c r="AU3010" s="255" t="s">
        <v>82</v>
      </c>
      <c r="AV3010" s="14" t="s">
        <v>82</v>
      </c>
      <c r="AW3010" s="14" t="s">
        <v>34</v>
      </c>
      <c r="AX3010" s="14" t="s">
        <v>72</v>
      </c>
      <c r="AY3010" s="255" t="s">
        <v>191</v>
      </c>
    </row>
    <row r="3011" s="16" customFormat="1">
      <c r="A3011" s="16"/>
      <c r="B3011" s="267"/>
      <c r="C3011" s="268"/>
      <c r="D3011" s="236" t="s">
        <v>202</v>
      </c>
      <c r="E3011" s="269" t="s">
        <v>19</v>
      </c>
      <c r="F3011" s="270" t="s">
        <v>212</v>
      </c>
      <c r="G3011" s="268"/>
      <c r="H3011" s="271">
        <v>4.5</v>
      </c>
      <c r="I3011" s="272"/>
      <c r="J3011" s="268"/>
      <c r="K3011" s="268"/>
      <c r="L3011" s="273"/>
      <c r="M3011" s="274"/>
      <c r="N3011" s="275"/>
      <c r="O3011" s="275"/>
      <c r="P3011" s="275"/>
      <c r="Q3011" s="275"/>
      <c r="R3011" s="275"/>
      <c r="S3011" s="275"/>
      <c r="T3011" s="27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T3011" s="277" t="s">
        <v>202</v>
      </c>
      <c r="AU3011" s="277" t="s">
        <v>82</v>
      </c>
      <c r="AV3011" s="16" t="s">
        <v>198</v>
      </c>
      <c r="AW3011" s="16" t="s">
        <v>34</v>
      </c>
      <c r="AX3011" s="16" t="s">
        <v>80</v>
      </c>
      <c r="AY3011" s="277" t="s">
        <v>191</v>
      </c>
    </row>
    <row r="3012" s="2" customFormat="1" ht="16.5" customHeight="1">
      <c r="A3012" s="41"/>
      <c r="B3012" s="42"/>
      <c r="C3012" s="278" t="s">
        <v>2634</v>
      </c>
      <c r="D3012" s="278" t="s">
        <v>260</v>
      </c>
      <c r="E3012" s="279" t="s">
        <v>2635</v>
      </c>
      <c r="F3012" s="280" t="s">
        <v>2636</v>
      </c>
      <c r="G3012" s="281" t="s">
        <v>215</v>
      </c>
      <c r="H3012" s="282">
        <v>4.8600000000000003</v>
      </c>
      <c r="I3012" s="283"/>
      <c r="J3012" s="284">
        <f>ROUND(I3012*H3012,2)</f>
        <v>0</v>
      </c>
      <c r="K3012" s="280" t="s">
        <v>197</v>
      </c>
      <c r="L3012" s="285"/>
      <c r="M3012" s="286" t="s">
        <v>19</v>
      </c>
      <c r="N3012" s="287" t="s">
        <v>43</v>
      </c>
      <c r="O3012" s="87"/>
      <c r="P3012" s="225">
        <f>O3012*H3012</f>
        <v>0</v>
      </c>
      <c r="Q3012" s="225">
        <v>0.0015</v>
      </c>
      <c r="R3012" s="225">
        <f>Q3012*H3012</f>
        <v>0.0072900000000000005</v>
      </c>
      <c r="S3012" s="225">
        <v>0</v>
      </c>
      <c r="T3012" s="226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7" t="s">
        <v>688</v>
      </c>
      <c r="AT3012" s="227" t="s">
        <v>260</v>
      </c>
      <c r="AU3012" s="227" t="s">
        <v>82</v>
      </c>
      <c r="AY3012" s="20" t="s">
        <v>191</v>
      </c>
      <c r="BE3012" s="228">
        <f>IF(N3012="základní",J3012,0)</f>
        <v>0</v>
      </c>
      <c r="BF3012" s="228">
        <f>IF(N3012="snížená",J3012,0)</f>
        <v>0</v>
      </c>
      <c r="BG3012" s="228">
        <f>IF(N3012="zákl. přenesená",J3012,0)</f>
        <v>0</v>
      </c>
      <c r="BH3012" s="228">
        <f>IF(N3012="sníž. přenesená",J3012,0)</f>
        <v>0</v>
      </c>
      <c r="BI3012" s="228">
        <f>IF(N3012="nulová",J3012,0)</f>
        <v>0</v>
      </c>
      <c r="BJ3012" s="20" t="s">
        <v>80</v>
      </c>
      <c r="BK3012" s="228">
        <f>ROUND(I3012*H3012,2)</f>
        <v>0</v>
      </c>
      <c r="BL3012" s="20" t="s">
        <v>464</v>
      </c>
      <c r="BM3012" s="227" t="s">
        <v>2637</v>
      </c>
    </row>
    <row r="3013" s="13" customFormat="1">
      <c r="A3013" s="13"/>
      <c r="B3013" s="234"/>
      <c r="C3013" s="235"/>
      <c r="D3013" s="236" t="s">
        <v>202</v>
      </c>
      <c r="E3013" s="237" t="s">
        <v>19</v>
      </c>
      <c r="F3013" s="238" t="s">
        <v>1967</v>
      </c>
      <c r="G3013" s="235"/>
      <c r="H3013" s="237" t="s">
        <v>19</v>
      </c>
      <c r="I3013" s="239"/>
      <c r="J3013" s="235"/>
      <c r="K3013" s="235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202</v>
      </c>
      <c r="AU3013" s="244" t="s">
        <v>82</v>
      </c>
      <c r="AV3013" s="13" t="s">
        <v>80</v>
      </c>
      <c r="AW3013" s="13" t="s">
        <v>34</v>
      </c>
      <c r="AX3013" s="13" t="s">
        <v>72</v>
      </c>
      <c r="AY3013" s="244" t="s">
        <v>191</v>
      </c>
    </row>
    <row r="3014" s="13" customFormat="1">
      <c r="A3014" s="13"/>
      <c r="B3014" s="234"/>
      <c r="C3014" s="235"/>
      <c r="D3014" s="236" t="s">
        <v>202</v>
      </c>
      <c r="E3014" s="237" t="s">
        <v>19</v>
      </c>
      <c r="F3014" s="238" t="s">
        <v>558</v>
      </c>
      <c r="G3014" s="235"/>
      <c r="H3014" s="237" t="s">
        <v>19</v>
      </c>
      <c r="I3014" s="239"/>
      <c r="J3014" s="235"/>
      <c r="K3014" s="235"/>
      <c r="L3014" s="240"/>
      <c r="M3014" s="241"/>
      <c r="N3014" s="242"/>
      <c r="O3014" s="242"/>
      <c r="P3014" s="242"/>
      <c r="Q3014" s="242"/>
      <c r="R3014" s="242"/>
      <c r="S3014" s="242"/>
      <c r="T3014" s="24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4" t="s">
        <v>202</v>
      </c>
      <c r="AU3014" s="244" t="s">
        <v>82</v>
      </c>
      <c r="AV3014" s="13" t="s">
        <v>80</v>
      </c>
      <c r="AW3014" s="13" t="s">
        <v>34</v>
      </c>
      <c r="AX3014" s="13" t="s">
        <v>72</v>
      </c>
      <c r="AY3014" s="244" t="s">
        <v>191</v>
      </c>
    </row>
    <row r="3015" s="14" customFormat="1">
      <c r="A3015" s="14"/>
      <c r="B3015" s="245"/>
      <c r="C3015" s="246"/>
      <c r="D3015" s="236" t="s">
        <v>202</v>
      </c>
      <c r="E3015" s="247" t="s">
        <v>19</v>
      </c>
      <c r="F3015" s="248" t="s">
        <v>2633</v>
      </c>
      <c r="G3015" s="246"/>
      <c r="H3015" s="249">
        <v>4.5</v>
      </c>
      <c r="I3015" s="250"/>
      <c r="J3015" s="246"/>
      <c r="K3015" s="246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202</v>
      </c>
      <c r="AU3015" s="255" t="s">
        <v>82</v>
      </c>
      <c r="AV3015" s="14" t="s">
        <v>82</v>
      </c>
      <c r="AW3015" s="14" t="s">
        <v>34</v>
      </c>
      <c r="AX3015" s="14" t="s">
        <v>72</v>
      </c>
      <c r="AY3015" s="255" t="s">
        <v>191</v>
      </c>
    </row>
    <row r="3016" s="16" customFormat="1">
      <c r="A3016" s="16"/>
      <c r="B3016" s="267"/>
      <c r="C3016" s="268"/>
      <c r="D3016" s="236" t="s">
        <v>202</v>
      </c>
      <c r="E3016" s="269" t="s">
        <v>19</v>
      </c>
      <c r="F3016" s="270" t="s">
        <v>212</v>
      </c>
      <c r="G3016" s="268"/>
      <c r="H3016" s="271">
        <v>4.5</v>
      </c>
      <c r="I3016" s="272"/>
      <c r="J3016" s="268"/>
      <c r="K3016" s="268"/>
      <c r="L3016" s="273"/>
      <c r="M3016" s="274"/>
      <c r="N3016" s="275"/>
      <c r="O3016" s="275"/>
      <c r="P3016" s="275"/>
      <c r="Q3016" s="275"/>
      <c r="R3016" s="275"/>
      <c r="S3016" s="275"/>
      <c r="T3016" s="27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77" t="s">
        <v>202</v>
      </c>
      <c r="AU3016" s="277" t="s">
        <v>82</v>
      </c>
      <c r="AV3016" s="16" t="s">
        <v>198</v>
      </c>
      <c r="AW3016" s="16" t="s">
        <v>34</v>
      </c>
      <c r="AX3016" s="16" t="s">
        <v>80</v>
      </c>
      <c r="AY3016" s="277" t="s">
        <v>191</v>
      </c>
    </row>
    <row r="3017" s="14" customFormat="1">
      <c r="A3017" s="14"/>
      <c r="B3017" s="245"/>
      <c r="C3017" s="246"/>
      <c r="D3017" s="236" t="s">
        <v>202</v>
      </c>
      <c r="E3017" s="246"/>
      <c r="F3017" s="248" t="s">
        <v>2638</v>
      </c>
      <c r="G3017" s="246"/>
      <c r="H3017" s="249">
        <v>4.8600000000000003</v>
      </c>
      <c r="I3017" s="250"/>
      <c r="J3017" s="246"/>
      <c r="K3017" s="246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202</v>
      </c>
      <c r="AU3017" s="255" t="s">
        <v>82</v>
      </c>
      <c r="AV3017" s="14" t="s">
        <v>82</v>
      </c>
      <c r="AW3017" s="14" t="s">
        <v>4</v>
      </c>
      <c r="AX3017" s="14" t="s">
        <v>80</v>
      </c>
      <c r="AY3017" s="255" t="s">
        <v>191</v>
      </c>
    </row>
    <row r="3018" s="2" customFormat="1" ht="21.75" customHeight="1">
      <c r="A3018" s="41"/>
      <c r="B3018" s="42"/>
      <c r="C3018" s="216" t="s">
        <v>2639</v>
      </c>
      <c r="D3018" s="216" t="s">
        <v>193</v>
      </c>
      <c r="E3018" s="217" t="s">
        <v>2640</v>
      </c>
      <c r="F3018" s="218" t="s">
        <v>2641</v>
      </c>
      <c r="G3018" s="219" t="s">
        <v>196</v>
      </c>
      <c r="H3018" s="220">
        <v>331.22399999999999</v>
      </c>
      <c r="I3018" s="221"/>
      <c r="J3018" s="222">
        <f>ROUND(I3018*H3018,2)</f>
        <v>0</v>
      </c>
      <c r="K3018" s="218" t="s">
        <v>197</v>
      </c>
      <c r="L3018" s="47"/>
      <c r="M3018" s="223" t="s">
        <v>19</v>
      </c>
      <c r="N3018" s="224" t="s">
        <v>43</v>
      </c>
      <c r="O3018" s="87"/>
      <c r="P3018" s="225">
        <f>O3018*H3018</f>
        <v>0</v>
      </c>
      <c r="Q3018" s="225">
        <v>0.00031</v>
      </c>
      <c r="R3018" s="225">
        <f>Q3018*H3018</f>
        <v>0.10267944</v>
      </c>
      <c r="S3018" s="225">
        <v>0</v>
      </c>
      <c r="T3018" s="226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7" t="s">
        <v>464</v>
      </c>
      <c r="AT3018" s="227" t="s">
        <v>193</v>
      </c>
      <c r="AU3018" s="227" t="s">
        <v>82</v>
      </c>
      <c r="AY3018" s="20" t="s">
        <v>191</v>
      </c>
      <c r="BE3018" s="228">
        <f>IF(N3018="základní",J3018,0)</f>
        <v>0</v>
      </c>
      <c r="BF3018" s="228">
        <f>IF(N3018="snížená",J3018,0)</f>
        <v>0</v>
      </c>
      <c r="BG3018" s="228">
        <f>IF(N3018="zákl. přenesená",J3018,0)</f>
        <v>0</v>
      </c>
      <c r="BH3018" s="228">
        <f>IF(N3018="sníž. přenesená",J3018,0)</f>
        <v>0</v>
      </c>
      <c r="BI3018" s="228">
        <f>IF(N3018="nulová",J3018,0)</f>
        <v>0</v>
      </c>
      <c r="BJ3018" s="20" t="s">
        <v>80</v>
      </c>
      <c r="BK3018" s="228">
        <f>ROUND(I3018*H3018,2)</f>
        <v>0</v>
      </c>
      <c r="BL3018" s="20" t="s">
        <v>464</v>
      </c>
      <c r="BM3018" s="227" t="s">
        <v>2642</v>
      </c>
    </row>
    <row r="3019" s="2" customFormat="1">
      <c r="A3019" s="41"/>
      <c r="B3019" s="42"/>
      <c r="C3019" s="43"/>
      <c r="D3019" s="229" t="s">
        <v>200</v>
      </c>
      <c r="E3019" s="43"/>
      <c r="F3019" s="230" t="s">
        <v>2643</v>
      </c>
      <c r="G3019" s="43"/>
      <c r="H3019" s="43"/>
      <c r="I3019" s="231"/>
      <c r="J3019" s="43"/>
      <c r="K3019" s="43"/>
      <c r="L3019" s="47"/>
      <c r="M3019" s="232"/>
      <c r="N3019" s="233"/>
      <c r="O3019" s="87"/>
      <c r="P3019" s="87"/>
      <c r="Q3019" s="87"/>
      <c r="R3019" s="87"/>
      <c r="S3019" s="87"/>
      <c r="T3019" s="88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T3019" s="20" t="s">
        <v>200</v>
      </c>
      <c r="AU3019" s="20" t="s">
        <v>82</v>
      </c>
    </row>
    <row r="3020" s="13" customFormat="1">
      <c r="A3020" s="13"/>
      <c r="B3020" s="234"/>
      <c r="C3020" s="235"/>
      <c r="D3020" s="236" t="s">
        <v>202</v>
      </c>
      <c r="E3020" s="237" t="s">
        <v>19</v>
      </c>
      <c r="F3020" s="238" t="s">
        <v>1967</v>
      </c>
      <c r="G3020" s="235"/>
      <c r="H3020" s="237" t="s">
        <v>19</v>
      </c>
      <c r="I3020" s="239"/>
      <c r="J3020" s="235"/>
      <c r="K3020" s="235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202</v>
      </c>
      <c r="AU3020" s="244" t="s">
        <v>82</v>
      </c>
      <c r="AV3020" s="13" t="s">
        <v>80</v>
      </c>
      <c r="AW3020" s="13" t="s">
        <v>34</v>
      </c>
      <c r="AX3020" s="13" t="s">
        <v>72</v>
      </c>
      <c r="AY3020" s="244" t="s">
        <v>191</v>
      </c>
    </row>
    <row r="3021" s="13" customFormat="1">
      <c r="A3021" s="13"/>
      <c r="B3021" s="234"/>
      <c r="C3021" s="235"/>
      <c r="D3021" s="236" t="s">
        <v>202</v>
      </c>
      <c r="E3021" s="237" t="s">
        <v>19</v>
      </c>
      <c r="F3021" s="238" t="s">
        <v>454</v>
      </c>
      <c r="G3021" s="235"/>
      <c r="H3021" s="237" t="s">
        <v>19</v>
      </c>
      <c r="I3021" s="239"/>
      <c r="J3021" s="235"/>
      <c r="K3021" s="235"/>
      <c r="L3021" s="240"/>
      <c r="M3021" s="241"/>
      <c r="N3021" s="242"/>
      <c r="O3021" s="242"/>
      <c r="P3021" s="242"/>
      <c r="Q3021" s="242"/>
      <c r="R3021" s="242"/>
      <c r="S3021" s="242"/>
      <c r="T3021" s="24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4" t="s">
        <v>202</v>
      </c>
      <c r="AU3021" s="244" t="s">
        <v>82</v>
      </c>
      <c r="AV3021" s="13" t="s">
        <v>80</v>
      </c>
      <c r="AW3021" s="13" t="s">
        <v>34</v>
      </c>
      <c r="AX3021" s="13" t="s">
        <v>72</v>
      </c>
      <c r="AY3021" s="244" t="s">
        <v>191</v>
      </c>
    </row>
    <row r="3022" s="14" customFormat="1">
      <c r="A3022" s="14"/>
      <c r="B3022" s="245"/>
      <c r="C3022" s="246"/>
      <c r="D3022" s="236" t="s">
        <v>202</v>
      </c>
      <c r="E3022" s="247" t="s">
        <v>19</v>
      </c>
      <c r="F3022" s="248" t="s">
        <v>1973</v>
      </c>
      <c r="G3022" s="246"/>
      <c r="H3022" s="249">
        <v>43.700000000000003</v>
      </c>
      <c r="I3022" s="250"/>
      <c r="J3022" s="246"/>
      <c r="K3022" s="246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202</v>
      </c>
      <c r="AU3022" s="255" t="s">
        <v>82</v>
      </c>
      <c r="AV3022" s="14" t="s">
        <v>82</v>
      </c>
      <c r="AW3022" s="14" t="s">
        <v>34</v>
      </c>
      <c r="AX3022" s="14" t="s">
        <v>72</v>
      </c>
      <c r="AY3022" s="255" t="s">
        <v>191</v>
      </c>
    </row>
    <row r="3023" s="14" customFormat="1">
      <c r="A3023" s="14"/>
      <c r="B3023" s="245"/>
      <c r="C3023" s="246"/>
      <c r="D3023" s="236" t="s">
        <v>202</v>
      </c>
      <c r="E3023" s="247" t="s">
        <v>19</v>
      </c>
      <c r="F3023" s="248" t="s">
        <v>1974</v>
      </c>
      <c r="G3023" s="246"/>
      <c r="H3023" s="249">
        <v>367.70999999999998</v>
      </c>
      <c r="I3023" s="250"/>
      <c r="J3023" s="246"/>
      <c r="K3023" s="246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202</v>
      </c>
      <c r="AU3023" s="255" t="s">
        <v>82</v>
      </c>
      <c r="AV3023" s="14" t="s">
        <v>82</v>
      </c>
      <c r="AW3023" s="14" t="s">
        <v>34</v>
      </c>
      <c r="AX3023" s="14" t="s">
        <v>72</v>
      </c>
      <c r="AY3023" s="255" t="s">
        <v>191</v>
      </c>
    </row>
    <row r="3024" s="14" customFormat="1">
      <c r="A3024" s="14"/>
      <c r="B3024" s="245"/>
      <c r="C3024" s="246"/>
      <c r="D3024" s="236" t="s">
        <v>202</v>
      </c>
      <c r="E3024" s="247" t="s">
        <v>19</v>
      </c>
      <c r="F3024" s="248" t="s">
        <v>1975</v>
      </c>
      <c r="G3024" s="246"/>
      <c r="H3024" s="249">
        <v>38</v>
      </c>
      <c r="I3024" s="250"/>
      <c r="J3024" s="246"/>
      <c r="K3024" s="246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202</v>
      </c>
      <c r="AU3024" s="255" t="s">
        <v>82</v>
      </c>
      <c r="AV3024" s="14" t="s">
        <v>82</v>
      </c>
      <c r="AW3024" s="14" t="s">
        <v>34</v>
      </c>
      <c r="AX3024" s="14" t="s">
        <v>72</v>
      </c>
      <c r="AY3024" s="255" t="s">
        <v>191</v>
      </c>
    </row>
    <row r="3025" s="14" customFormat="1">
      <c r="A3025" s="14"/>
      <c r="B3025" s="245"/>
      <c r="C3025" s="246"/>
      <c r="D3025" s="236" t="s">
        <v>202</v>
      </c>
      <c r="E3025" s="247" t="s">
        <v>19</v>
      </c>
      <c r="F3025" s="248" t="s">
        <v>1976</v>
      </c>
      <c r="G3025" s="246"/>
      <c r="H3025" s="249">
        <v>0.34999999999999998</v>
      </c>
      <c r="I3025" s="250"/>
      <c r="J3025" s="246"/>
      <c r="K3025" s="246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202</v>
      </c>
      <c r="AU3025" s="255" t="s">
        <v>82</v>
      </c>
      <c r="AV3025" s="14" t="s">
        <v>82</v>
      </c>
      <c r="AW3025" s="14" t="s">
        <v>34</v>
      </c>
      <c r="AX3025" s="14" t="s">
        <v>72</v>
      </c>
      <c r="AY3025" s="255" t="s">
        <v>191</v>
      </c>
    </row>
    <row r="3026" s="14" customFormat="1">
      <c r="A3026" s="14"/>
      <c r="B3026" s="245"/>
      <c r="C3026" s="246"/>
      <c r="D3026" s="236" t="s">
        <v>202</v>
      </c>
      <c r="E3026" s="247" t="s">
        <v>19</v>
      </c>
      <c r="F3026" s="248" t="s">
        <v>1976</v>
      </c>
      <c r="G3026" s="246"/>
      <c r="H3026" s="249">
        <v>0.34999999999999998</v>
      </c>
      <c r="I3026" s="250"/>
      <c r="J3026" s="246"/>
      <c r="K3026" s="246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202</v>
      </c>
      <c r="AU3026" s="255" t="s">
        <v>82</v>
      </c>
      <c r="AV3026" s="14" t="s">
        <v>82</v>
      </c>
      <c r="AW3026" s="14" t="s">
        <v>34</v>
      </c>
      <c r="AX3026" s="14" t="s">
        <v>72</v>
      </c>
      <c r="AY3026" s="255" t="s">
        <v>191</v>
      </c>
    </row>
    <row r="3027" s="14" customFormat="1">
      <c r="A3027" s="14"/>
      <c r="B3027" s="245"/>
      <c r="C3027" s="246"/>
      <c r="D3027" s="236" t="s">
        <v>202</v>
      </c>
      <c r="E3027" s="247" t="s">
        <v>19</v>
      </c>
      <c r="F3027" s="248" t="s">
        <v>1977</v>
      </c>
      <c r="G3027" s="246"/>
      <c r="H3027" s="249">
        <v>-118.886</v>
      </c>
      <c r="I3027" s="250"/>
      <c r="J3027" s="246"/>
      <c r="K3027" s="246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202</v>
      </c>
      <c r="AU3027" s="255" t="s">
        <v>82</v>
      </c>
      <c r="AV3027" s="14" t="s">
        <v>82</v>
      </c>
      <c r="AW3027" s="14" t="s">
        <v>34</v>
      </c>
      <c r="AX3027" s="14" t="s">
        <v>72</v>
      </c>
      <c r="AY3027" s="255" t="s">
        <v>191</v>
      </c>
    </row>
    <row r="3028" s="16" customFormat="1">
      <c r="A3028" s="16"/>
      <c r="B3028" s="267"/>
      <c r="C3028" s="268"/>
      <c r="D3028" s="236" t="s">
        <v>202</v>
      </c>
      <c r="E3028" s="269" t="s">
        <v>19</v>
      </c>
      <c r="F3028" s="270" t="s">
        <v>212</v>
      </c>
      <c r="G3028" s="268"/>
      <c r="H3028" s="271">
        <v>331.22400000000005</v>
      </c>
      <c r="I3028" s="272"/>
      <c r="J3028" s="268"/>
      <c r="K3028" s="268"/>
      <c r="L3028" s="273"/>
      <c r="M3028" s="274"/>
      <c r="N3028" s="275"/>
      <c r="O3028" s="275"/>
      <c r="P3028" s="275"/>
      <c r="Q3028" s="275"/>
      <c r="R3028" s="275"/>
      <c r="S3028" s="275"/>
      <c r="T3028" s="27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T3028" s="277" t="s">
        <v>202</v>
      </c>
      <c r="AU3028" s="277" t="s">
        <v>82</v>
      </c>
      <c r="AV3028" s="16" t="s">
        <v>198</v>
      </c>
      <c r="AW3028" s="16" t="s">
        <v>34</v>
      </c>
      <c r="AX3028" s="16" t="s">
        <v>80</v>
      </c>
      <c r="AY3028" s="277" t="s">
        <v>191</v>
      </c>
    </row>
    <row r="3029" s="2" customFormat="1" ht="16.5" customHeight="1">
      <c r="A3029" s="41"/>
      <c r="B3029" s="42"/>
      <c r="C3029" s="278" t="s">
        <v>2644</v>
      </c>
      <c r="D3029" s="278" t="s">
        <v>260</v>
      </c>
      <c r="E3029" s="279" t="s">
        <v>2645</v>
      </c>
      <c r="F3029" s="280" t="s">
        <v>2646</v>
      </c>
      <c r="G3029" s="281" t="s">
        <v>196</v>
      </c>
      <c r="H3029" s="282">
        <v>331.22399999999999</v>
      </c>
      <c r="I3029" s="283"/>
      <c r="J3029" s="284">
        <f>ROUND(I3029*H3029,2)</f>
        <v>0</v>
      </c>
      <c r="K3029" s="280" t="s">
        <v>197</v>
      </c>
      <c r="L3029" s="285"/>
      <c r="M3029" s="286" t="s">
        <v>19</v>
      </c>
      <c r="N3029" s="287" t="s">
        <v>43</v>
      </c>
      <c r="O3029" s="87"/>
      <c r="P3029" s="225">
        <f>O3029*H3029</f>
        <v>0</v>
      </c>
      <c r="Q3029" s="225">
        <v>0.0060000000000000001</v>
      </c>
      <c r="R3029" s="225">
        <f>Q3029*H3029</f>
        <v>1.987344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688</v>
      </c>
      <c r="AT3029" s="227" t="s">
        <v>260</v>
      </c>
      <c r="AU3029" s="227" t="s">
        <v>82</v>
      </c>
      <c r="AY3029" s="20" t="s">
        <v>191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80</v>
      </c>
      <c r="BK3029" s="228">
        <f>ROUND(I3029*H3029,2)</f>
        <v>0</v>
      </c>
      <c r="BL3029" s="20" t="s">
        <v>464</v>
      </c>
      <c r="BM3029" s="227" t="s">
        <v>2647</v>
      </c>
    </row>
    <row r="3030" s="13" customFormat="1">
      <c r="A3030" s="13"/>
      <c r="B3030" s="234"/>
      <c r="C3030" s="235"/>
      <c r="D3030" s="236" t="s">
        <v>202</v>
      </c>
      <c r="E3030" s="237" t="s">
        <v>19</v>
      </c>
      <c r="F3030" s="238" t="s">
        <v>1967</v>
      </c>
      <c r="G3030" s="235"/>
      <c r="H3030" s="237" t="s">
        <v>19</v>
      </c>
      <c r="I3030" s="239"/>
      <c r="J3030" s="235"/>
      <c r="K3030" s="235"/>
      <c r="L3030" s="240"/>
      <c r="M3030" s="241"/>
      <c r="N3030" s="242"/>
      <c r="O3030" s="242"/>
      <c r="P3030" s="242"/>
      <c r="Q3030" s="242"/>
      <c r="R3030" s="242"/>
      <c r="S3030" s="242"/>
      <c r="T3030" s="24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4" t="s">
        <v>202</v>
      </c>
      <c r="AU3030" s="244" t="s">
        <v>82</v>
      </c>
      <c r="AV3030" s="13" t="s">
        <v>80</v>
      </c>
      <c r="AW3030" s="13" t="s">
        <v>34</v>
      </c>
      <c r="AX3030" s="13" t="s">
        <v>72</v>
      </c>
      <c r="AY3030" s="244" t="s">
        <v>191</v>
      </c>
    </row>
    <row r="3031" s="13" customFormat="1">
      <c r="A3031" s="13"/>
      <c r="B3031" s="234"/>
      <c r="C3031" s="235"/>
      <c r="D3031" s="236" t="s">
        <v>202</v>
      </c>
      <c r="E3031" s="237" t="s">
        <v>19</v>
      </c>
      <c r="F3031" s="238" t="s">
        <v>454</v>
      </c>
      <c r="G3031" s="235"/>
      <c r="H3031" s="237" t="s">
        <v>19</v>
      </c>
      <c r="I3031" s="239"/>
      <c r="J3031" s="235"/>
      <c r="K3031" s="235"/>
      <c r="L3031" s="240"/>
      <c r="M3031" s="241"/>
      <c r="N3031" s="242"/>
      <c r="O3031" s="242"/>
      <c r="P3031" s="242"/>
      <c r="Q3031" s="242"/>
      <c r="R3031" s="242"/>
      <c r="S3031" s="242"/>
      <c r="T3031" s="24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4" t="s">
        <v>202</v>
      </c>
      <c r="AU3031" s="244" t="s">
        <v>82</v>
      </c>
      <c r="AV3031" s="13" t="s">
        <v>80</v>
      </c>
      <c r="AW3031" s="13" t="s">
        <v>34</v>
      </c>
      <c r="AX3031" s="13" t="s">
        <v>72</v>
      </c>
      <c r="AY3031" s="244" t="s">
        <v>191</v>
      </c>
    </row>
    <row r="3032" s="14" customFormat="1">
      <c r="A3032" s="14"/>
      <c r="B3032" s="245"/>
      <c r="C3032" s="246"/>
      <c r="D3032" s="236" t="s">
        <v>202</v>
      </c>
      <c r="E3032" s="247" t="s">
        <v>19</v>
      </c>
      <c r="F3032" s="248" t="s">
        <v>1973</v>
      </c>
      <c r="G3032" s="246"/>
      <c r="H3032" s="249">
        <v>43.700000000000003</v>
      </c>
      <c r="I3032" s="250"/>
      <c r="J3032" s="246"/>
      <c r="K3032" s="246"/>
      <c r="L3032" s="251"/>
      <c r="M3032" s="252"/>
      <c r="N3032" s="253"/>
      <c r="O3032" s="253"/>
      <c r="P3032" s="253"/>
      <c r="Q3032" s="253"/>
      <c r="R3032" s="253"/>
      <c r="S3032" s="253"/>
      <c r="T3032" s="25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5" t="s">
        <v>202</v>
      </c>
      <c r="AU3032" s="255" t="s">
        <v>82</v>
      </c>
      <c r="AV3032" s="14" t="s">
        <v>82</v>
      </c>
      <c r="AW3032" s="14" t="s">
        <v>34</v>
      </c>
      <c r="AX3032" s="14" t="s">
        <v>72</v>
      </c>
      <c r="AY3032" s="255" t="s">
        <v>191</v>
      </c>
    </row>
    <row r="3033" s="14" customFormat="1">
      <c r="A3033" s="14"/>
      <c r="B3033" s="245"/>
      <c r="C3033" s="246"/>
      <c r="D3033" s="236" t="s">
        <v>202</v>
      </c>
      <c r="E3033" s="247" t="s">
        <v>19</v>
      </c>
      <c r="F3033" s="248" t="s">
        <v>1974</v>
      </c>
      <c r="G3033" s="246"/>
      <c r="H3033" s="249">
        <v>367.70999999999998</v>
      </c>
      <c r="I3033" s="250"/>
      <c r="J3033" s="246"/>
      <c r="K3033" s="246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202</v>
      </c>
      <c r="AU3033" s="255" t="s">
        <v>82</v>
      </c>
      <c r="AV3033" s="14" t="s">
        <v>82</v>
      </c>
      <c r="AW3033" s="14" t="s">
        <v>34</v>
      </c>
      <c r="AX3033" s="14" t="s">
        <v>72</v>
      </c>
      <c r="AY3033" s="255" t="s">
        <v>191</v>
      </c>
    </row>
    <row r="3034" s="14" customFormat="1">
      <c r="A3034" s="14"/>
      <c r="B3034" s="245"/>
      <c r="C3034" s="246"/>
      <c r="D3034" s="236" t="s">
        <v>202</v>
      </c>
      <c r="E3034" s="247" t="s">
        <v>19</v>
      </c>
      <c r="F3034" s="248" t="s">
        <v>1975</v>
      </c>
      <c r="G3034" s="246"/>
      <c r="H3034" s="249">
        <v>38</v>
      </c>
      <c r="I3034" s="250"/>
      <c r="J3034" s="246"/>
      <c r="K3034" s="246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202</v>
      </c>
      <c r="AU3034" s="255" t="s">
        <v>82</v>
      </c>
      <c r="AV3034" s="14" t="s">
        <v>82</v>
      </c>
      <c r="AW3034" s="14" t="s">
        <v>34</v>
      </c>
      <c r="AX3034" s="14" t="s">
        <v>72</v>
      </c>
      <c r="AY3034" s="255" t="s">
        <v>191</v>
      </c>
    </row>
    <row r="3035" s="14" customFormat="1">
      <c r="A3035" s="14"/>
      <c r="B3035" s="245"/>
      <c r="C3035" s="246"/>
      <c r="D3035" s="236" t="s">
        <v>202</v>
      </c>
      <c r="E3035" s="247" t="s">
        <v>19</v>
      </c>
      <c r="F3035" s="248" t="s">
        <v>1976</v>
      </c>
      <c r="G3035" s="246"/>
      <c r="H3035" s="249">
        <v>0.34999999999999998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202</v>
      </c>
      <c r="AU3035" s="255" t="s">
        <v>82</v>
      </c>
      <c r="AV3035" s="14" t="s">
        <v>82</v>
      </c>
      <c r="AW3035" s="14" t="s">
        <v>34</v>
      </c>
      <c r="AX3035" s="14" t="s">
        <v>72</v>
      </c>
      <c r="AY3035" s="255" t="s">
        <v>191</v>
      </c>
    </row>
    <row r="3036" s="14" customFormat="1">
      <c r="A3036" s="14"/>
      <c r="B3036" s="245"/>
      <c r="C3036" s="246"/>
      <c r="D3036" s="236" t="s">
        <v>202</v>
      </c>
      <c r="E3036" s="247" t="s">
        <v>19</v>
      </c>
      <c r="F3036" s="248" t="s">
        <v>1976</v>
      </c>
      <c r="G3036" s="246"/>
      <c r="H3036" s="249">
        <v>0.34999999999999998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202</v>
      </c>
      <c r="AU3036" s="255" t="s">
        <v>82</v>
      </c>
      <c r="AV3036" s="14" t="s">
        <v>82</v>
      </c>
      <c r="AW3036" s="14" t="s">
        <v>34</v>
      </c>
      <c r="AX3036" s="14" t="s">
        <v>72</v>
      </c>
      <c r="AY3036" s="255" t="s">
        <v>191</v>
      </c>
    </row>
    <row r="3037" s="14" customFormat="1">
      <c r="A3037" s="14"/>
      <c r="B3037" s="245"/>
      <c r="C3037" s="246"/>
      <c r="D3037" s="236" t="s">
        <v>202</v>
      </c>
      <c r="E3037" s="247" t="s">
        <v>19</v>
      </c>
      <c r="F3037" s="248" t="s">
        <v>1977</v>
      </c>
      <c r="G3037" s="246"/>
      <c r="H3037" s="249">
        <v>-118.886</v>
      </c>
      <c r="I3037" s="250"/>
      <c r="J3037" s="246"/>
      <c r="K3037" s="246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202</v>
      </c>
      <c r="AU3037" s="255" t="s">
        <v>82</v>
      </c>
      <c r="AV3037" s="14" t="s">
        <v>82</v>
      </c>
      <c r="AW3037" s="14" t="s">
        <v>34</v>
      </c>
      <c r="AX3037" s="14" t="s">
        <v>72</v>
      </c>
      <c r="AY3037" s="255" t="s">
        <v>191</v>
      </c>
    </row>
    <row r="3038" s="16" customFormat="1">
      <c r="A3038" s="16"/>
      <c r="B3038" s="267"/>
      <c r="C3038" s="268"/>
      <c r="D3038" s="236" t="s">
        <v>202</v>
      </c>
      <c r="E3038" s="269" t="s">
        <v>19</v>
      </c>
      <c r="F3038" s="270" t="s">
        <v>212</v>
      </c>
      <c r="G3038" s="268"/>
      <c r="H3038" s="271">
        <v>331.22400000000005</v>
      </c>
      <c r="I3038" s="272"/>
      <c r="J3038" s="268"/>
      <c r="K3038" s="268"/>
      <c r="L3038" s="273"/>
      <c r="M3038" s="274"/>
      <c r="N3038" s="275"/>
      <c r="O3038" s="275"/>
      <c r="P3038" s="275"/>
      <c r="Q3038" s="275"/>
      <c r="R3038" s="275"/>
      <c r="S3038" s="275"/>
      <c r="T3038" s="27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T3038" s="277" t="s">
        <v>202</v>
      </c>
      <c r="AU3038" s="277" t="s">
        <v>82</v>
      </c>
      <c r="AV3038" s="16" t="s">
        <v>198</v>
      </c>
      <c r="AW3038" s="16" t="s">
        <v>34</v>
      </c>
      <c r="AX3038" s="16" t="s">
        <v>80</v>
      </c>
      <c r="AY3038" s="277" t="s">
        <v>191</v>
      </c>
    </row>
    <row r="3039" s="2" customFormat="1" ht="16.5" customHeight="1">
      <c r="A3039" s="41"/>
      <c r="B3039" s="42"/>
      <c r="C3039" s="216" t="s">
        <v>2648</v>
      </c>
      <c r="D3039" s="216" t="s">
        <v>193</v>
      </c>
      <c r="E3039" s="217" t="s">
        <v>2649</v>
      </c>
      <c r="F3039" s="218" t="s">
        <v>2650</v>
      </c>
      <c r="G3039" s="219" t="s">
        <v>196</v>
      </c>
      <c r="H3039" s="220">
        <v>348.09300000000002</v>
      </c>
      <c r="I3039" s="221"/>
      <c r="J3039" s="222">
        <f>ROUND(I3039*H3039,2)</f>
        <v>0</v>
      </c>
      <c r="K3039" s="218" t="s">
        <v>197</v>
      </c>
      <c r="L3039" s="47"/>
      <c r="M3039" s="223" t="s">
        <v>19</v>
      </c>
      <c r="N3039" s="224" t="s">
        <v>43</v>
      </c>
      <c r="O3039" s="87"/>
      <c r="P3039" s="225">
        <f>O3039*H3039</f>
        <v>0</v>
      </c>
      <c r="Q3039" s="225">
        <v>0.00032000000000000003</v>
      </c>
      <c r="R3039" s="225">
        <f>Q3039*H3039</f>
        <v>0.11138976000000002</v>
      </c>
      <c r="S3039" s="225">
        <v>0</v>
      </c>
      <c r="T3039" s="226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7" t="s">
        <v>464</v>
      </c>
      <c r="AT3039" s="227" t="s">
        <v>193</v>
      </c>
      <c r="AU3039" s="227" t="s">
        <v>82</v>
      </c>
      <c r="AY3039" s="20" t="s">
        <v>191</v>
      </c>
      <c r="BE3039" s="228">
        <f>IF(N3039="základní",J3039,0)</f>
        <v>0</v>
      </c>
      <c r="BF3039" s="228">
        <f>IF(N3039="snížená",J3039,0)</f>
        <v>0</v>
      </c>
      <c r="BG3039" s="228">
        <f>IF(N3039="zákl. přenesená",J3039,0)</f>
        <v>0</v>
      </c>
      <c r="BH3039" s="228">
        <f>IF(N3039="sníž. přenesená",J3039,0)</f>
        <v>0</v>
      </c>
      <c r="BI3039" s="228">
        <f>IF(N3039="nulová",J3039,0)</f>
        <v>0</v>
      </c>
      <c r="BJ3039" s="20" t="s">
        <v>80</v>
      </c>
      <c r="BK3039" s="228">
        <f>ROUND(I3039*H3039,2)</f>
        <v>0</v>
      </c>
      <c r="BL3039" s="20" t="s">
        <v>464</v>
      </c>
      <c r="BM3039" s="227" t="s">
        <v>2651</v>
      </c>
    </row>
    <row r="3040" s="2" customFormat="1">
      <c r="A3040" s="41"/>
      <c r="B3040" s="42"/>
      <c r="C3040" s="43"/>
      <c r="D3040" s="229" t="s">
        <v>200</v>
      </c>
      <c r="E3040" s="43"/>
      <c r="F3040" s="230" t="s">
        <v>2652</v>
      </c>
      <c r="G3040" s="43"/>
      <c r="H3040" s="43"/>
      <c r="I3040" s="231"/>
      <c r="J3040" s="43"/>
      <c r="K3040" s="43"/>
      <c r="L3040" s="47"/>
      <c r="M3040" s="232"/>
      <c r="N3040" s="233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200</v>
      </c>
      <c r="AU3040" s="20" t="s">
        <v>82</v>
      </c>
    </row>
    <row r="3041" s="13" customFormat="1">
      <c r="A3041" s="13"/>
      <c r="B3041" s="234"/>
      <c r="C3041" s="235"/>
      <c r="D3041" s="236" t="s">
        <v>202</v>
      </c>
      <c r="E3041" s="237" t="s">
        <v>19</v>
      </c>
      <c r="F3041" s="238" t="s">
        <v>1967</v>
      </c>
      <c r="G3041" s="235"/>
      <c r="H3041" s="237" t="s">
        <v>19</v>
      </c>
      <c r="I3041" s="239"/>
      <c r="J3041" s="235"/>
      <c r="K3041" s="235"/>
      <c r="L3041" s="240"/>
      <c r="M3041" s="241"/>
      <c r="N3041" s="242"/>
      <c r="O3041" s="242"/>
      <c r="P3041" s="242"/>
      <c r="Q3041" s="242"/>
      <c r="R3041" s="242"/>
      <c r="S3041" s="242"/>
      <c r="T3041" s="24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4" t="s">
        <v>202</v>
      </c>
      <c r="AU3041" s="244" t="s">
        <v>82</v>
      </c>
      <c r="AV3041" s="13" t="s">
        <v>80</v>
      </c>
      <c r="AW3041" s="13" t="s">
        <v>34</v>
      </c>
      <c r="AX3041" s="13" t="s">
        <v>72</v>
      </c>
      <c r="AY3041" s="244" t="s">
        <v>191</v>
      </c>
    </row>
    <row r="3042" s="13" customFormat="1">
      <c r="A3042" s="13"/>
      <c r="B3042" s="234"/>
      <c r="C3042" s="235"/>
      <c r="D3042" s="236" t="s">
        <v>202</v>
      </c>
      <c r="E3042" s="237" t="s">
        <v>19</v>
      </c>
      <c r="F3042" s="238" t="s">
        <v>558</v>
      </c>
      <c r="G3042" s="235"/>
      <c r="H3042" s="237" t="s">
        <v>19</v>
      </c>
      <c r="I3042" s="239"/>
      <c r="J3042" s="235"/>
      <c r="K3042" s="235"/>
      <c r="L3042" s="240"/>
      <c r="M3042" s="241"/>
      <c r="N3042" s="242"/>
      <c r="O3042" s="242"/>
      <c r="P3042" s="242"/>
      <c r="Q3042" s="242"/>
      <c r="R3042" s="242"/>
      <c r="S3042" s="242"/>
      <c r="T3042" s="24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4" t="s">
        <v>202</v>
      </c>
      <c r="AU3042" s="244" t="s">
        <v>82</v>
      </c>
      <c r="AV3042" s="13" t="s">
        <v>80</v>
      </c>
      <c r="AW3042" s="13" t="s">
        <v>34</v>
      </c>
      <c r="AX3042" s="13" t="s">
        <v>72</v>
      </c>
      <c r="AY3042" s="244" t="s">
        <v>191</v>
      </c>
    </row>
    <row r="3043" s="14" customFormat="1">
      <c r="A3043" s="14"/>
      <c r="B3043" s="245"/>
      <c r="C3043" s="246"/>
      <c r="D3043" s="236" t="s">
        <v>202</v>
      </c>
      <c r="E3043" s="247" t="s">
        <v>19</v>
      </c>
      <c r="F3043" s="248" t="s">
        <v>1968</v>
      </c>
      <c r="G3043" s="246"/>
      <c r="H3043" s="249">
        <v>422.40899999999999</v>
      </c>
      <c r="I3043" s="250"/>
      <c r="J3043" s="246"/>
      <c r="K3043" s="246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202</v>
      </c>
      <c r="AU3043" s="255" t="s">
        <v>82</v>
      </c>
      <c r="AV3043" s="14" t="s">
        <v>82</v>
      </c>
      <c r="AW3043" s="14" t="s">
        <v>34</v>
      </c>
      <c r="AX3043" s="14" t="s">
        <v>72</v>
      </c>
      <c r="AY3043" s="255" t="s">
        <v>191</v>
      </c>
    </row>
    <row r="3044" s="14" customFormat="1">
      <c r="A3044" s="14"/>
      <c r="B3044" s="245"/>
      <c r="C3044" s="246"/>
      <c r="D3044" s="236" t="s">
        <v>202</v>
      </c>
      <c r="E3044" s="247" t="s">
        <v>19</v>
      </c>
      <c r="F3044" s="248" t="s">
        <v>1969</v>
      </c>
      <c r="G3044" s="246"/>
      <c r="H3044" s="249">
        <v>-10.125</v>
      </c>
      <c r="I3044" s="250"/>
      <c r="J3044" s="246"/>
      <c r="K3044" s="246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202</v>
      </c>
      <c r="AU3044" s="255" t="s">
        <v>82</v>
      </c>
      <c r="AV3044" s="14" t="s">
        <v>82</v>
      </c>
      <c r="AW3044" s="14" t="s">
        <v>34</v>
      </c>
      <c r="AX3044" s="14" t="s">
        <v>72</v>
      </c>
      <c r="AY3044" s="255" t="s">
        <v>191</v>
      </c>
    </row>
    <row r="3045" s="14" customFormat="1">
      <c r="A3045" s="14"/>
      <c r="B3045" s="245"/>
      <c r="C3045" s="246"/>
      <c r="D3045" s="236" t="s">
        <v>202</v>
      </c>
      <c r="E3045" s="247" t="s">
        <v>19</v>
      </c>
      <c r="F3045" s="248" t="s">
        <v>1970</v>
      </c>
      <c r="G3045" s="246"/>
      <c r="H3045" s="249">
        <v>-23.100000000000001</v>
      </c>
      <c r="I3045" s="250"/>
      <c r="J3045" s="246"/>
      <c r="K3045" s="246"/>
      <c r="L3045" s="251"/>
      <c r="M3045" s="252"/>
      <c r="N3045" s="253"/>
      <c r="O3045" s="253"/>
      <c r="P3045" s="253"/>
      <c r="Q3045" s="253"/>
      <c r="R3045" s="253"/>
      <c r="S3045" s="253"/>
      <c r="T3045" s="25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5" t="s">
        <v>202</v>
      </c>
      <c r="AU3045" s="255" t="s">
        <v>82</v>
      </c>
      <c r="AV3045" s="14" t="s">
        <v>82</v>
      </c>
      <c r="AW3045" s="14" t="s">
        <v>34</v>
      </c>
      <c r="AX3045" s="14" t="s">
        <v>72</v>
      </c>
      <c r="AY3045" s="255" t="s">
        <v>191</v>
      </c>
    </row>
    <row r="3046" s="14" customFormat="1">
      <c r="A3046" s="14"/>
      <c r="B3046" s="245"/>
      <c r="C3046" s="246"/>
      <c r="D3046" s="236" t="s">
        <v>202</v>
      </c>
      <c r="E3046" s="247" t="s">
        <v>19</v>
      </c>
      <c r="F3046" s="248" t="s">
        <v>1971</v>
      </c>
      <c r="G3046" s="246"/>
      <c r="H3046" s="249">
        <v>-31.716000000000001</v>
      </c>
      <c r="I3046" s="250"/>
      <c r="J3046" s="246"/>
      <c r="K3046" s="246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202</v>
      </c>
      <c r="AU3046" s="255" t="s">
        <v>82</v>
      </c>
      <c r="AV3046" s="14" t="s">
        <v>82</v>
      </c>
      <c r="AW3046" s="14" t="s">
        <v>34</v>
      </c>
      <c r="AX3046" s="14" t="s">
        <v>72</v>
      </c>
      <c r="AY3046" s="255" t="s">
        <v>191</v>
      </c>
    </row>
    <row r="3047" s="14" customFormat="1">
      <c r="A3047" s="14"/>
      <c r="B3047" s="245"/>
      <c r="C3047" s="246"/>
      <c r="D3047" s="236" t="s">
        <v>202</v>
      </c>
      <c r="E3047" s="247" t="s">
        <v>19</v>
      </c>
      <c r="F3047" s="248" t="s">
        <v>1972</v>
      </c>
      <c r="G3047" s="246"/>
      <c r="H3047" s="249">
        <v>-9.375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202</v>
      </c>
      <c r="AU3047" s="255" t="s">
        <v>82</v>
      </c>
      <c r="AV3047" s="14" t="s">
        <v>82</v>
      </c>
      <c r="AW3047" s="14" t="s">
        <v>34</v>
      </c>
      <c r="AX3047" s="14" t="s">
        <v>72</v>
      </c>
      <c r="AY3047" s="255" t="s">
        <v>191</v>
      </c>
    </row>
    <row r="3048" s="16" customFormat="1">
      <c r="A3048" s="16"/>
      <c r="B3048" s="267"/>
      <c r="C3048" s="268"/>
      <c r="D3048" s="236" t="s">
        <v>202</v>
      </c>
      <c r="E3048" s="269" t="s">
        <v>19</v>
      </c>
      <c r="F3048" s="270" t="s">
        <v>212</v>
      </c>
      <c r="G3048" s="268"/>
      <c r="H3048" s="271">
        <v>348.09299999999996</v>
      </c>
      <c r="I3048" s="272"/>
      <c r="J3048" s="268"/>
      <c r="K3048" s="268"/>
      <c r="L3048" s="273"/>
      <c r="M3048" s="274"/>
      <c r="N3048" s="275"/>
      <c r="O3048" s="275"/>
      <c r="P3048" s="275"/>
      <c r="Q3048" s="275"/>
      <c r="R3048" s="275"/>
      <c r="S3048" s="275"/>
      <c r="T3048" s="27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77" t="s">
        <v>202</v>
      </c>
      <c r="AU3048" s="277" t="s">
        <v>82</v>
      </c>
      <c r="AV3048" s="16" t="s">
        <v>198</v>
      </c>
      <c r="AW3048" s="16" t="s">
        <v>34</v>
      </c>
      <c r="AX3048" s="16" t="s">
        <v>80</v>
      </c>
      <c r="AY3048" s="277" t="s">
        <v>191</v>
      </c>
    </row>
    <row r="3049" s="2" customFormat="1" ht="16.5" customHeight="1">
      <c r="A3049" s="41"/>
      <c r="B3049" s="42"/>
      <c r="C3049" s="278" t="s">
        <v>2653</v>
      </c>
      <c r="D3049" s="278" t="s">
        <v>260</v>
      </c>
      <c r="E3049" s="279" t="s">
        <v>2645</v>
      </c>
      <c r="F3049" s="280" t="s">
        <v>2646</v>
      </c>
      <c r="G3049" s="281" t="s">
        <v>196</v>
      </c>
      <c r="H3049" s="282">
        <v>348.09300000000002</v>
      </c>
      <c r="I3049" s="283"/>
      <c r="J3049" s="284">
        <f>ROUND(I3049*H3049,2)</f>
        <v>0</v>
      </c>
      <c r="K3049" s="280" t="s">
        <v>197</v>
      </c>
      <c r="L3049" s="285"/>
      <c r="M3049" s="286" t="s">
        <v>19</v>
      </c>
      <c r="N3049" s="287" t="s">
        <v>43</v>
      </c>
      <c r="O3049" s="87"/>
      <c r="P3049" s="225">
        <f>O3049*H3049</f>
        <v>0</v>
      </c>
      <c r="Q3049" s="225">
        <v>0.0060000000000000001</v>
      </c>
      <c r="R3049" s="225">
        <f>Q3049*H3049</f>
        <v>2.0885580000000004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688</v>
      </c>
      <c r="AT3049" s="227" t="s">
        <v>260</v>
      </c>
      <c r="AU3049" s="227" t="s">
        <v>82</v>
      </c>
      <c r="AY3049" s="20" t="s">
        <v>191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80</v>
      </c>
      <c r="BK3049" s="228">
        <f>ROUND(I3049*H3049,2)</f>
        <v>0</v>
      </c>
      <c r="BL3049" s="20" t="s">
        <v>464</v>
      </c>
      <c r="BM3049" s="227" t="s">
        <v>2654</v>
      </c>
    </row>
    <row r="3050" s="13" customFormat="1">
      <c r="A3050" s="13"/>
      <c r="B3050" s="234"/>
      <c r="C3050" s="235"/>
      <c r="D3050" s="236" t="s">
        <v>202</v>
      </c>
      <c r="E3050" s="237" t="s">
        <v>19</v>
      </c>
      <c r="F3050" s="238" t="s">
        <v>1967</v>
      </c>
      <c r="G3050" s="235"/>
      <c r="H3050" s="237" t="s">
        <v>19</v>
      </c>
      <c r="I3050" s="239"/>
      <c r="J3050" s="235"/>
      <c r="K3050" s="235"/>
      <c r="L3050" s="240"/>
      <c r="M3050" s="241"/>
      <c r="N3050" s="242"/>
      <c r="O3050" s="242"/>
      <c r="P3050" s="242"/>
      <c r="Q3050" s="242"/>
      <c r="R3050" s="242"/>
      <c r="S3050" s="242"/>
      <c r="T3050" s="24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4" t="s">
        <v>202</v>
      </c>
      <c r="AU3050" s="244" t="s">
        <v>82</v>
      </c>
      <c r="AV3050" s="13" t="s">
        <v>80</v>
      </c>
      <c r="AW3050" s="13" t="s">
        <v>34</v>
      </c>
      <c r="AX3050" s="13" t="s">
        <v>72</v>
      </c>
      <c r="AY3050" s="244" t="s">
        <v>191</v>
      </c>
    </row>
    <row r="3051" s="13" customFormat="1">
      <c r="A3051" s="13"/>
      <c r="B3051" s="234"/>
      <c r="C3051" s="235"/>
      <c r="D3051" s="236" t="s">
        <v>202</v>
      </c>
      <c r="E3051" s="237" t="s">
        <v>19</v>
      </c>
      <c r="F3051" s="238" t="s">
        <v>558</v>
      </c>
      <c r="G3051" s="235"/>
      <c r="H3051" s="237" t="s">
        <v>19</v>
      </c>
      <c r="I3051" s="239"/>
      <c r="J3051" s="235"/>
      <c r="K3051" s="235"/>
      <c r="L3051" s="240"/>
      <c r="M3051" s="241"/>
      <c r="N3051" s="242"/>
      <c r="O3051" s="242"/>
      <c r="P3051" s="242"/>
      <c r="Q3051" s="242"/>
      <c r="R3051" s="242"/>
      <c r="S3051" s="242"/>
      <c r="T3051" s="24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4" t="s">
        <v>202</v>
      </c>
      <c r="AU3051" s="244" t="s">
        <v>82</v>
      </c>
      <c r="AV3051" s="13" t="s">
        <v>80</v>
      </c>
      <c r="AW3051" s="13" t="s">
        <v>34</v>
      </c>
      <c r="AX3051" s="13" t="s">
        <v>72</v>
      </c>
      <c r="AY3051" s="244" t="s">
        <v>191</v>
      </c>
    </row>
    <row r="3052" s="14" customFormat="1">
      <c r="A3052" s="14"/>
      <c r="B3052" s="245"/>
      <c r="C3052" s="246"/>
      <c r="D3052" s="236" t="s">
        <v>202</v>
      </c>
      <c r="E3052" s="247" t="s">
        <v>19</v>
      </c>
      <c r="F3052" s="248" t="s">
        <v>1968</v>
      </c>
      <c r="G3052" s="246"/>
      <c r="H3052" s="249">
        <v>422.40899999999999</v>
      </c>
      <c r="I3052" s="250"/>
      <c r="J3052" s="246"/>
      <c r="K3052" s="246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202</v>
      </c>
      <c r="AU3052" s="255" t="s">
        <v>82</v>
      </c>
      <c r="AV3052" s="14" t="s">
        <v>82</v>
      </c>
      <c r="AW3052" s="14" t="s">
        <v>34</v>
      </c>
      <c r="AX3052" s="14" t="s">
        <v>72</v>
      </c>
      <c r="AY3052" s="255" t="s">
        <v>191</v>
      </c>
    </row>
    <row r="3053" s="14" customFormat="1">
      <c r="A3053" s="14"/>
      <c r="B3053" s="245"/>
      <c r="C3053" s="246"/>
      <c r="D3053" s="236" t="s">
        <v>202</v>
      </c>
      <c r="E3053" s="247" t="s">
        <v>19</v>
      </c>
      <c r="F3053" s="248" t="s">
        <v>1969</v>
      </c>
      <c r="G3053" s="246"/>
      <c r="H3053" s="249">
        <v>-10.125</v>
      </c>
      <c r="I3053" s="250"/>
      <c r="J3053" s="246"/>
      <c r="K3053" s="246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202</v>
      </c>
      <c r="AU3053" s="255" t="s">
        <v>82</v>
      </c>
      <c r="AV3053" s="14" t="s">
        <v>82</v>
      </c>
      <c r="AW3053" s="14" t="s">
        <v>34</v>
      </c>
      <c r="AX3053" s="14" t="s">
        <v>72</v>
      </c>
      <c r="AY3053" s="255" t="s">
        <v>191</v>
      </c>
    </row>
    <row r="3054" s="14" customFormat="1">
      <c r="A3054" s="14"/>
      <c r="B3054" s="245"/>
      <c r="C3054" s="246"/>
      <c r="D3054" s="236" t="s">
        <v>202</v>
      </c>
      <c r="E3054" s="247" t="s">
        <v>19</v>
      </c>
      <c r="F3054" s="248" t="s">
        <v>1970</v>
      </c>
      <c r="G3054" s="246"/>
      <c r="H3054" s="249">
        <v>-23.100000000000001</v>
      </c>
      <c r="I3054" s="250"/>
      <c r="J3054" s="246"/>
      <c r="K3054" s="246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202</v>
      </c>
      <c r="AU3054" s="255" t="s">
        <v>82</v>
      </c>
      <c r="AV3054" s="14" t="s">
        <v>82</v>
      </c>
      <c r="AW3054" s="14" t="s">
        <v>34</v>
      </c>
      <c r="AX3054" s="14" t="s">
        <v>72</v>
      </c>
      <c r="AY3054" s="255" t="s">
        <v>191</v>
      </c>
    </row>
    <row r="3055" s="14" customFormat="1">
      <c r="A3055" s="14"/>
      <c r="B3055" s="245"/>
      <c r="C3055" s="246"/>
      <c r="D3055" s="236" t="s">
        <v>202</v>
      </c>
      <c r="E3055" s="247" t="s">
        <v>19</v>
      </c>
      <c r="F3055" s="248" t="s">
        <v>1971</v>
      </c>
      <c r="G3055" s="246"/>
      <c r="H3055" s="249">
        <v>-31.716000000000001</v>
      </c>
      <c r="I3055" s="250"/>
      <c r="J3055" s="246"/>
      <c r="K3055" s="246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202</v>
      </c>
      <c r="AU3055" s="255" t="s">
        <v>82</v>
      </c>
      <c r="AV3055" s="14" t="s">
        <v>82</v>
      </c>
      <c r="AW3055" s="14" t="s">
        <v>34</v>
      </c>
      <c r="AX3055" s="14" t="s">
        <v>72</v>
      </c>
      <c r="AY3055" s="255" t="s">
        <v>191</v>
      </c>
    </row>
    <row r="3056" s="14" customFormat="1">
      <c r="A3056" s="14"/>
      <c r="B3056" s="245"/>
      <c r="C3056" s="246"/>
      <c r="D3056" s="236" t="s">
        <v>202</v>
      </c>
      <c r="E3056" s="247" t="s">
        <v>19</v>
      </c>
      <c r="F3056" s="248" t="s">
        <v>1972</v>
      </c>
      <c r="G3056" s="246"/>
      <c r="H3056" s="249">
        <v>-9.375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202</v>
      </c>
      <c r="AU3056" s="255" t="s">
        <v>82</v>
      </c>
      <c r="AV3056" s="14" t="s">
        <v>82</v>
      </c>
      <c r="AW3056" s="14" t="s">
        <v>34</v>
      </c>
      <c r="AX3056" s="14" t="s">
        <v>72</v>
      </c>
      <c r="AY3056" s="255" t="s">
        <v>191</v>
      </c>
    </row>
    <row r="3057" s="16" customFormat="1">
      <c r="A3057" s="16"/>
      <c r="B3057" s="267"/>
      <c r="C3057" s="268"/>
      <c r="D3057" s="236" t="s">
        <v>202</v>
      </c>
      <c r="E3057" s="269" t="s">
        <v>19</v>
      </c>
      <c r="F3057" s="270" t="s">
        <v>212</v>
      </c>
      <c r="G3057" s="268"/>
      <c r="H3057" s="271">
        <v>348.09299999999996</v>
      </c>
      <c r="I3057" s="272"/>
      <c r="J3057" s="268"/>
      <c r="K3057" s="268"/>
      <c r="L3057" s="273"/>
      <c r="M3057" s="274"/>
      <c r="N3057" s="275"/>
      <c r="O3057" s="275"/>
      <c r="P3057" s="275"/>
      <c r="Q3057" s="275"/>
      <c r="R3057" s="275"/>
      <c r="S3057" s="275"/>
      <c r="T3057" s="27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77" t="s">
        <v>202</v>
      </c>
      <c r="AU3057" s="277" t="s">
        <v>82</v>
      </c>
      <c r="AV3057" s="16" t="s">
        <v>198</v>
      </c>
      <c r="AW3057" s="16" t="s">
        <v>34</v>
      </c>
      <c r="AX3057" s="16" t="s">
        <v>80</v>
      </c>
      <c r="AY3057" s="277" t="s">
        <v>191</v>
      </c>
    </row>
    <row r="3058" s="2" customFormat="1" ht="16.5" customHeight="1">
      <c r="A3058" s="41"/>
      <c r="B3058" s="42"/>
      <c r="C3058" s="216" t="s">
        <v>2655</v>
      </c>
      <c r="D3058" s="216" t="s">
        <v>193</v>
      </c>
      <c r="E3058" s="217" t="s">
        <v>2656</v>
      </c>
      <c r="F3058" s="218" t="s">
        <v>2657</v>
      </c>
      <c r="G3058" s="219" t="s">
        <v>196</v>
      </c>
      <c r="H3058" s="220">
        <v>71.5</v>
      </c>
      <c r="I3058" s="221"/>
      <c r="J3058" s="222">
        <f>ROUND(I3058*H3058,2)</f>
        <v>0</v>
      </c>
      <c r="K3058" s="218" t="s">
        <v>197</v>
      </c>
      <c r="L3058" s="47"/>
      <c r="M3058" s="223" t="s">
        <v>19</v>
      </c>
      <c r="N3058" s="224" t="s">
        <v>43</v>
      </c>
      <c r="O3058" s="87"/>
      <c r="P3058" s="225">
        <f>O3058*H3058</f>
        <v>0</v>
      </c>
      <c r="Q3058" s="225">
        <v>5.0000000000000002E-05</v>
      </c>
      <c r="R3058" s="225">
        <f>Q3058*H3058</f>
        <v>0.0035750000000000001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464</v>
      </c>
      <c r="AT3058" s="227" t="s">
        <v>193</v>
      </c>
      <c r="AU3058" s="227" t="s">
        <v>82</v>
      </c>
      <c r="AY3058" s="20" t="s">
        <v>191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80</v>
      </c>
      <c r="BK3058" s="228">
        <f>ROUND(I3058*H3058,2)</f>
        <v>0</v>
      </c>
      <c r="BL3058" s="20" t="s">
        <v>464</v>
      </c>
      <c r="BM3058" s="227" t="s">
        <v>2658</v>
      </c>
    </row>
    <row r="3059" s="2" customFormat="1">
      <c r="A3059" s="41"/>
      <c r="B3059" s="42"/>
      <c r="C3059" s="43"/>
      <c r="D3059" s="229" t="s">
        <v>200</v>
      </c>
      <c r="E3059" s="43"/>
      <c r="F3059" s="230" t="s">
        <v>2659</v>
      </c>
      <c r="G3059" s="43"/>
      <c r="H3059" s="43"/>
      <c r="I3059" s="231"/>
      <c r="J3059" s="43"/>
      <c r="K3059" s="43"/>
      <c r="L3059" s="47"/>
      <c r="M3059" s="232"/>
      <c r="N3059" s="233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200</v>
      </c>
      <c r="AU3059" s="20" t="s">
        <v>82</v>
      </c>
    </row>
    <row r="3060" s="13" customFormat="1">
      <c r="A3060" s="13"/>
      <c r="B3060" s="234"/>
      <c r="C3060" s="235"/>
      <c r="D3060" s="236" t="s">
        <v>202</v>
      </c>
      <c r="E3060" s="237" t="s">
        <v>19</v>
      </c>
      <c r="F3060" s="238" t="s">
        <v>1914</v>
      </c>
      <c r="G3060" s="235"/>
      <c r="H3060" s="237" t="s">
        <v>19</v>
      </c>
      <c r="I3060" s="239"/>
      <c r="J3060" s="235"/>
      <c r="K3060" s="235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202</v>
      </c>
      <c r="AU3060" s="244" t="s">
        <v>82</v>
      </c>
      <c r="AV3060" s="13" t="s">
        <v>80</v>
      </c>
      <c r="AW3060" s="13" t="s">
        <v>34</v>
      </c>
      <c r="AX3060" s="13" t="s">
        <v>72</v>
      </c>
      <c r="AY3060" s="244" t="s">
        <v>191</v>
      </c>
    </row>
    <row r="3061" s="14" customFormat="1">
      <c r="A3061" s="14"/>
      <c r="B3061" s="245"/>
      <c r="C3061" s="246"/>
      <c r="D3061" s="236" t="s">
        <v>202</v>
      </c>
      <c r="E3061" s="247" t="s">
        <v>19</v>
      </c>
      <c r="F3061" s="248" t="s">
        <v>975</v>
      </c>
      <c r="G3061" s="246"/>
      <c r="H3061" s="249">
        <v>61</v>
      </c>
      <c r="I3061" s="250"/>
      <c r="J3061" s="246"/>
      <c r="K3061" s="246"/>
      <c r="L3061" s="251"/>
      <c r="M3061" s="252"/>
      <c r="N3061" s="253"/>
      <c r="O3061" s="253"/>
      <c r="P3061" s="253"/>
      <c r="Q3061" s="253"/>
      <c r="R3061" s="253"/>
      <c r="S3061" s="253"/>
      <c r="T3061" s="25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5" t="s">
        <v>202</v>
      </c>
      <c r="AU3061" s="255" t="s">
        <v>82</v>
      </c>
      <c r="AV3061" s="14" t="s">
        <v>82</v>
      </c>
      <c r="AW3061" s="14" t="s">
        <v>34</v>
      </c>
      <c r="AX3061" s="14" t="s">
        <v>72</v>
      </c>
      <c r="AY3061" s="255" t="s">
        <v>191</v>
      </c>
    </row>
    <row r="3062" s="13" customFormat="1">
      <c r="A3062" s="13"/>
      <c r="B3062" s="234"/>
      <c r="C3062" s="235"/>
      <c r="D3062" s="236" t="s">
        <v>202</v>
      </c>
      <c r="E3062" s="237" t="s">
        <v>19</v>
      </c>
      <c r="F3062" s="238" t="s">
        <v>2660</v>
      </c>
      <c r="G3062" s="235"/>
      <c r="H3062" s="237" t="s">
        <v>19</v>
      </c>
      <c r="I3062" s="239"/>
      <c r="J3062" s="235"/>
      <c r="K3062" s="235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202</v>
      </c>
      <c r="AU3062" s="244" t="s">
        <v>82</v>
      </c>
      <c r="AV3062" s="13" t="s">
        <v>80</v>
      </c>
      <c r="AW3062" s="13" t="s">
        <v>34</v>
      </c>
      <c r="AX3062" s="13" t="s">
        <v>72</v>
      </c>
      <c r="AY3062" s="244" t="s">
        <v>191</v>
      </c>
    </row>
    <row r="3063" s="14" customFormat="1">
      <c r="A3063" s="14"/>
      <c r="B3063" s="245"/>
      <c r="C3063" s="246"/>
      <c r="D3063" s="236" t="s">
        <v>202</v>
      </c>
      <c r="E3063" s="247" t="s">
        <v>19</v>
      </c>
      <c r="F3063" s="248" t="s">
        <v>2661</v>
      </c>
      <c r="G3063" s="246"/>
      <c r="H3063" s="249">
        <v>10.5</v>
      </c>
      <c r="I3063" s="250"/>
      <c r="J3063" s="246"/>
      <c r="K3063" s="246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202</v>
      </c>
      <c r="AU3063" s="255" t="s">
        <v>82</v>
      </c>
      <c r="AV3063" s="14" t="s">
        <v>82</v>
      </c>
      <c r="AW3063" s="14" t="s">
        <v>34</v>
      </c>
      <c r="AX3063" s="14" t="s">
        <v>72</v>
      </c>
      <c r="AY3063" s="255" t="s">
        <v>191</v>
      </c>
    </row>
    <row r="3064" s="16" customFormat="1">
      <c r="A3064" s="16"/>
      <c r="B3064" s="267"/>
      <c r="C3064" s="268"/>
      <c r="D3064" s="236" t="s">
        <v>202</v>
      </c>
      <c r="E3064" s="269" t="s">
        <v>19</v>
      </c>
      <c r="F3064" s="270" t="s">
        <v>212</v>
      </c>
      <c r="G3064" s="268"/>
      <c r="H3064" s="271">
        <v>71.5</v>
      </c>
      <c r="I3064" s="272"/>
      <c r="J3064" s="268"/>
      <c r="K3064" s="268"/>
      <c r="L3064" s="273"/>
      <c r="M3064" s="274"/>
      <c r="N3064" s="275"/>
      <c r="O3064" s="275"/>
      <c r="P3064" s="275"/>
      <c r="Q3064" s="275"/>
      <c r="R3064" s="275"/>
      <c r="S3064" s="275"/>
      <c r="T3064" s="27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T3064" s="277" t="s">
        <v>202</v>
      </c>
      <c r="AU3064" s="277" t="s">
        <v>82</v>
      </c>
      <c r="AV3064" s="16" t="s">
        <v>198</v>
      </c>
      <c r="AW3064" s="16" t="s">
        <v>34</v>
      </c>
      <c r="AX3064" s="16" t="s">
        <v>80</v>
      </c>
      <c r="AY3064" s="277" t="s">
        <v>191</v>
      </c>
    </row>
    <row r="3065" s="2" customFormat="1" ht="16.5" customHeight="1">
      <c r="A3065" s="41"/>
      <c r="B3065" s="42"/>
      <c r="C3065" s="278" t="s">
        <v>2662</v>
      </c>
      <c r="D3065" s="278" t="s">
        <v>260</v>
      </c>
      <c r="E3065" s="279" t="s">
        <v>2663</v>
      </c>
      <c r="F3065" s="280" t="s">
        <v>2664</v>
      </c>
      <c r="G3065" s="281" t="s">
        <v>250</v>
      </c>
      <c r="H3065" s="282">
        <v>65.540999999999997</v>
      </c>
      <c r="I3065" s="283"/>
      <c r="J3065" s="284">
        <f>ROUND(I3065*H3065,2)</f>
        <v>0</v>
      </c>
      <c r="K3065" s="280" t="s">
        <v>197</v>
      </c>
      <c r="L3065" s="285"/>
      <c r="M3065" s="286" t="s">
        <v>19</v>
      </c>
      <c r="N3065" s="287" t="s">
        <v>43</v>
      </c>
      <c r="O3065" s="87"/>
      <c r="P3065" s="225">
        <f>O3065*H3065</f>
        <v>0</v>
      </c>
      <c r="Q3065" s="225">
        <v>0.0276</v>
      </c>
      <c r="R3065" s="225">
        <f>Q3065*H3065</f>
        <v>1.8089316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688</v>
      </c>
      <c r="AT3065" s="227" t="s">
        <v>260</v>
      </c>
      <c r="AU3065" s="227" t="s">
        <v>82</v>
      </c>
      <c r="AY3065" s="20" t="s">
        <v>191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80</v>
      </c>
      <c r="BK3065" s="228">
        <f>ROUND(I3065*H3065,2)</f>
        <v>0</v>
      </c>
      <c r="BL3065" s="20" t="s">
        <v>464</v>
      </c>
      <c r="BM3065" s="227" t="s">
        <v>2665</v>
      </c>
    </row>
    <row r="3066" s="13" customFormat="1">
      <c r="A3066" s="13"/>
      <c r="B3066" s="234"/>
      <c r="C3066" s="235"/>
      <c r="D3066" s="236" t="s">
        <v>202</v>
      </c>
      <c r="E3066" s="237" t="s">
        <v>19</v>
      </c>
      <c r="F3066" s="238" t="s">
        <v>1914</v>
      </c>
      <c r="G3066" s="235"/>
      <c r="H3066" s="237" t="s">
        <v>19</v>
      </c>
      <c r="I3066" s="239"/>
      <c r="J3066" s="235"/>
      <c r="K3066" s="235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202</v>
      </c>
      <c r="AU3066" s="244" t="s">
        <v>82</v>
      </c>
      <c r="AV3066" s="13" t="s">
        <v>80</v>
      </c>
      <c r="AW3066" s="13" t="s">
        <v>34</v>
      </c>
      <c r="AX3066" s="13" t="s">
        <v>72</v>
      </c>
      <c r="AY3066" s="244" t="s">
        <v>191</v>
      </c>
    </row>
    <row r="3067" s="14" customFormat="1">
      <c r="A3067" s="14"/>
      <c r="B3067" s="245"/>
      <c r="C3067" s="246"/>
      <c r="D3067" s="236" t="s">
        <v>202</v>
      </c>
      <c r="E3067" s="247" t="s">
        <v>19</v>
      </c>
      <c r="F3067" s="248" t="s">
        <v>2666</v>
      </c>
      <c r="G3067" s="246"/>
      <c r="H3067" s="249">
        <v>50.832999999999998</v>
      </c>
      <c r="I3067" s="250"/>
      <c r="J3067" s="246"/>
      <c r="K3067" s="246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202</v>
      </c>
      <c r="AU3067" s="255" t="s">
        <v>82</v>
      </c>
      <c r="AV3067" s="14" t="s">
        <v>82</v>
      </c>
      <c r="AW3067" s="14" t="s">
        <v>34</v>
      </c>
      <c r="AX3067" s="14" t="s">
        <v>72</v>
      </c>
      <c r="AY3067" s="255" t="s">
        <v>191</v>
      </c>
    </row>
    <row r="3068" s="13" customFormat="1">
      <c r="A3068" s="13"/>
      <c r="B3068" s="234"/>
      <c r="C3068" s="235"/>
      <c r="D3068" s="236" t="s">
        <v>202</v>
      </c>
      <c r="E3068" s="237" t="s">
        <v>19</v>
      </c>
      <c r="F3068" s="238" t="s">
        <v>2660</v>
      </c>
      <c r="G3068" s="235"/>
      <c r="H3068" s="237" t="s">
        <v>19</v>
      </c>
      <c r="I3068" s="239"/>
      <c r="J3068" s="235"/>
      <c r="K3068" s="235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202</v>
      </c>
      <c r="AU3068" s="244" t="s">
        <v>82</v>
      </c>
      <c r="AV3068" s="13" t="s">
        <v>80</v>
      </c>
      <c r="AW3068" s="13" t="s">
        <v>34</v>
      </c>
      <c r="AX3068" s="13" t="s">
        <v>72</v>
      </c>
      <c r="AY3068" s="244" t="s">
        <v>191</v>
      </c>
    </row>
    <row r="3069" s="14" customFormat="1">
      <c r="A3069" s="14"/>
      <c r="B3069" s="245"/>
      <c r="C3069" s="246"/>
      <c r="D3069" s="236" t="s">
        <v>202</v>
      </c>
      <c r="E3069" s="247" t="s">
        <v>19</v>
      </c>
      <c r="F3069" s="248" t="s">
        <v>2667</v>
      </c>
      <c r="G3069" s="246"/>
      <c r="H3069" s="249">
        <v>8.75</v>
      </c>
      <c r="I3069" s="250"/>
      <c r="J3069" s="246"/>
      <c r="K3069" s="246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202</v>
      </c>
      <c r="AU3069" s="255" t="s">
        <v>82</v>
      </c>
      <c r="AV3069" s="14" t="s">
        <v>82</v>
      </c>
      <c r="AW3069" s="14" t="s">
        <v>34</v>
      </c>
      <c r="AX3069" s="14" t="s">
        <v>72</v>
      </c>
      <c r="AY3069" s="255" t="s">
        <v>191</v>
      </c>
    </row>
    <row r="3070" s="16" customFormat="1">
      <c r="A3070" s="16"/>
      <c r="B3070" s="267"/>
      <c r="C3070" s="268"/>
      <c r="D3070" s="236" t="s">
        <v>202</v>
      </c>
      <c r="E3070" s="269" t="s">
        <v>19</v>
      </c>
      <c r="F3070" s="270" t="s">
        <v>212</v>
      </c>
      <c r="G3070" s="268"/>
      <c r="H3070" s="271">
        <v>59.582999999999998</v>
      </c>
      <c r="I3070" s="272"/>
      <c r="J3070" s="268"/>
      <c r="K3070" s="268"/>
      <c r="L3070" s="273"/>
      <c r="M3070" s="274"/>
      <c r="N3070" s="275"/>
      <c r="O3070" s="275"/>
      <c r="P3070" s="275"/>
      <c r="Q3070" s="275"/>
      <c r="R3070" s="275"/>
      <c r="S3070" s="275"/>
      <c r="T3070" s="27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77" t="s">
        <v>202</v>
      </c>
      <c r="AU3070" s="277" t="s">
        <v>82</v>
      </c>
      <c r="AV3070" s="16" t="s">
        <v>198</v>
      </c>
      <c r="AW3070" s="16" t="s">
        <v>34</v>
      </c>
      <c r="AX3070" s="16" t="s">
        <v>80</v>
      </c>
      <c r="AY3070" s="277" t="s">
        <v>191</v>
      </c>
    </row>
    <row r="3071" s="14" customFormat="1">
      <c r="A3071" s="14"/>
      <c r="B3071" s="245"/>
      <c r="C3071" s="246"/>
      <c r="D3071" s="236" t="s">
        <v>202</v>
      </c>
      <c r="E3071" s="246"/>
      <c r="F3071" s="248" t="s">
        <v>2668</v>
      </c>
      <c r="G3071" s="246"/>
      <c r="H3071" s="249">
        <v>65.540999999999997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202</v>
      </c>
      <c r="AU3071" s="255" t="s">
        <v>82</v>
      </c>
      <c r="AV3071" s="14" t="s">
        <v>82</v>
      </c>
      <c r="AW3071" s="14" t="s">
        <v>4</v>
      </c>
      <c r="AX3071" s="14" t="s">
        <v>80</v>
      </c>
      <c r="AY3071" s="255" t="s">
        <v>191</v>
      </c>
    </row>
    <row r="3072" s="2" customFormat="1" ht="24.15" customHeight="1">
      <c r="A3072" s="41"/>
      <c r="B3072" s="42"/>
      <c r="C3072" s="216" t="s">
        <v>2669</v>
      </c>
      <c r="D3072" s="216" t="s">
        <v>193</v>
      </c>
      <c r="E3072" s="217" t="s">
        <v>2670</v>
      </c>
      <c r="F3072" s="218" t="s">
        <v>2671</v>
      </c>
      <c r="G3072" s="219" t="s">
        <v>196</v>
      </c>
      <c r="H3072" s="220">
        <v>8</v>
      </c>
      <c r="I3072" s="221"/>
      <c r="J3072" s="222">
        <f>ROUND(I3072*H3072,2)</f>
        <v>0</v>
      </c>
      <c r="K3072" s="218" t="s">
        <v>197</v>
      </c>
      <c r="L3072" s="47"/>
      <c r="M3072" s="223" t="s">
        <v>19</v>
      </c>
      <c r="N3072" s="224" t="s">
        <v>43</v>
      </c>
      <c r="O3072" s="87"/>
      <c r="P3072" s="225">
        <f>O3072*H3072</f>
        <v>0</v>
      </c>
      <c r="Q3072" s="225">
        <v>0.00051999999999999995</v>
      </c>
      <c r="R3072" s="225">
        <f>Q3072*H3072</f>
        <v>0.0041599999999999996</v>
      </c>
      <c r="S3072" s="225">
        <v>0</v>
      </c>
      <c r="T3072" s="226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7" t="s">
        <v>464</v>
      </c>
      <c r="AT3072" s="227" t="s">
        <v>193</v>
      </c>
      <c r="AU3072" s="227" t="s">
        <v>82</v>
      </c>
      <c r="AY3072" s="20" t="s">
        <v>191</v>
      </c>
      <c r="BE3072" s="228">
        <f>IF(N3072="základní",J3072,0)</f>
        <v>0</v>
      </c>
      <c r="BF3072" s="228">
        <f>IF(N3072="snížená",J3072,0)</f>
        <v>0</v>
      </c>
      <c r="BG3072" s="228">
        <f>IF(N3072="zákl. přenesená",J3072,0)</f>
        <v>0</v>
      </c>
      <c r="BH3072" s="228">
        <f>IF(N3072="sníž. přenesená",J3072,0)</f>
        <v>0</v>
      </c>
      <c r="BI3072" s="228">
        <f>IF(N3072="nulová",J3072,0)</f>
        <v>0</v>
      </c>
      <c r="BJ3072" s="20" t="s">
        <v>80</v>
      </c>
      <c r="BK3072" s="228">
        <f>ROUND(I3072*H3072,2)</f>
        <v>0</v>
      </c>
      <c r="BL3072" s="20" t="s">
        <v>464</v>
      </c>
      <c r="BM3072" s="227" t="s">
        <v>2672</v>
      </c>
    </row>
    <row r="3073" s="2" customFormat="1">
      <c r="A3073" s="41"/>
      <c r="B3073" s="42"/>
      <c r="C3073" s="43"/>
      <c r="D3073" s="229" t="s">
        <v>200</v>
      </c>
      <c r="E3073" s="43"/>
      <c r="F3073" s="230" t="s">
        <v>2673</v>
      </c>
      <c r="G3073" s="43"/>
      <c r="H3073" s="43"/>
      <c r="I3073" s="231"/>
      <c r="J3073" s="43"/>
      <c r="K3073" s="43"/>
      <c r="L3073" s="47"/>
      <c r="M3073" s="232"/>
      <c r="N3073" s="233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200</v>
      </c>
      <c r="AU3073" s="20" t="s">
        <v>82</v>
      </c>
    </row>
    <row r="3074" s="13" customFormat="1">
      <c r="A3074" s="13"/>
      <c r="B3074" s="234"/>
      <c r="C3074" s="235"/>
      <c r="D3074" s="236" t="s">
        <v>202</v>
      </c>
      <c r="E3074" s="237" t="s">
        <v>19</v>
      </c>
      <c r="F3074" s="238" t="s">
        <v>1667</v>
      </c>
      <c r="G3074" s="235"/>
      <c r="H3074" s="237" t="s">
        <v>19</v>
      </c>
      <c r="I3074" s="239"/>
      <c r="J3074" s="235"/>
      <c r="K3074" s="235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202</v>
      </c>
      <c r="AU3074" s="244" t="s">
        <v>82</v>
      </c>
      <c r="AV3074" s="13" t="s">
        <v>80</v>
      </c>
      <c r="AW3074" s="13" t="s">
        <v>34</v>
      </c>
      <c r="AX3074" s="13" t="s">
        <v>72</v>
      </c>
      <c r="AY3074" s="244" t="s">
        <v>191</v>
      </c>
    </row>
    <row r="3075" s="13" customFormat="1">
      <c r="A3075" s="13"/>
      <c r="B3075" s="234"/>
      <c r="C3075" s="235"/>
      <c r="D3075" s="236" t="s">
        <v>202</v>
      </c>
      <c r="E3075" s="237" t="s">
        <v>19</v>
      </c>
      <c r="F3075" s="238" t="s">
        <v>2523</v>
      </c>
      <c r="G3075" s="235"/>
      <c r="H3075" s="237" t="s">
        <v>19</v>
      </c>
      <c r="I3075" s="239"/>
      <c r="J3075" s="235"/>
      <c r="K3075" s="235"/>
      <c r="L3075" s="240"/>
      <c r="M3075" s="241"/>
      <c r="N3075" s="242"/>
      <c r="O3075" s="242"/>
      <c r="P3075" s="242"/>
      <c r="Q3075" s="242"/>
      <c r="R3075" s="242"/>
      <c r="S3075" s="242"/>
      <c r="T3075" s="24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4" t="s">
        <v>202</v>
      </c>
      <c r="AU3075" s="244" t="s">
        <v>82</v>
      </c>
      <c r="AV3075" s="13" t="s">
        <v>80</v>
      </c>
      <c r="AW3075" s="13" t="s">
        <v>34</v>
      </c>
      <c r="AX3075" s="13" t="s">
        <v>72</v>
      </c>
      <c r="AY3075" s="244" t="s">
        <v>191</v>
      </c>
    </row>
    <row r="3076" s="14" customFormat="1">
      <c r="A3076" s="14"/>
      <c r="B3076" s="245"/>
      <c r="C3076" s="246"/>
      <c r="D3076" s="236" t="s">
        <v>202</v>
      </c>
      <c r="E3076" s="247" t="s">
        <v>19</v>
      </c>
      <c r="F3076" s="248" t="s">
        <v>2674</v>
      </c>
      <c r="G3076" s="246"/>
      <c r="H3076" s="249">
        <v>8</v>
      </c>
      <c r="I3076" s="250"/>
      <c r="J3076" s="246"/>
      <c r="K3076" s="246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202</v>
      </c>
      <c r="AU3076" s="255" t="s">
        <v>82</v>
      </c>
      <c r="AV3076" s="14" t="s">
        <v>82</v>
      </c>
      <c r="AW3076" s="14" t="s">
        <v>34</v>
      </c>
      <c r="AX3076" s="14" t="s">
        <v>72</v>
      </c>
      <c r="AY3076" s="255" t="s">
        <v>191</v>
      </c>
    </row>
    <row r="3077" s="16" customFormat="1">
      <c r="A3077" s="16"/>
      <c r="B3077" s="267"/>
      <c r="C3077" s="268"/>
      <c r="D3077" s="236" t="s">
        <v>202</v>
      </c>
      <c r="E3077" s="269" t="s">
        <v>19</v>
      </c>
      <c r="F3077" s="270" t="s">
        <v>212</v>
      </c>
      <c r="G3077" s="268"/>
      <c r="H3077" s="271">
        <v>8</v>
      </c>
      <c r="I3077" s="272"/>
      <c r="J3077" s="268"/>
      <c r="K3077" s="268"/>
      <c r="L3077" s="273"/>
      <c r="M3077" s="274"/>
      <c r="N3077" s="275"/>
      <c r="O3077" s="275"/>
      <c r="P3077" s="275"/>
      <c r="Q3077" s="275"/>
      <c r="R3077" s="275"/>
      <c r="S3077" s="275"/>
      <c r="T3077" s="27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77" t="s">
        <v>202</v>
      </c>
      <c r="AU3077" s="277" t="s">
        <v>82</v>
      </c>
      <c r="AV3077" s="16" t="s">
        <v>198</v>
      </c>
      <c r="AW3077" s="16" t="s">
        <v>34</v>
      </c>
      <c r="AX3077" s="16" t="s">
        <v>80</v>
      </c>
      <c r="AY3077" s="277" t="s">
        <v>191</v>
      </c>
    </row>
    <row r="3078" s="2" customFormat="1" ht="24.15" customHeight="1">
      <c r="A3078" s="41"/>
      <c r="B3078" s="42"/>
      <c r="C3078" s="216" t="s">
        <v>2675</v>
      </c>
      <c r="D3078" s="216" t="s">
        <v>193</v>
      </c>
      <c r="E3078" s="217" t="s">
        <v>2676</v>
      </c>
      <c r="F3078" s="218" t="s">
        <v>2677</v>
      </c>
      <c r="G3078" s="219" t="s">
        <v>196</v>
      </c>
      <c r="H3078" s="220">
        <v>9.5999999999999996</v>
      </c>
      <c r="I3078" s="221"/>
      <c r="J3078" s="222">
        <f>ROUND(I3078*H3078,2)</f>
        <v>0</v>
      </c>
      <c r="K3078" s="218" t="s">
        <v>197</v>
      </c>
      <c r="L3078" s="47"/>
      <c r="M3078" s="223" t="s">
        <v>19</v>
      </c>
      <c r="N3078" s="224" t="s">
        <v>43</v>
      </c>
      <c r="O3078" s="87"/>
      <c r="P3078" s="225">
        <f>O3078*H3078</f>
        <v>0</v>
      </c>
      <c r="Q3078" s="225">
        <v>0.00021000000000000001</v>
      </c>
      <c r="R3078" s="225">
        <f>Q3078*H3078</f>
        <v>0.002016</v>
      </c>
      <c r="S3078" s="225">
        <v>0</v>
      </c>
      <c r="T3078" s="226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27" t="s">
        <v>464</v>
      </c>
      <c r="AT3078" s="227" t="s">
        <v>193</v>
      </c>
      <c r="AU3078" s="227" t="s">
        <v>82</v>
      </c>
      <c r="AY3078" s="20" t="s">
        <v>191</v>
      </c>
      <c r="BE3078" s="228">
        <f>IF(N3078="základní",J3078,0)</f>
        <v>0</v>
      </c>
      <c r="BF3078" s="228">
        <f>IF(N3078="snížená",J3078,0)</f>
        <v>0</v>
      </c>
      <c r="BG3078" s="228">
        <f>IF(N3078="zákl. přenesená",J3078,0)</f>
        <v>0</v>
      </c>
      <c r="BH3078" s="228">
        <f>IF(N3078="sníž. přenesená",J3078,0)</f>
        <v>0</v>
      </c>
      <c r="BI3078" s="228">
        <f>IF(N3078="nulová",J3078,0)</f>
        <v>0</v>
      </c>
      <c r="BJ3078" s="20" t="s">
        <v>80</v>
      </c>
      <c r="BK3078" s="228">
        <f>ROUND(I3078*H3078,2)</f>
        <v>0</v>
      </c>
      <c r="BL3078" s="20" t="s">
        <v>464</v>
      </c>
      <c r="BM3078" s="227" t="s">
        <v>2678</v>
      </c>
    </row>
    <row r="3079" s="2" customFormat="1">
      <c r="A3079" s="41"/>
      <c r="B3079" s="42"/>
      <c r="C3079" s="43"/>
      <c r="D3079" s="229" t="s">
        <v>200</v>
      </c>
      <c r="E3079" s="43"/>
      <c r="F3079" s="230" t="s">
        <v>2679</v>
      </c>
      <c r="G3079" s="43"/>
      <c r="H3079" s="43"/>
      <c r="I3079" s="231"/>
      <c r="J3079" s="43"/>
      <c r="K3079" s="43"/>
      <c r="L3079" s="47"/>
      <c r="M3079" s="232"/>
      <c r="N3079" s="233"/>
      <c r="O3079" s="87"/>
      <c r="P3079" s="87"/>
      <c r="Q3079" s="87"/>
      <c r="R3079" s="87"/>
      <c r="S3079" s="87"/>
      <c r="T3079" s="88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20" t="s">
        <v>200</v>
      </c>
      <c r="AU3079" s="20" t="s">
        <v>82</v>
      </c>
    </row>
    <row r="3080" s="13" customFormat="1">
      <c r="A3080" s="13"/>
      <c r="B3080" s="234"/>
      <c r="C3080" s="235"/>
      <c r="D3080" s="236" t="s">
        <v>202</v>
      </c>
      <c r="E3080" s="237" t="s">
        <v>19</v>
      </c>
      <c r="F3080" s="238" t="s">
        <v>1667</v>
      </c>
      <c r="G3080" s="235"/>
      <c r="H3080" s="237" t="s">
        <v>19</v>
      </c>
      <c r="I3080" s="239"/>
      <c r="J3080" s="235"/>
      <c r="K3080" s="235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202</v>
      </c>
      <c r="AU3080" s="244" t="s">
        <v>82</v>
      </c>
      <c r="AV3080" s="13" t="s">
        <v>80</v>
      </c>
      <c r="AW3080" s="13" t="s">
        <v>34</v>
      </c>
      <c r="AX3080" s="13" t="s">
        <v>72</v>
      </c>
      <c r="AY3080" s="244" t="s">
        <v>191</v>
      </c>
    </row>
    <row r="3081" s="13" customFormat="1">
      <c r="A3081" s="13"/>
      <c r="B3081" s="234"/>
      <c r="C3081" s="235"/>
      <c r="D3081" s="236" t="s">
        <v>202</v>
      </c>
      <c r="E3081" s="237" t="s">
        <v>19</v>
      </c>
      <c r="F3081" s="238" t="s">
        <v>2525</v>
      </c>
      <c r="G3081" s="235"/>
      <c r="H3081" s="237" t="s">
        <v>19</v>
      </c>
      <c r="I3081" s="239"/>
      <c r="J3081" s="235"/>
      <c r="K3081" s="235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202</v>
      </c>
      <c r="AU3081" s="244" t="s">
        <v>82</v>
      </c>
      <c r="AV3081" s="13" t="s">
        <v>80</v>
      </c>
      <c r="AW3081" s="13" t="s">
        <v>34</v>
      </c>
      <c r="AX3081" s="13" t="s">
        <v>72</v>
      </c>
      <c r="AY3081" s="244" t="s">
        <v>191</v>
      </c>
    </row>
    <row r="3082" s="14" customFormat="1">
      <c r="A3082" s="14"/>
      <c r="B3082" s="245"/>
      <c r="C3082" s="246"/>
      <c r="D3082" s="236" t="s">
        <v>202</v>
      </c>
      <c r="E3082" s="247" t="s">
        <v>19</v>
      </c>
      <c r="F3082" s="248" t="s">
        <v>2680</v>
      </c>
      <c r="G3082" s="246"/>
      <c r="H3082" s="249">
        <v>9.5999999999999996</v>
      </c>
      <c r="I3082" s="250"/>
      <c r="J3082" s="246"/>
      <c r="K3082" s="246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202</v>
      </c>
      <c r="AU3082" s="255" t="s">
        <v>82</v>
      </c>
      <c r="AV3082" s="14" t="s">
        <v>82</v>
      </c>
      <c r="AW3082" s="14" t="s">
        <v>34</v>
      </c>
      <c r="AX3082" s="14" t="s">
        <v>72</v>
      </c>
      <c r="AY3082" s="255" t="s">
        <v>191</v>
      </c>
    </row>
    <row r="3083" s="16" customFormat="1">
      <c r="A3083" s="16"/>
      <c r="B3083" s="267"/>
      <c r="C3083" s="268"/>
      <c r="D3083" s="236" t="s">
        <v>202</v>
      </c>
      <c r="E3083" s="269" t="s">
        <v>19</v>
      </c>
      <c r="F3083" s="270" t="s">
        <v>212</v>
      </c>
      <c r="G3083" s="268"/>
      <c r="H3083" s="271">
        <v>9.5999999999999996</v>
      </c>
      <c r="I3083" s="272"/>
      <c r="J3083" s="268"/>
      <c r="K3083" s="268"/>
      <c r="L3083" s="273"/>
      <c r="M3083" s="274"/>
      <c r="N3083" s="275"/>
      <c r="O3083" s="275"/>
      <c r="P3083" s="275"/>
      <c r="Q3083" s="275"/>
      <c r="R3083" s="275"/>
      <c r="S3083" s="275"/>
      <c r="T3083" s="27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T3083" s="277" t="s">
        <v>202</v>
      </c>
      <c r="AU3083" s="277" t="s">
        <v>82</v>
      </c>
      <c r="AV3083" s="16" t="s">
        <v>198</v>
      </c>
      <c r="AW3083" s="16" t="s">
        <v>34</v>
      </c>
      <c r="AX3083" s="16" t="s">
        <v>80</v>
      </c>
      <c r="AY3083" s="277" t="s">
        <v>191</v>
      </c>
    </row>
    <row r="3084" s="2" customFormat="1" ht="16.5" customHeight="1">
      <c r="A3084" s="41"/>
      <c r="B3084" s="42"/>
      <c r="C3084" s="278" t="s">
        <v>2681</v>
      </c>
      <c r="D3084" s="278" t="s">
        <v>260</v>
      </c>
      <c r="E3084" s="279" t="s">
        <v>2682</v>
      </c>
      <c r="F3084" s="280" t="s">
        <v>2683</v>
      </c>
      <c r="G3084" s="281" t="s">
        <v>196</v>
      </c>
      <c r="H3084" s="282">
        <v>17.600000000000001</v>
      </c>
      <c r="I3084" s="283"/>
      <c r="J3084" s="284">
        <f>ROUND(I3084*H3084,2)</f>
        <v>0</v>
      </c>
      <c r="K3084" s="280" t="s">
        <v>197</v>
      </c>
      <c r="L3084" s="285"/>
      <c r="M3084" s="286" t="s">
        <v>19</v>
      </c>
      <c r="N3084" s="287" t="s">
        <v>43</v>
      </c>
      <c r="O3084" s="87"/>
      <c r="P3084" s="225">
        <f>O3084*H3084</f>
        <v>0</v>
      </c>
      <c r="Q3084" s="225">
        <v>0.017999999999999999</v>
      </c>
      <c r="R3084" s="225">
        <f>Q3084*H3084</f>
        <v>0.31680000000000003</v>
      </c>
      <c r="S3084" s="225">
        <v>0</v>
      </c>
      <c r="T3084" s="226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7" t="s">
        <v>688</v>
      </c>
      <c r="AT3084" s="227" t="s">
        <v>260</v>
      </c>
      <c r="AU3084" s="227" t="s">
        <v>82</v>
      </c>
      <c r="AY3084" s="20" t="s">
        <v>191</v>
      </c>
      <c r="BE3084" s="228">
        <f>IF(N3084="základní",J3084,0)</f>
        <v>0</v>
      </c>
      <c r="BF3084" s="228">
        <f>IF(N3084="snížená",J3084,0)</f>
        <v>0</v>
      </c>
      <c r="BG3084" s="228">
        <f>IF(N3084="zákl. přenesená",J3084,0)</f>
        <v>0</v>
      </c>
      <c r="BH3084" s="228">
        <f>IF(N3084="sníž. přenesená",J3084,0)</f>
        <v>0</v>
      </c>
      <c r="BI3084" s="228">
        <f>IF(N3084="nulová",J3084,0)</f>
        <v>0</v>
      </c>
      <c r="BJ3084" s="20" t="s">
        <v>80</v>
      </c>
      <c r="BK3084" s="228">
        <f>ROUND(I3084*H3084,2)</f>
        <v>0</v>
      </c>
      <c r="BL3084" s="20" t="s">
        <v>464</v>
      </c>
      <c r="BM3084" s="227" t="s">
        <v>2684</v>
      </c>
    </row>
    <row r="3085" s="13" customFormat="1">
      <c r="A3085" s="13"/>
      <c r="B3085" s="234"/>
      <c r="C3085" s="235"/>
      <c r="D3085" s="236" t="s">
        <v>202</v>
      </c>
      <c r="E3085" s="237" t="s">
        <v>19</v>
      </c>
      <c r="F3085" s="238" t="s">
        <v>1667</v>
      </c>
      <c r="G3085" s="235"/>
      <c r="H3085" s="237" t="s">
        <v>19</v>
      </c>
      <c r="I3085" s="239"/>
      <c r="J3085" s="235"/>
      <c r="K3085" s="235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202</v>
      </c>
      <c r="AU3085" s="244" t="s">
        <v>82</v>
      </c>
      <c r="AV3085" s="13" t="s">
        <v>80</v>
      </c>
      <c r="AW3085" s="13" t="s">
        <v>34</v>
      </c>
      <c r="AX3085" s="13" t="s">
        <v>72</v>
      </c>
      <c r="AY3085" s="244" t="s">
        <v>191</v>
      </c>
    </row>
    <row r="3086" s="13" customFormat="1">
      <c r="A3086" s="13"/>
      <c r="B3086" s="234"/>
      <c r="C3086" s="235"/>
      <c r="D3086" s="236" t="s">
        <v>202</v>
      </c>
      <c r="E3086" s="237" t="s">
        <v>19</v>
      </c>
      <c r="F3086" s="238" t="s">
        <v>2523</v>
      </c>
      <c r="G3086" s="235"/>
      <c r="H3086" s="237" t="s">
        <v>19</v>
      </c>
      <c r="I3086" s="239"/>
      <c r="J3086" s="235"/>
      <c r="K3086" s="235"/>
      <c r="L3086" s="240"/>
      <c r="M3086" s="241"/>
      <c r="N3086" s="242"/>
      <c r="O3086" s="242"/>
      <c r="P3086" s="242"/>
      <c r="Q3086" s="242"/>
      <c r="R3086" s="242"/>
      <c r="S3086" s="242"/>
      <c r="T3086" s="24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4" t="s">
        <v>202</v>
      </c>
      <c r="AU3086" s="244" t="s">
        <v>82</v>
      </c>
      <c r="AV3086" s="13" t="s">
        <v>80</v>
      </c>
      <c r="AW3086" s="13" t="s">
        <v>34</v>
      </c>
      <c r="AX3086" s="13" t="s">
        <v>72</v>
      </c>
      <c r="AY3086" s="244" t="s">
        <v>191</v>
      </c>
    </row>
    <row r="3087" s="14" customFormat="1">
      <c r="A3087" s="14"/>
      <c r="B3087" s="245"/>
      <c r="C3087" s="246"/>
      <c r="D3087" s="236" t="s">
        <v>202</v>
      </c>
      <c r="E3087" s="247" t="s">
        <v>19</v>
      </c>
      <c r="F3087" s="248" t="s">
        <v>2674</v>
      </c>
      <c r="G3087" s="246"/>
      <c r="H3087" s="249">
        <v>8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202</v>
      </c>
      <c r="AU3087" s="255" t="s">
        <v>82</v>
      </c>
      <c r="AV3087" s="14" t="s">
        <v>82</v>
      </c>
      <c r="AW3087" s="14" t="s">
        <v>34</v>
      </c>
      <c r="AX3087" s="14" t="s">
        <v>72</v>
      </c>
      <c r="AY3087" s="255" t="s">
        <v>191</v>
      </c>
    </row>
    <row r="3088" s="15" customFormat="1">
      <c r="A3088" s="15"/>
      <c r="B3088" s="256"/>
      <c r="C3088" s="257"/>
      <c r="D3088" s="236" t="s">
        <v>202</v>
      </c>
      <c r="E3088" s="258" t="s">
        <v>19</v>
      </c>
      <c r="F3088" s="259" t="s">
        <v>208</v>
      </c>
      <c r="G3088" s="257"/>
      <c r="H3088" s="260">
        <v>8</v>
      </c>
      <c r="I3088" s="261"/>
      <c r="J3088" s="257"/>
      <c r="K3088" s="257"/>
      <c r="L3088" s="262"/>
      <c r="M3088" s="263"/>
      <c r="N3088" s="264"/>
      <c r="O3088" s="264"/>
      <c r="P3088" s="264"/>
      <c r="Q3088" s="264"/>
      <c r="R3088" s="264"/>
      <c r="S3088" s="264"/>
      <c r="T3088" s="26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66" t="s">
        <v>202</v>
      </c>
      <c r="AU3088" s="266" t="s">
        <v>82</v>
      </c>
      <c r="AV3088" s="15" t="s">
        <v>93</v>
      </c>
      <c r="AW3088" s="15" t="s">
        <v>34</v>
      </c>
      <c r="AX3088" s="15" t="s">
        <v>72</v>
      </c>
      <c r="AY3088" s="266" t="s">
        <v>191</v>
      </c>
    </row>
    <row r="3089" s="13" customFormat="1">
      <c r="A3089" s="13"/>
      <c r="B3089" s="234"/>
      <c r="C3089" s="235"/>
      <c r="D3089" s="236" t="s">
        <v>202</v>
      </c>
      <c r="E3089" s="237" t="s">
        <v>19</v>
      </c>
      <c r="F3089" s="238" t="s">
        <v>2525</v>
      </c>
      <c r="G3089" s="235"/>
      <c r="H3089" s="237" t="s">
        <v>19</v>
      </c>
      <c r="I3089" s="239"/>
      <c r="J3089" s="235"/>
      <c r="K3089" s="235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202</v>
      </c>
      <c r="AU3089" s="244" t="s">
        <v>82</v>
      </c>
      <c r="AV3089" s="13" t="s">
        <v>80</v>
      </c>
      <c r="AW3089" s="13" t="s">
        <v>34</v>
      </c>
      <c r="AX3089" s="13" t="s">
        <v>72</v>
      </c>
      <c r="AY3089" s="244" t="s">
        <v>191</v>
      </c>
    </row>
    <row r="3090" s="14" customFormat="1">
      <c r="A3090" s="14"/>
      <c r="B3090" s="245"/>
      <c r="C3090" s="246"/>
      <c r="D3090" s="236" t="s">
        <v>202</v>
      </c>
      <c r="E3090" s="247" t="s">
        <v>19</v>
      </c>
      <c r="F3090" s="248" t="s">
        <v>2680</v>
      </c>
      <c r="G3090" s="246"/>
      <c r="H3090" s="249">
        <v>9.5999999999999996</v>
      </c>
      <c r="I3090" s="250"/>
      <c r="J3090" s="246"/>
      <c r="K3090" s="246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202</v>
      </c>
      <c r="AU3090" s="255" t="s">
        <v>82</v>
      </c>
      <c r="AV3090" s="14" t="s">
        <v>82</v>
      </c>
      <c r="AW3090" s="14" t="s">
        <v>34</v>
      </c>
      <c r="AX3090" s="14" t="s">
        <v>72</v>
      </c>
      <c r="AY3090" s="255" t="s">
        <v>191</v>
      </c>
    </row>
    <row r="3091" s="15" customFormat="1">
      <c r="A3091" s="15"/>
      <c r="B3091" s="256"/>
      <c r="C3091" s="257"/>
      <c r="D3091" s="236" t="s">
        <v>202</v>
      </c>
      <c r="E3091" s="258" t="s">
        <v>19</v>
      </c>
      <c r="F3091" s="259" t="s">
        <v>208</v>
      </c>
      <c r="G3091" s="257"/>
      <c r="H3091" s="260">
        <v>9.5999999999999996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202</v>
      </c>
      <c r="AU3091" s="266" t="s">
        <v>82</v>
      </c>
      <c r="AV3091" s="15" t="s">
        <v>93</v>
      </c>
      <c r="AW3091" s="15" t="s">
        <v>34</v>
      </c>
      <c r="AX3091" s="15" t="s">
        <v>72</v>
      </c>
      <c r="AY3091" s="266" t="s">
        <v>191</v>
      </c>
    </row>
    <row r="3092" s="16" customFormat="1">
      <c r="A3092" s="16"/>
      <c r="B3092" s="267"/>
      <c r="C3092" s="268"/>
      <c r="D3092" s="236" t="s">
        <v>202</v>
      </c>
      <c r="E3092" s="269" t="s">
        <v>19</v>
      </c>
      <c r="F3092" s="270" t="s">
        <v>212</v>
      </c>
      <c r="G3092" s="268"/>
      <c r="H3092" s="271">
        <v>17.600000000000001</v>
      </c>
      <c r="I3092" s="272"/>
      <c r="J3092" s="268"/>
      <c r="K3092" s="268"/>
      <c r="L3092" s="273"/>
      <c r="M3092" s="274"/>
      <c r="N3092" s="275"/>
      <c r="O3092" s="275"/>
      <c r="P3092" s="275"/>
      <c r="Q3092" s="275"/>
      <c r="R3092" s="275"/>
      <c r="S3092" s="275"/>
      <c r="T3092" s="27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77" t="s">
        <v>202</v>
      </c>
      <c r="AU3092" s="277" t="s">
        <v>82</v>
      </c>
      <c r="AV3092" s="16" t="s">
        <v>198</v>
      </c>
      <c r="AW3092" s="16" t="s">
        <v>34</v>
      </c>
      <c r="AX3092" s="16" t="s">
        <v>80</v>
      </c>
      <c r="AY3092" s="277" t="s">
        <v>191</v>
      </c>
    </row>
    <row r="3093" s="2" customFormat="1" ht="24.15" customHeight="1">
      <c r="A3093" s="41"/>
      <c r="B3093" s="42"/>
      <c r="C3093" s="216" t="s">
        <v>2685</v>
      </c>
      <c r="D3093" s="216" t="s">
        <v>193</v>
      </c>
      <c r="E3093" s="217" t="s">
        <v>2686</v>
      </c>
      <c r="F3093" s="218" t="s">
        <v>2687</v>
      </c>
      <c r="G3093" s="219" t="s">
        <v>196</v>
      </c>
      <c r="H3093" s="220">
        <v>1.5</v>
      </c>
      <c r="I3093" s="221"/>
      <c r="J3093" s="222">
        <f>ROUND(I3093*H3093,2)</f>
        <v>0</v>
      </c>
      <c r="K3093" s="218" t="s">
        <v>197</v>
      </c>
      <c r="L3093" s="47"/>
      <c r="M3093" s="223" t="s">
        <v>19</v>
      </c>
      <c r="N3093" s="224" t="s">
        <v>43</v>
      </c>
      <c r="O3093" s="87"/>
      <c r="P3093" s="225">
        <f>O3093*H3093</f>
        <v>0</v>
      </c>
      <c r="Q3093" s="225">
        <v>0.00080000000000000004</v>
      </c>
      <c r="R3093" s="225">
        <f>Q3093*H3093</f>
        <v>0.0012000000000000001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464</v>
      </c>
      <c r="AT3093" s="227" t="s">
        <v>193</v>
      </c>
      <c r="AU3093" s="227" t="s">
        <v>82</v>
      </c>
      <c r="AY3093" s="20" t="s">
        <v>191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80</v>
      </c>
      <c r="BK3093" s="228">
        <f>ROUND(I3093*H3093,2)</f>
        <v>0</v>
      </c>
      <c r="BL3093" s="20" t="s">
        <v>464</v>
      </c>
      <c r="BM3093" s="227" t="s">
        <v>2688</v>
      </c>
    </row>
    <row r="3094" s="2" customFormat="1">
      <c r="A3094" s="41"/>
      <c r="B3094" s="42"/>
      <c r="C3094" s="43"/>
      <c r="D3094" s="229" t="s">
        <v>200</v>
      </c>
      <c r="E3094" s="43"/>
      <c r="F3094" s="230" t="s">
        <v>2689</v>
      </c>
      <c r="G3094" s="43"/>
      <c r="H3094" s="43"/>
      <c r="I3094" s="231"/>
      <c r="J3094" s="43"/>
      <c r="K3094" s="43"/>
      <c r="L3094" s="47"/>
      <c r="M3094" s="232"/>
      <c r="N3094" s="233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200</v>
      </c>
      <c r="AU3094" s="20" t="s">
        <v>82</v>
      </c>
    </row>
    <row r="3095" s="13" customFormat="1">
      <c r="A3095" s="13"/>
      <c r="B3095" s="234"/>
      <c r="C3095" s="235"/>
      <c r="D3095" s="236" t="s">
        <v>202</v>
      </c>
      <c r="E3095" s="237" t="s">
        <v>19</v>
      </c>
      <c r="F3095" s="238" t="s">
        <v>1667</v>
      </c>
      <c r="G3095" s="235"/>
      <c r="H3095" s="237" t="s">
        <v>19</v>
      </c>
      <c r="I3095" s="239"/>
      <c r="J3095" s="235"/>
      <c r="K3095" s="235"/>
      <c r="L3095" s="240"/>
      <c r="M3095" s="241"/>
      <c r="N3095" s="242"/>
      <c r="O3095" s="242"/>
      <c r="P3095" s="242"/>
      <c r="Q3095" s="242"/>
      <c r="R3095" s="242"/>
      <c r="S3095" s="242"/>
      <c r="T3095" s="24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4" t="s">
        <v>202</v>
      </c>
      <c r="AU3095" s="244" t="s">
        <v>82</v>
      </c>
      <c r="AV3095" s="13" t="s">
        <v>80</v>
      </c>
      <c r="AW3095" s="13" t="s">
        <v>34</v>
      </c>
      <c r="AX3095" s="13" t="s">
        <v>72</v>
      </c>
      <c r="AY3095" s="244" t="s">
        <v>191</v>
      </c>
    </row>
    <row r="3096" s="13" customFormat="1">
      <c r="A3096" s="13"/>
      <c r="B3096" s="234"/>
      <c r="C3096" s="235"/>
      <c r="D3096" s="236" t="s">
        <v>202</v>
      </c>
      <c r="E3096" s="237" t="s">
        <v>19</v>
      </c>
      <c r="F3096" s="238" t="s">
        <v>2520</v>
      </c>
      <c r="G3096" s="235"/>
      <c r="H3096" s="237" t="s">
        <v>19</v>
      </c>
      <c r="I3096" s="239"/>
      <c r="J3096" s="235"/>
      <c r="K3096" s="235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202</v>
      </c>
      <c r="AU3096" s="244" t="s">
        <v>82</v>
      </c>
      <c r="AV3096" s="13" t="s">
        <v>80</v>
      </c>
      <c r="AW3096" s="13" t="s">
        <v>34</v>
      </c>
      <c r="AX3096" s="13" t="s">
        <v>72</v>
      </c>
      <c r="AY3096" s="244" t="s">
        <v>191</v>
      </c>
    </row>
    <row r="3097" s="14" customFormat="1">
      <c r="A3097" s="14"/>
      <c r="B3097" s="245"/>
      <c r="C3097" s="246"/>
      <c r="D3097" s="236" t="s">
        <v>202</v>
      </c>
      <c r="E3097" s="247" t="s">
        <v>19</v>
      </c>
      <c r="F3097" s="248" t="s">
        <v>1739</v>
      </c>
      <c r="G3097" s="246"/>
      <c r="H3097" s="249">
        <v>1.5</v>
      </c>
      <c r="I3097" s="250"/>
      <c r="J3097" s="246"/>
      <c r="K3097" s="246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202</v>
      </c>
      <c r="AU3097" s="255" t="s">
        <v>82</v>
      </c>
      <c r="AV3097" s="14" t="s">
        <v>82</v>
      </c>
      <c r="AW3097" s="14" t="s">
        <v>34</v>
      </c>
      <c r="AX3097" s="14" t="s">
        <v>72</v>
      </c>
      <c r="AY3097" s="255" t="s">
        <v>191</v>
      </c>
    </row>
    <row r="3098" s="16" customFormat="1">
      <c r="A3098" s="16"/>
      <c r="B3098" s="267"/>
      <c r="C3098" s="268"/>
      <c r="D3098" s="236" t="s">
        <v>202</v>
      </c>
      <c r="E3098" s="269" t="s">
        <v>19</v>
      </c>
      <c r="F3098" s="270" t="s">
        <v>212</v>
      </c>
      <c r="G3098" s="268"/>
      <c r="H3098" s="271">
        <v>1.5</v>
      </c>
      <c r="I3098" s="272"/>
      <c r="J3098" s="268"/>
      <c r="K3098" s="268"/>
      <c r="L3098" s="273"/>
      <c r="M3098" s="274"/>
      <c r="N3098" s="275"/>
      <c r="O3098" s="275"/>
      <c r="P3098" s="275"/>
      <c r="Q3098" s="275"/>
      <c r="R3098" s="275"/>
      <c r="S3098" s="275"/>
      <c r="T3098" s="27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77" t="s">
        <v>202</v>
      </c>
      <c r="AU3098" s="277" t="s">
        <v>82</v>
      </c>
      <c r="AV3098" s="16" t="s">
        <v>198</v>
      </c>
      <c r="AW3098" s="16" t="s">
        <v>34</v>
      </c>
      <c r="AX3098" s="16" t="s">
        <v>80</v>
      </c>
      <c r="AY3098" s="277" t="s">
        <v>191</v>
      </c>
    </row>
    <row r="3099" s="2" customFormat="1" ht="16.5" customHeight="1">
      <c r="A3099" s="41"/>
      <c r="B3099" s="42"/>
      <c r="C3099" s="278" t="s">
        <v>2690</v>
      </c>
      <c r="D3099" s="278" t="s">
        <v>260</v>
      </c>
      <c r="E3099" s="279" t="s">
        <v>2691</v>
      </c>
      <c r="F3099" s="280" t="s">
        <v>2692</v>
      </c>
      <c r="G3099" s="281" t="s">
        <v>196</v>
      </c>
      <c r="H3099" s="282">
        <v>1.5</v>
      </c>
      <c r="I3099" s="283"/>
      <c r="J3099" s="284">
        <f>ROUND(I3099*H3099,2)</f>
        <v>0</v>
      </c>
      <c r="K3099" s="280" t="s">
        <v>197</v>
      </c>
      <c r="L3099" s="285"/>
      <c r="M3099" s="286" t="s">
        <v>19</v>
      </c>
      <c r="N3099" s="287" t="s">
        <v>43</v>
      </c>
      <c r="O3099" s="87"/>
      <c r="P3099" s="225">
        <f>O3099*H3099</f>
        <v>0</v>
      </c>
      <c r="Q3099" s="225">
        <v>0.02019</v>
      </c>
      <c r="R3099" s="225">
        <f>Q3099*H3099</f>
        <v>0.030284999999999999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688</v>
      </c>
      <c r="AT3099" s="227" t="s">
        <v>260</v>
      </c>
      <c r="AU3099" s="227" t="s">
        <v>82</v>
      </c>
      <c r="AY3099" s="20" t="s">
        <v>191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80</v>
      </c>
      <c r="BK3099" s="228">
        <f>ROUND(I3099*H3099,2)</f>
        <v>0</v>
      </c>
      <c r="BL3099" s="20" t="s">
        <v>464</v>
      </c>
      <c r="BM3099" s="227" t="s">
        <v>2693</v>
      </c>
    </row>
    <row r="3100" s="13" customFormat="1">
      <c r="A3100" s="13"/>
      <c r="B3100" s="234"/>
      <c r="C3100" s="235"/>
      <c r="D3100" s="236" t="s">
        <v>202</v>
      </c>
      <c r="E3100" s="237" t="s">
        <v>19</v>
      </c>
      <c r="F3100" s="238" t="s">
        <v>1667</v>
      </c>
      <c r="G3100" s="235"/>
      <c r="H3100" s="237" t="s">
        <v>19</v>
      </c>
      <c r="I3100" s="239"/>
      <c r="J3100" s="235"/>
      <c r="K3100" s="235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202</v>
      </c>
      <c r="AU3100" s="244" t="s">
        <v>82</v>
      </c>
      <c r="AV3100" s="13" t="s">
        <v>80</v>
      </c>
      <c r="AW3100" s="13" t="s">
        <v>34</v>
      </c>
      <c r="AX3100" s="13" t="s">
        <v>72</v>
      </c>
      <c r="AY3100" s="244" t="s">
        <v>191</v>
      </c>
    </row>
    <row r="3101" s="13" customFormat="1">
      <c r="A3101" s="13"/>
      <c r="B3101" s="234"/>
      <c r="C3101" s="235"/>
      <c r="D3101" s="236" t="s">
        <v>202</v>
      </c>
      <c r="E3101" s="237" t="s">
        <v>19</v>
      </c>
      <c r="F3101" s="238" t="s">
        <v>2520</v>
      </c>
      <c r="G3101" s="235"/>
      <c r="H3101" s="237" t="s">
        <v>19</v>
      </c>
      <c r="I3101" s="239"/>
      <c r="J3101" s="235"/>
      <c r="K3101" s="235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202</v>
      </c>
      <c r="AU3101" s="244" t="s">
        <v>82</v>
      </c>
      <c r="AV3101" s="13" t="s">
        <v>80</v>
      </c>
      <c r="AW3101" s="13" t="s">
        <v>34</v>
      </c>
      <c r="AX3101" s="13" t="s">
        <v>72</v>
      </c>
      <c r="AY3101" s="244" t="s">
        <v>191</v>
      </c>
    </row>
    <row r="3102" s="14" customFormat="1">
      <c r="A3102" s="14"/>
      <c r="B3102" s="245"/>
      <c r="C3102" s="246"/>
      <c r="D3102" s="236" t="s">
        <v>202</v>
      </c>
      <c r="E3102" s="247" t="s">
        <v>19</v>
      </c>
      <c r="F3102" s="248" t="s">
        <v>1739</v>
      </c>
      <c r="G3102" s="246"/>
      <c r="H3102" s="249">
        <v>1.5</v>
      </c>
      <c r="I3102" s="250"/>
      <c r="J3102" s="246"/>
      <c r="K3102" s="246"/>
      <c r="L3102" s="251"/>
      <c r="M3102" s="252"/>
      <c r="N3102" s="253"/>
      <c r="O3102" s="253"/>
      <c r="P3102" s="253"/>
      <c r="Q3102" s="253"/>
      <c r="R3102" s="253"/>
      <c r="S3102" s="253"/>
      <c r="T3102" s="25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5" t="s">
        <v>202</v>
      </c>
      <c r="AU3102" s="255" t="s">
        <v>82</v>
      </c>
      <c r="AV3102" s="14" t="s">
        <v>82</v>
      </c>
      <c r="AW3102" s="14" t="s">
        <v>34</v>
      </c>
      <c r="AX3102" s="14" t="s">
        <v>72</v>
      </c>
      <c r="AY3102" s="255" t="s">
        <v>191</v>
      </c>
    </row>
    <row r="3103" s="16" customFormat="1">
      <c r="A3103" s="16"/>
      <c r="B3103" s="267"/>
      <c r="C3103" s="268"/>
      <c r="D3103" s="236" t="s">
        <v>202</v>
      </c>
      <c r="E3103" s="269" t="s">
        <v>19</v>
      </c>
      <c r="F3103" s="270" t="s">
        <v>212</v>
      </c>
      <c r="G3103" s="268"/>
      <c r="H3103" s="271">
        <v>1.5</v>
      </c>
      <c r="I3103" s="272"/>
      <c r="J3103" s="268"/>
      <c r="K3103" s="268"/>
      <c r="L3103" s="273"/>
      <c r="M3103" s="274"/>
      <c r="N3103" s="275"/>
      <c r="O3103" s="275"/>
      <c r="P3103" s="275"/>
      <c r="Q3103" s="275"/>
      <c r="R3103" s="275"/>
      <c r="S3103" s="275"/>
      <c r="T3103" s="27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77" t="s">
        <v>202</v>
      </c>
      <c r="AU3103" s="277" t="s">
        <v>82</v>
      </c>
      <c r="AV3103" s="16" t="s">
        <v>198</v>
      </c>
      <c r="AW3103" s="16" t="s">
        <v>34</v>
      </c>
      <c r="AX3103" s="16" t="s">
        <v>80</v>
      </c>
      <c r="AY3103" s="277" t="s">
        <v>191</v>
      </c>
    </row>
    <row r="3104" s="2" customFormat="1" ht="24.15" customHeight="1">
      <c r="A3104" s="41"/>
      <c r="B3104" s="42"/>
      <c r="C3104" s="216" t="s">
        <v>2694</v>
      </c>
      <c r="D3104" s="216" t="s">
        <v>193</v>
      </c>
      <c r="E3104" s="217" t="s">
        <v>2695</v>
      </c>
      <c r="F3104" s="218" t="s">
        <v>2696</v>
      </c>
      <c r="G3104" s="219" t="s">
        <v>196</v>
      </c>
      <c r="H3104" s="220">
        <v>19.399999999999999</v>
      </c>
      <c r="I3104" s="221"/>
      <c r="J3104" s="222">
        <f>ROUND(I3104*H3104,2)</f>
        <v>0</v>
      </c>
      <c r="K3104" s="218" t="s">
        <v>197</v>
      </c>
      <c r="L3104" s="47"/>
      <c r="M3104" s="223" t="s">
        <v>19</v>
      </c>
      <c r="N3104" s="224" t="s">
        <v>43</v>
      </c>
      <c r="O3104" s="87"/>
      <c r="P3104" s="225">
        <f>O3104*H3104</f>
        <v>0</v>
      </c>
      <c r="Q3104" s="225">
        <v>0.00058</v>
      </c>
      <c r="R3104" s="225">
        <f>Q3104*H3104</f>
        <v>0.011252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464</v>
      </c>
      <c r="AT3104" s="227" t="s">
        <v>193</v>
      </c>
      <c r="AU3104" s="227" t="s">
        <v>82</v>
      </c>
      <c r="AY3104" s="20" t="s">
        <v>191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80</v>
      </c>
      <c r="BK3104" s="228">
        <f>ROUND(I3104*H3104,2)</f>
        <v>0</v>
      </c>
      <c r="BL3104" s="20" t="s">
        <v>464</v>
      </c>
      <c r="BM3104" s="227" t="s">
        <v>2697</v>
      </c>
    </row>
    <row r="3105" s="2" customFormat="1">
      <c r="A3105" s="41"/>
      <c r="B3105" s="42"/>
      <c r="C3105" s="43"/>
      <c r="D3105" s="229" t="s">
        <v>200</v>
      </c>
      <c r="E3105" s="43"/>
      <c r="F3105" s="230" t="s">
        <v>2698</v>
      </c>
      <c r="G3105" s="43"/>
      <c r="H3105" s="43"/>
      <c r="I3105" s="231"/>
      <c r="J3105" s="43"/>
      <c r="K3105" s="43"/>
      <c r="L3105" s="47"/>
      <c r="M3105" s="232"/>
      <c r="N3105" s="233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200</v>
      </c>
      <c r="AU3105" s="20" t="s">
        <v>82</v>
      </c>
    </row>
    <row r="3106" s="13" customFormat="1">
      <c r="A3106" s="13"/>
      <c r="B3106" s="234"/>
      <c r="C3106" s="235"/>
      <c r="D3106" s="236" t="s">
        <v>202</v>
      </c>
      <c r="E3106" s="237" t="s">
        <v>19</v>
      </c>
      <c r="F3106" s="238" t="s">
        <v>1667</v>
      </c>
      <c r="G3106" s="235"/>
      <c r="H3106" s="237" t="s">
        <v>19</v>
      </c>
      <c r="I3106" s="239"/>
      <c r="J3106" s="235"/>
      <c r="K3106" s="235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202</v>
      </c>
      <c r="AU3106" s="244" t="s">
        <v>82</v>
      </c>
      <c r="AV3106" s="13" t="s">
        <v>80</v>
      </c>
      <c r="AW3106" s="13" t="s">
        <v>34</v>
      </c>
      <c r="AX3106" s="13" t="s">
        <v>72</v>
      </c>
      <c r="AY3106" s="244" t="s">
        <v>191</v>
      </c>
    </row>
    <row r="3107" s="13" customFormat="1">
      <c r="A3107" s="13"/>
      <c r="B3107" s="234"/>
      <c r="C3107" s="235"/>
      <c r="D3107" s="236" t="s">
        <v>202</v>
      </c>
      <c r="E3107" s="237" t="s">
        <v>19</v>
      </c>
      <c r="F3107" s="238" t="s">
        <v>2517</v>
      </c>
      <c r="G3107" s="235"/>
      <c r="H3107" s="237" t="s">
        <v>19</v>
      </c>
      <c r="I3107" s="239"/>
      <c r="J3107" s="235"/>
      <c r="K3107" s="235"/>
      <c r="L3107" s="240"/>
      <c r="M3107" s="241"/>
      <c r="N3107" s="242"/>
      <c r="O3107" s="242"/>
      <c r="P3107" s="242"/>
      <c r="Q3107" s="242"/>
      <c r="R3107" s="242"/>
      <c r="S3107" s="242"/>
      <c r="T3107" s="24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4" t="s">
        <v>202</v>
      </c>
      <c r="AU3107" s="244" t="s">
        <v>82</v>
      </c>
      <c r="AV3107" s="13" t="s">
        <v>80</v>
      </c>
      <c r="AW3107" s="13" t="s">
        <v>34</v>
      </c>
      <c r="AX3107" s="13" t="s">
        <v>72</v>
      </c>
      <c r="AY3107" s="244" t="s">
        <v>191</v>
      </c>
    </row>
    <row r="3108" s="14" customFormat="1">
      <c r="A3108" s="14"/>
      <c r="B3108" s="245"/>
      <c r="C3108" s="246"/>
      <c r="D3108" s="236" t="s">
        <v>202</v>
      </c>
      <c r="E3108" s="247" t="s">
        <v>19</v>
      </c>
      <c r="F3108" s="248" t="s">
        <v>1738</v>
      </c>
      <c r="G3108" s="246"/>
      <c r="H3108" s="249">
        <v>6</v>
      </c>
      <c r="I3108" s="250"/>
      <c r="J3108" s="246"/>
      <c r="K3108" s="246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202</v>
      </c>
      <c r="AU3108" s="255" t="s">
        <v>82</v>
      </c>
      <c r="AV3108" s="14" t="s">
        <v>82</v>
      </c>
      <c r="AW3108" s="14" t="s">
        <v>34</v>
      </c>
      <c r="AX3108" s="14" t="s">
        <v>72</v>
      </c>
      <c r="AY3108" s="255" t="s">
        <v>191</v>
      </c>
    </row>
    <row r="3109" s="13" customFormat="1">
      <c r="A3109" s="13"/>
      <c r="B3109" s="234"/>
      <c r="C3109" s="235"/>
      <c r="D3109" s="236" t="s">
        <v>202</v>
      </c>
      <c r="E3109" s="237" t="s">
        <v>19</v>
      </c>
      <c r="F3109" s="238" t="s">
        <v>2519</v>
      </c>
      <c r="G3109" s="235"/>
      <c r="H3109" s="237" t="s">
        <v>19</v>
      </c>
      <c r="I3109" s="239"/>
      <c r="J3109" s="235"/>
      <c r="K3109" s="235"/>
      <c r="L3109" s="240"/>
      <c r="M3109" s="241"/>
      <c r="N3109" s="242"/>
      <c r="O3109" s="242"/>
      <c r="P3109" s="242"/>
      <c r="Q3109" s="242"/>
      <c r="R3109" s="242"/>
      <c r="S3109" s="242"/>
      <c r="T3109" s="24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4" t="s">
        <v>202</v>
      </c>
      <c r="AU3109" s="244" t="s">
        <v>82</v>
      </c>
      <c r="AV3109" s="13" t="s">
        <v>80</v>
      </c>
      <c r="AW3109" s="13" t="s">
        <v>34</v>
      </c>
      <c r="AX3109" s="13" t="s">
        <v>72</v>
      </c>
      <c r="AY3109" s="244" t="s">
        <v>191</v>
      </c>
    </row>
    <row r="3110" s="14" customFormat="1">
      <c r="A3110" s="14"/>
      <c r="B3110" s="245"/>
      <c r="C3110" s="246"/>
      <c r="D3110" s="236" t="s">
        <v>202</v>
      </c>
      <c r="E3110" s="247" t="s">
        <v>19</v>
      </c>
      <c r="F3110" s="248" t="s">
        <v>1738</v>
      </c>
      <c r="G3110" s="246"/>
      <c r="H3110" s="249">
        <v>6</v>
      </c>
      <c r="I3110" s="250"/>
      <c r="J3110" s="246"/>
      <c r="K3110" s="246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5" t="s">
        <v>202</v>
      </c>
      <c r="AU3110" s="255" t="s">
        <v>82</v>
      </c>
      <c r="AV3110" s="14" t="s">
        <v>82</v>
      </c>
      <c r="AW3110" s="14" t="s">
        <v>34</v>
      </c>
      <c r="AX3110" s="14" t="s">
        <v>72</v>
      </c>
      <c r="AY3110" s="255" t="s">
        <v>191</v>
      </c>
    </row>
    <row r="3111" s="13" customFormat="1">
      <c r="A3111" s="13"/>
      <c r="B3111" s="234"/>
      <c r="C3111" s="235"/>
      <c r="D3111" s="236" t="s">
        <v>202</v>
      </c>
      <c r="E3111" s="237" t="s">
        <v>19</v>
      </c>
      <c r="F3111" s="238" t="s">
        <v>2521</v>
      </c>
      <c r="G3111" s="235"/>
      <c r="H3111" s="237" t="s">
        <v>19</v>
      </c>
      <c r="I3111" s="239"/>
      <c r="J3111" s="235"/>
      <c r="K3111" s="235"/>
      <c r="L3111" s="240"/>
      <c r="M3111" s="241"/>
      <c r="N3111" s="242"/>
      <c r="O3111" s="242"/>
      <c r="P3111" s="242"/>
      <c r="Q3111" s="242"/>
      <c r="R3111" s="242"/>
      <c r="S3111" s="242"/>
      <c r="T3111" s="24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4" t="s">
        <v>202</v>
      </c>
      <c r="AU3111" s="244" t="s">
        <v>82</v>
      </c>
      <c r="AV3111" s="13" t="s">
        <v>80</v>
      </c>
      <c r="AW3111" s="13" t="s">
        <v>34</v>
      </c>
      <c r="AX3111" s="13" t="s">
        <v>72</v>
      </c>
      <c r="AY3111" s="244" t="s">
        <v>191</v>
      </c>
    </row>
    <row r="3112" s="14" customFormat="1">
      <c r="A3112" s="14"/>
      <c r="B3112" s="245"/>
      <c r="C3112" s="246"/>
      <c r="D3112" s="236" t="s">
        <v>202</v>
      </c>
      <c r="E3112" s="247" t="s">
        <v>19</v>
      </c>
      <c r="F3112" s="248" t="s">
        <v>1740</v>
      </c>
      <c r="G3112" s="246"/>
      <c r="H3112" s="249">
        <v>5</v>
      </c>
      <c r="I3112" s="250"/>
      <c r="J3112" s="246"/>
      <c r="K3112" s="246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202</v>
      </c>
      <c r="AU3112" s="255" t="s">
        <v>82</v>
      </c>
      <c r="AV3112" s="14" t="s">
        <v>82</v>
      </c>
      <c r="AW3112" s="14" t="s">
        <v>34</v>
      </c>
      <c r="AX3112" s="14" t="s">
        <v>72</v>
      </c>
      <c r="AY3112" s="255" t="s">
        <v>191</v>
      </c>
    </row>
    <row r="3113" s="13" customFormat="1">
      <c r="A3113" s="13"/>
      <c r="B3113" s="234"/>
      <c r="C3113" s="235"/>
      <c r="D3113" s="236" t="s">
        <v>202</v>
      </c>
      <c r="E3113" s="237" t="s">
        <v>19</v>
      </c>
      <c r="F3113" s="238" t="s">
        <v>2525</v>
      </c>
      <c r="G3113" s="235"/>
      <c r="H3113" s="237" t="s">
        <v>19</v>
      </c>
      <c r="I3113" s="239"/>
      <c r="J3113" s="235"/>
      <c r="K3113" s="235"/>
      <c r="L3113" s="240"/>
      <c r="M3113" s="241"/>
      <c r="N3113" s="242"/>
      <c r="O3113" s="242"/>
      <c r="P3113" s="242"/>
      <c r="Q3113" s="242"/>
      <c r="R3113" s="242"/>
      <c r="S3113" s="242"/>
      <c r="T3113" s="24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4" t="s">
        <v>202</v>
      </c>
      <c r="AU3113" s="244" t="s">
        <v>82</v>
      </c>
      <c r="AV3113" s="13" t="s">
        <v>80</v>
      </c>
      <c r="AW3113" s="13" t="s">
        <v>34</v>
      </c>
      <c r="AX3113" s="13" t="s">
        <v>72</v>
      </c>
      <c r="AY3113" s="244" t="s">
        <v>191</v>
      </c>
    </row>
    <row r="3114" s="14" customFormat="1">
      <c r="A3114" s="14"/>
      <c r="B3114" s="245"/>
      <c r="C3114" s="246"/>
      <c r="D3114" s="236" t="s">
        <v>202</v>
      </c>
      <c r="E3114" s="247" t="s">
        <v>19</v>
      </c>
      <c r="F3114" s="248" t="s">
        <v>2699</v>
      </c>
      <c r="G3114" s="246"/>
      <c r="H3114" s="249">
        <v>2.3999999999999999</v>
      </c>
      <c r="I3114" s="250"/>
      <c r="J3114" s="246"/>
      <c r="K3114" s="246"/>
      <c r="L3114" s="251"/>
      <c r="M3114" s="252"/>
      <c r="N3114" s="253"/>
      <c r="O3114" s="253"/>
      <c r="P3114" s="253"/>
      <c r="Q3114" s="253"/>
      <c r="R3114" s="253"/>
      <c r="S3114" s="253"/>
      <c r="T3114" s="25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5" t="s">
        <v>202</v>
      </c>
      <c r="AU3114" s="255" t="s">
        <v>82</v>
      </c>
      <c r="AV3114" s="14" t="s">
        <v>82</v>
      </c>
      <c r="AW3114" s="14" t="s">
        <v>34</v>
      </c>
      <c r="AX3114" s="14" t="s">
        <v>72</v>
      </c>
      <c r="AY3114" s="255" t="s">
        <v>191</v>
      </c>
    </row>
    <row r="3115" s="16" customFormat="1">
      <c r="A3115" s="16"/>
      <c r="B3115" s="267"/>
      <c r="C3115" s="268"/>
      <c r="D3115" s="236" t="s">
        <v>202</v>
      </c>
      <c r="E3115" s="269" t="s">
        <v>19</v>
      </c>
      <c r="F3115" s="270" t="s">
        <v>212</v>
      </c>
      <c r="G3115" s="268"/>
      <c r="H3115" s="271">
        <v>19.399999999999999</v>
      </c>
      <c r="I3115" s="272"/>
      <c r="J3115" s="268"/>
      <c r="K3115" s="268"/>
      <c r="L3115" s="273"/>
      <c r="M3115" s="274"/>
      <c r="N3115" s="275"/>
      <c r="O3115" s="275"/>
      <c r="P3115" s="275"/>
      <c r="Q3115" s="275"/>
      <c r="R3115" s="275"/>
      <c r="S3115" s="275"/>
      <c r="T3115" s="27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77" t="s">
        <v>202</v>
      </c>
      <c r="AU3115" s="277" t="s">
        <v>82</v>
      </c>
      <c r="AV3115" s="16" t="s">
        <v>198</v>
      </c>
      <c r="AW3115" s="16" t="s">
        <v>34</v>
      </c>
      <c r="AX3115" s="16" t="s">
        <v>80</v>
      </c>
      <c r="AY3115" s="277" t="s">
        <v>191</v>
      </c>
    </row>
    <row r="3116" s="2" customFormat="1" ht="24.15" customHeight="1">
      <c r="A3116" s="41"/>
      <c r="B3116" s="42"/>
      <c r="C3116" s="216" t="s">
        <v>2700</v>
      </c>
      <c r="D3116" s="216" t="s">
        <v>193</v>
      </c>
      <c r="E3116" s="217" t="s">
        <v>2701</v>
      </c>
      <c r="F3116" s="218" t="s">
        <v>2702</v>
      </c>
      <c r="G3116" s="219" t="s">
        <v>196</v>
      </c>
      <c r="H3116" s="220">
        <v>10</v>
      </c>
      <c r="I3116" s="221"/>
      <c r="J3116" s="222">
        <f>ROUND(I3116*H3116,2)</f>
        <v>0</v>
      </c>
      <c r="K3116" s="218" t="s">
        <v>197</v>
      </c>
      <c r="L3116" s="47"/>
      <c r="M3116" s="223" t="s">
        <v>19</v>
      </c>
      <c r="N3116" s="224" t="s">
        <v>43</v>
      </c>
      <c r="O3116" s="87"/>
      <c r="P3116" s="225">
        <f>O3116*H3116</f>
        <v>0</v>
      </c>
      <c r="Q3116" s="225">
        <v>0.00040000000000000002</v>
      </c>
      <c r="R3116" s="225">
        <f>Q3116*H3116</f>
        <v>0.0040000000000000001</v>
      </c>
      <c r="S3116" s="225">
        <v>0</v>
      </c>
      <c r="T3116" s="226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7" t="s">
        <v>464</v>
      </c>
      <c r="AT3116" s="227" t="s">
        <v>193</v>
      </c>
      <c r="AU3116" s="227" t="s">
        <v>82</v>
      </c>
      <c r="AY3116" s="20" t="s">
        <v>191</v>
      </c>
      <c r="BE3116" s="228">
        <f>IF(N3116="základní",J3116,0)</f>
        <v>0</v>
      </c>
      <c r="BF3116" s="228">
        <f>IF(N3116="snížená",J3116,0)</f>
        <v>0</v>
      </c>
      <c r="BG3116" s="228">
        <f>IF(N3116="zákl. přenesená",J3116,0)</f>
        <v>0</v>
      </c>
      <c r="BH3116" s="228">
        <f>IF(N3116="sníž. přenesená",J3116,0)</f>
        <v>0</v>
      </c>
      <c r="BI3116" s="228">
        <f>IF(N3116="nulová",J3116,0)</f>
        <v>0</v>
      </c>
      <c r="BJ3116" s="20" t="s">
        <v>80</v>
      </c>
      <c r="BK3116" s="228">
        <f>ROUND(I3116*H3116,2)</f>
        <v>0</v>
      </c>
      <c r="BL3116" s="20" t="s">
        <v>464</v>
      </c>
      <c r="BM3116" s="227" t="s">
        <v>2703</v>
      </c>
    </row>
    <row r="3117" s="2" customFormat="1">
      <c r="A3117" s="41"/>
      <c r="B3117" s="42"/>
      <c r="C3117" s="43"/>
      <c r="D3117" s="229" t="s">
        <v>200</v>
      </c>
      <c r="E3117" s="43"/>
      <c r="F3117" s="230" t="s">
        <v>2704</v>
      </c>
      <c r="G3117" s="43"/>
      <c r="H3117" s="43"/>
      <c r="I3117" s="231"/>
      <c r="J3117" s="43"/>
      <c r="K3117" s="43"/>
      <c r="L3117" s="47"/>
      <c r="M3117" s="232"/>
      <c r="N3117" s="233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200</v>
      </c>
      <c r="AU3117" s="20" t="s">
        <v>82</v>
      </c>
    </row>
    <row r="3118" s="13" customFormat="1">
      <c r="A3118" s="13"/>
      <c r="B3118" s="234"/>
      <c r="C3118" s="235"/>
      <c r="D3118" s="236" t="s">
        <v>202</v>
      </c>
      <c r="E3118" s="237" t="s">
        <v>19</v>
      </c>
      <c r="F3118" s="238" t="s">
        <v>1667</v>
      </c>
      <c r="G3118" s="235"/>
      <c r="H3118" s="237" t="s">
        <v>19</v>
      </c>
      <c r="I3118" s="239"/>
      <c r="J3118" s="235"/>
      <c r="K3118" s="235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202</v>
      </c>
      <c r="AU3118" s="244" t="s">
        <v>82</v>
      </c>
      <c r="AV3118" s="13" t="s">
        <v>80</v>
      </c>
      <c r="AW3118" s="13" t="s">
        <v>34</v>
      </c>
      <c r="AX3118" s="13" t="s">
        <v>72</v>
      </c>
      <c r="AY3118" s="244" t="s">
        <v>191</v>
      </c>
    </row>
    <row r="3119" s="13" customFormat="1">
      <c r="A3119" s="13"/>
      <c r="B3119" s="234"/>
      <c r="C3119" s="235"/>
      <c r="D3119" s="236" t="s">
        <v>202</v>
      </c>
      <c r="E3119" s="237" t="s">
        <v>19</v>
      </c>
      <c r="F3119" s="238" t="s">
        <v>2522</v>
      </c>
      <c r="G3119" s="235"/>
      <c r="H3119" s="237" t="s">
        <v>19</v>
      </c>
      <c r="I3119" s="239"/>
      <c r="J3119" s="235"/>
      <c r="K3119" s="235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202</v>
      </c>
      <c r="AU3119" s="244" t="s">
        <v>82</v>
      </c>
      <c r="AV3119" s="13" t="s">
        <v>80</v>
      </c>
      <c r="AW3119" s="13" t="s">
        <v>34</v>
      </c>
      <c r="AX3119" s="13" t="s">
        <v>72</v>
      </c>
      <c r="AY3119" s="244" t="s">
        <v>191</v>
      </c>
    </row>
    <row r="3120" s="14" customFormat="1">
      <c r="A3120" s="14"/>
      <c r="B3120" s="245"/>
      <c r="C3120" s="246"/>
      <c r="D3120" s="236" t="s">
        <v>202</v>
      </c>
      <c r="E3120" s="247" t="s">
        <v>19</v>
      </c>
      <c r="F3120" s="248" t="s">
        <v>2705</v>
      </c>
      <c r="G3120" s="246"/>
      <c r="H3120" s="249">
        <v>2</v>
      </c>
      <c r="I3120" s="250"/>
      <c r="J3120" s="246"/>
      <c r="K3120" s="246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202</v>
      </c>
      <c r="AU3120" s="255" t="s">
        <v>82</v>
      </c>
      <c r="AV3120" s="14" t="s">
        <v>82</v>
      </c>
      <c r="AW3120" s="14" t="s">
        <v>34</v>
      </c>
      <c r="AX3120" s="14" t="s">
        <v>72</v>
      </c>
      <c r="AY3120" s="255" t="s">
        <v>191</v>
      </c>
    </row>
    <row r="3121" s="13" customFormat="1">
      <c r="A3121" s="13"/>
      <c r="B3121" s="234"/>
      <c r="C3121" s="235"/>
      <c r="D3121" s="236" t="s">
        <v>202</v>
      </c>
      <c r="E3121" s="237" t="s">
        <v>19</v>
      </c>
      <c r="F3121" s="238" t="s">
        <v>2523</v>
      </c>
      <c r="G3121" s="235"/>
      <c r="H3121" s="237" t="s">
        <v>19</v>
      </c>
      <c r="I3121" s="239"/>
      <c r="J3121" s="235"/>
      <c r="K3121" s="235"/>
      <c r="L3121" s="240"/>
      <c r="M3121" s="241"/>
      <c r="N3121" s="242"/>
      <c r="O3121" s="242"/>
      <c r="P3121" s="242"/>
      <c r="Q3121" s="242"/>
      <c r="R3121" s="242"/>
      <c r="S3121" s="242"/>
      <c r="T3121" s="24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4" t="s">
        <v>202</v>
      </c>
      <c r="AU3121" s="244" t="s">
        <v>82</v>
      </c>
      <c r="AV3121" s="13" t="s">
        <v>80</v>
      </c>
      <c r="AW3121" s="13" t="s">
        <v>34</v>
      </c>
      <c r="AX3121" s="13" t="s">
        <v>72</v>
      </c>
      <c r="AY3121" s="244" t="s">
        <v>191</v>
      </c>
    </row>
    <row r="3122" s="14" customFormat="1">
      <c r="A3122" s="14"/>
      <c r="B3122" s="245"/>
      <c r="C3122" s="246"/>
      <c r="D3122" s="236" t="s">
        <v>202</v>
      </c>
      <c r="E3122" s="247" t="s">
        <v>19</v>
      </c>
      <c r="F3122" s="248" t="s">
        <v>2706</v>
      </c>
      <c r="G3122" s="246"/>
      <c r="H3122" s="249">
        <v>8</v>
      </c>
      <c r="I3122" s="250"/>
      <c r="J3122" s="246"/>
      <c r="K3122" s="246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202</v>
      </c>
      <c r="AU3122" s="255" t="s">
        <v>82</v>
      </c>
      <c r="AV3122" s="14" t="s">
        <v>82</v>
      </c>
      <c r="AW3122" s="14" t="s">
        <v>34</v>
      </c>
      <c r="AX3122" s="14" t="s">
        <v>72</v>
      </c>
      <c r="AY3122" s="255" t="s">
        <v>191</v>
      </c>
    </row>
    <row r="3123" s="16" customFormat="1">
      <c r="A3123" s="16"/>
      <c r="B3123" s="267"/>
      <c r="C3123" s="268"/>
      <c r="D3123" s="236" t="s">
        <v>202</v>
      </c>
      <c r="E3123" s="269" t="s">
        <v>19</v>
      </c>
      <c r="F3123" s="270" t="s">
        <v>212</v>
      </c>
      <c r="G3123" s="268"/>
      <c r="H3123" s="271">
        <v>10</v>
      </c>
      <c r="I3123" s="272"/>
      <c r="J3123" s="268"/>
      <c r="K3123" s="268"/>
      <c r="L3123" s="273"/>
      <c r="M3123" s="274"/>
      <c r="N3123" s="275"/>
      <c r="O3123" s="275"/>
      <c r="P3123" s="275"/>
      <c r="Q3123" s="275"/>
      <c r="R3123" s="275"/>
      <c r="S3123" s="275"/>
      <c r="T3123" s="27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77" t="s">
        <v>202</v>
      </c>
      <c r="AU3123" s="277" t="s">
        <v>82</v>
      </c>
      <c r="AV3123" s="16" t="s">
        <v>198</v>
      </c>
      <c r="AW3123" s="16" t="s">
        <v>34</v>
      </c>
      <c r="AX3123" s="16" t="s">
        <v>80</v>
      </c>
      <c r="AY3123" s="277" t="s">
        <v>191</v>
      </c>
    </row>
    <row r="3124" s="2" customFormat="1" ht="16.5" customHeight="1">
      <c r="A3124" s="41"/>
      <c r="B3124" s="42"/>
      <c r="C3124" s="278" t="s">
        <v>2707</v>
      </c>
      <c r="D3124" s="278" t="s">
        <v>260</v>
      </c>
      <c r="E3124" s="279" t="s">
        <v>2708</v>
      </c>
      <c r="F3124" s="280" t="s">
        <v>2709</v>
      </c>
      <c r="G3124" s="281" t="s">
        <v>196</v>
      </c>
      <c r="H3124" s="282">
        <v>29.399999999999999</v>
      </c>
      <c r="I3124" s="283"/>
      <c r="J3124" s="284">
        <f>ROUND(I3124*H3124,2)</f>
        <v>0</v>
      </c>
      <c r="K3124" s="280" t="s">
        <v>197</v>
      </c>
      <c r="L3124" s="285"/>
      <c r="M3124" s="286" t="s">
        <v>19</v>
      </c>
      <c r="N3124" s="287" t="s">
        <v>43</v>
      </c>
      <c r="O3124" s="87"/>
      <c r="P3124" s="225">
        <f>O3124*H3124</f>
        <v>0</v>
      </c>
      <c r="Q3124" s="225">
        <v>0.019949999999999999</v>
      </c>
      <c r="R3124" s="225">
        <f>Q3124*H3124</f>
        <v>0.58653</v>
      </c>
      <c r="S3124" s="225">
        <v>0</v>
      </c>
      <c r="T3124" s="226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7" t="s">
        <v>688</v>
      </c>
      <c r="AT3124" s="227" t="s">
        <v>260</v>
      </c>
      <c r="AU3124" s="227" t="s">
        <v>82</v>
      </c>
      <c r="AY3124" s="20" t="s">
        <v>191</v>
      </c>
      <c r="BE3124" s="228">
        <f>IF(N3124="základní",J3124,0)</f>
        <v>0</v>
      </c>
      <c r="BF3124" s="228">
        <f>IF(N3124="snížená",J3124,0)</f>
        <v>0</v>
      </c>
      <c r="BG3124" s="228">
        <f>IF(N3124="zákl. přenesená",J3124,0)</f>
        <v>0</v>
      </c>
      <c r="BH3124" s="228">
        <f>IF(N3124="sníž. přenesená",J3124,0)</f>
        <v>0</v>
      </c>
      <c r="BI3124" s="228">
        <f>IF(N3124="nulová",J3124,0)</f>
        <v>0</v>
      </c>
      <c r="BJ3124" s="20" t="s">
        <v>80</v>
      </c>
      <c r="BK3124" s="228">
        <f>ROUND(I3124*H3124,2)</f>
        <v>0</v>
      </c>
      <c r="BL3124" s="20" t="s">
        <v>464</v>
      </c>
      <c r="BM3124" s="227" t="s">
        <v>2710</v>
      </c>
    </row>
    <row r="3125" s="13" customFormat="1">
      <c r="A3125" s="13"/>
      <c r="B3125" s="234"/>
      <c r="C3125" s="235"/>
      <c r="D3125" s="236" t="s">
        <v>202</v>
      </c>
      <c r="E3125" s="237" t="s">
        <v>19</v>
      </c>
      <c r="F3125" s="238" t="s">
        <v>1667</v>
      </c>
      <c r="G3125" s="235"/>
      <c r="H3125" s="237" t="s">
        <v>19</v>
      </c>
      <c r="I3125" s="239"/>
      <c r="J3125" s="235"/>
      <c r="K3125" s="235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202</v>
      </c>
      <c r="AU3125" s="244" t="s">
        <v>82</v>
      </c>
      <c r="AV3125" s="13" t="s">
        <v>80</v>
      </c>
      <c r="AW3125" s="13" t="s">
        <v>34</v>
      </c>
      <c r="AX3125" s="13" t="s">
        <v>72</v>
      </c>
      <c r="AY3125" s="244" t="s">
        <v>191</v>
      </c>
    </row>
    <row r="3126" s="13" customFormat="1">
      <c r="A3126" s="13"/>
      <c r="B3126" s="234"/>
      <c r="C3126" s="235"/>
      <c r="D3126" s="236" t="s">
        <v>202</v>
      </c>
      <c r="E3126" s="237" t="s">
        <v>19</v>
      </c>
      <c r="F3126" s="238" t="s">
        <v>2517</v>
      </c>
      <c r="G3126" s="235"/>
      <c r="H3126" s="237" t="s">
        <v>19</v>
      </c>
      <c r="I3126" s="239"/>
      <c r="J3126" s="235"/>
      <c r="K3126" s="235"/>
      <c r="L3126" s="240"/>
      <c r="M3126" s="241"/>
      <c r="N3126" s="242"/>
      <c r="O3126" s="242"/>
      <c r="P3126" s="242"/>
      <c r="Q3126" s="242"/>
      <c r="R3126" s="242"/>
      <c r="S3126" s="242"/>
      <c r="T3126" s="24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4" t="s">
        <v>202</v>
      </c>
      <c r="AU3126" s="244" t="s">
        <v>82</v>
      </c>
      <c r="AV3126" s="13" t="s">
        <v>80</v>
      </c>
      <c r="AW3126" s="13" t="s">
        <v>34</v>
      </c>
      <c r="AX3126" s="13" t="s">
        <v>72</v>
      </c>
      <c r="AY3126" s="244" t="s">
        <v>191</v>
      </c>
    </row>
    <row r="3127" s="14" customFormat="1">
      <c r="A3127" s="14"/>
      <c r="B3127" s="245"/>
      <c r="C3127" s="246"/>
      <c r="D3127" s="236" t="s">
        <v>202</v>
      </c>
      <c r="E3127" s="247" t="s">
        <v>19</v>
      </c>
      <c r="F3127" s="248" t="s">
        <v>1738</v>
      </c>
      <c r="G3127" s="246"/>
      <c r="H3127" s="249">
        <v>6</v>
      </c>
      <c r="I3127" s="250"/>
      <c r="J3127" s="246"/>
      <c r="K3127" s="246"/>
      <c r="L3127" s="251"/>
      <c r="M3127" s="252"/>
      <c r="N3127" s="253"/>
      <c r="O3127" s="253"/>
      <c r="P3127" s="253"/>
      <c r="Q3127" s="253"/>
      <c r="R3127" s="253"/>
      <c r="S3127" s="253"/>
      <c r="T3127" s="25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5" t="s">
        <v>202</v>
      </c>
      <c r="AU3127" s="255" t="s">
        <v>82</v>
      </c>
      <c r="AV3127" s="14" t="s">
        <v>82</v>
      </c>
      <c r="AW3127" s="14" t="s">
        <v>34</v>
      </c>
      <c r="AX3127" s="14" t="s">
        <v>72</v>
      </c>
      <c r="AY3127" s="255" t="s">
        <v>191</v>
      </c>
    </row>
    <row r="3128" s="13" customFormat="1">
      <c r="A3128" s="13"/>
      <c r="B3128" s="234"/>
      <c r="C3128" s="235"/>
      <c r="D3128" s="236" t="s">
        <v>202</v>
      </c>
      <c r="E3128" s="237" t="s">
        <v>19</v>
      </c>
      <c r="F3128" s="238" t="s">
        <v>2519</v>
      </c>
      <c r="G3128" s="235"/>
      <c r="H3128" s="237" t="s">
        <v>19</v>
      </c>
      <c r="I3128" s="239"/>
      <c r="J3128" s="235"/>
      <c r="K3128" s="235"/>
      <c r="L3128" s="240"/>
      <c r="M3128" s="241"/>
      <c r="N3128" s="242"/>
      <c r="O3128" s="242"/>
      <c r="P3128" s="242"/>
      <c r="Q3128" s="242"/>
      <c r="R3128" s="242"/>
      <c r="S3128" s="242"/>
      <c r="T3128" s="24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4" t="s">
        <v>202</v>
      </c>
      <c r="AU3128" s="244" t="s">
        <v>82</v>
      </c>
      <c r="AV3128" s="13" t="s">
        <v>80</v>
      </c>
      <c r="AW3128" s="13" t="s">
        <v>34</v>
      </c>
      <c r="AX3128" s="13" t="s">
        <v>72</v>
      </c>
      <c r="AY3128" s="244" t="s">
        <v>191</v>
      </c>
    </row>
    <row r="3129" s="14" customFormat="1">
      <c r="A3129" s="14"/>
      <c r="B3129" s="245"/>
      <c r="C3129" s="246"/>
      <c r="D3129" s="236" t="s">
        <v>202</v>
      </c>
      <c r="E3129" s="247" t="s">
        <v>19</v>
      </c>
      <c r="F3129" s="248" t="s">
        <v>1738</v>
      </c>
      <c r="G3129" s="246"/>
      <c r="H3129" s="249">
        <v>6</v>
      </c>
      <c r="I3129" s="250"/>
      <c r="J3129" s="246"/>
      <c r="K3129" s="246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5" t="s">
        <v>202</v>
      </c>
      <c r="AU3129" s="255" t="s">
        <v>82</v>
      </c>
      <c r="AV3129" s="14" t="s">
        <v>82</v>
      </c>
      <c r="AW3129" s="14" t="s">
        <v>34</v>
      </c>
      <c r="AX3129" s="14" t="s">
        <v>72</v>
      </c>
      <c r="AY3129" s="255" t="s">
        <v>191</v>
      </c>
    </row>
    <row r="3130" s="13" customFormat="1">
      <c r="A3130" s="13"/>
      <c r="B3130" s="234"/>
      <c r="C3130" s="235"/>
      <c r="D3130" s="236" t="s">
        <v>202</v>
      </c>
      <c r="E3130" s="237" t="s">
        <v>19</v>
      </c>
      <c r="F3130" s="238" t="s">
        <v>2521</v>
      </c>
      <c r="G3130" s="235"/>
      <c r="H3130" s="237" t="s">
        <v>19</v>
      </c>
      <c r="I3130" s="239"/>
      <c r="J3130" s="235"/>
      <c r="K3130" s="235"/>
      <c r="L3130" s="240"/>
      <c r="M3130" s="241"/>
      <c r="N3130" s="242"/>
      <c r="O3130" s="242"/>
      <c r="P3130" s="242"/>
      <c r="Q3130" s="242"/>
      <c r="R3130" s="242"/>
      <c r="S3130" s="242"/>
      <c r="T3130" s="24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4" t="s">
        <v>202</v>
      </c>
      <c r="AU3130" s="244" t="s">
        <v>82</v>
      </c>
      <c r="AV3130" s="13" t="s">
        <v>80</v>
      </c>
      <c r="AW3130" s="13" t="s">
        <v>34</v>
      </c>
      <c r="AX3130" s="13" t="s">
        <v>72</v>
      </c>
      <c r="AY3130" s="244" t="s">
        <v>191</v>
      </c>
    </row>
    <row r="3131" s="14" customFormat="1">
      <c r="A3131" s="14"/>
      <c r="B3131" s="245"/>
      <c r="C3131" s="246"/>
      <c r="D3131" s="236" t="s">
        <v>202</v>
      </c>
      <c r="E3131" s="247" t="s">
        <v>19</v>
      </c>
      <c r="F3131" s="248" t="s">
        <v>1740</v>
      </c>
      <c r="G3131" s="246"/>
      <c r="H3131" s="249">
        <v>5</v>
      </c>
      <c r="I3131" s="250"/>
      <c r="J3131" s="246"/>
      <c r="K3131" s="246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202</v>
      </c>
      <c r="AU3131" s="255" t="s">
        <v>82</v>
      </c>
      <c r="AV3131" s="14" t="s">
        <v>82</v>
      </c>
      <c r="AW3131" s="14" t="s">
        <v>34</v>
      </c>
      <c r="AX3131" s="14" t="s">
        <v>72</v>
      </c>
      <c r="AY3131" s="255" t="s">
        <v>191</v>
      </c>
    </row>
    <row r="3132" s="13" customFormat="1">
      <c r="A3132" s="13"/>
      <c r="B3132" s="234"/>
      <c r="C3132" s="235"/>
      <c r="D3132" s="236" t="s">
        <v>202</v>
      </c>
      <c r="E3132" s="237" t="s">
        <v>19</v>
      </c>
      <c r="F3132" s="238" t="s">
        <v>2525</v>
      </c>
      <c r="G3132" s="235"/>
      <c r="H3132" s="237" t="s">
        <v>19</v>
      </c>
      <c r="I3132" s="239"/>
      <c r="J3132" s="235"/>
      <c r="K3132" s="235"/>
      <c r="L3132" s="240"/>
      <c r="M3132" s="241"/>
      <c r="N3132" s="242"/>
      <c r="O3132" s="242"/>
      <c r="P3132" s="242"/>
      <c r="Q3132" s="242"/>
      <c r="R3132" s="242"/>
      <c r="S3132" s="242"/>
      <c r="T3132" s="24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4" t="s">
        <v>202</v>
      </c>
      <c r="AU3132" s="244" t="s">
        <v>82</v>
      </c>
      <c r="AV3132" s="13" t="s">
        <v>80</v>
      </c>
      <c r="AW3132" s="13" t="s">
        <v>34</v>
      </c>
      <c r="AX3132" s="13" t="s">
        <v>72</v>
      </c>
      <c r="AY3132" s="244" t="s">
        <v>191</v>
      </c>
    </row>
    <row r="3133" s="14" customFormat="1">
      <c r="A3133" s="14"/>
      <c r="B3133" s="245"/>
      <c r="C3133" s="246"/>
      <c r="D3133" s="236" t="s">
        <v>202</v>
      </c>
      <c r="E3133" s="247" t="s">
        <v>19</v>
      </c>
      <c r="F3133" s="248" t="s">
        <v>2699</v>
      </c>
      <c r="G3133" s="246"/>
      <c r="H3133" s="249">
        <v>2.3999999999999999</v>
      </c>
      <c r="I3133" s="250"/>
      <c r="J3133" s="246"/>
      <c r="K3133" s="246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202</v>
      </c>
      <c r="AU3133" s="255" t="s">
        <v>82</v>
      </c>
      <c r="AV3133" s="14" t="s">
        <v>82</v>
      </c>
      <c r="AW3133" s="14" t="s">
        <v>34</v>
      </c>
      <c r="AX3133" s="14" t="s">
        <v>72</v>
      </c>
      <c r="AY3133" s="255" t="s">
        <v>191</v>
      </c>
    </row>
    <row r="3134" s="15" customFormat="1">
      <c r="A3134" s="15"/>
      <c r="B3134" s="256"/>
      <c r="C3134" s="257"/>
      <c r="D3134" s="236" t="s">
        <v>202</v>
      </c>
      <c r="E3134" s="258" t="s">
        <v>19</v>
      </c>
      <c r="F3134" s="259" t="s">
        <v>208</v>
      </c>
      <c r="G3134" s="257"/>
      <c r="H3134" s="260">
        <v>19.399999999999999</v>
      </c>
      <c r="I3134" s="261"/>
      <c r="J3134" s="257"/>
      <c r="K3134" s="257"/>
      <c r="L3134" s="262"/>
      <c r="M3134" s="263"/>
      <c r="N3134" s="264"/>
      <c r="O3134" s="264"/>
      <c r="P3134" s="264"/>
      <c r="Q3134" s="264"/>
      <c r="R3134" s="264"/>
      <c r="S3134" s="264"/>
      <c r="T3134" s="26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66" t="s">
        <v>202</v>
      </c>
      <c r="AU3134" s="266" t="s">
        <v>82</v>
      </c>
      <c r="AV3134" s="15" t="s">
        <v>93</v>
      </c>
      <c r="AW3134" s="15" t="s">
        <v>34</v>
      </c>
      <c r="AX3134" s="15" t="s">
        <v>72</v>
      </c>
      <c r="AY3134" s="266" t="s">
        <v>191</v>
      </c>
    </row>
    <row r="3135" s="13" customFormat="1">
      <c r="A3135" s="13"/>
      <c r="B3135" s="234"/>
      <c r="C3135" s="235"/>
      <c r="D3135" s="236" t="s">
        <v>202</v>
      </c>
      <c r="E3135" s="237" t="s">
        <v>19</v>
      </c>
      <c r="F3135" s="238" t="s">
        <v>2522</v>
      </c>
      <c r="G3135" s="235"/>
      <c r="H3135" s="237" t="s">
        <v>19</v>
      </c>
      <c r="I3135" s="239"/>
      <c r="J3135" s="235"/>
      <c r="K3135" s="235"/>
      <c r="L3135" s="240"/>
      <c r="M3135" s="241"/>
      <c r="N3135" s="242"/>
      <c r="O3135" s="242"/>
      <c r="P3135" s="242"/>
      <c r="Q3135" s="242"/>
      <c r="R3135" s="242"/>
      <c r="S3135" s="242"/>
      <c r="T3135" s="24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4" t="s">
        <v>202</v>
      </c>
      <c r="AU3135" s="244" t="s">
        <v>82</v>
      </c>
      <c r="AV3135" s="13" t="s">
        <v>80</v>
      </c>
      <c r="AW3135" s="13" t="s">
        <v>34</v>
      </c>
      <c r="AX3135" s="13" t="s">
        <v>72</v>
      </c>
      <c r="AY3135" s="244" t="s">
        <v>191</v>
      </c>
    </row>
    <row r="3136" s="14" customFormat="1">
      <c r="A3136" s="14"/>
      <c r="B3136" s="245"/>
      <c r="C3136" s="246"/>
      <c r="D3136" s="236" t="s">
        <v>202</v>
      </c>
      <c r="E3136" s="247" t="s">
        <v>19</v>
      </c>
      <c r="F3136" s="248" t="s">
        <v>2705</v>
      </c>
      <c r="G3136" s="246"/>
      <c r="H3136" s="249">
        <v>2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202</v>
      </c>
      <c r="AU3136" s="255" t="s">
        <v>82</v>
      </c>
      <c r="AV3136" s="14" t="s">
        <v>82</v>
      </c>
      <c r="AW3136" s="14" t="s">
        <v>34</v>
      </c>
      <c r="AX3136" s="14" t="s">
        <v>72</v>
      </c>
      <c r="AY3136" s="255" t="s">
        <v>191</v>
      </c>
    </row>
    <row r="3137" s="13" customFormat="1">
      <c r="A3137" s="13"/>
      <c r="B3137" s="234"/>
      <c r="C3137" s="235"/>
      <c r="D3137" s="236" t="s">
        <v>202</v>
      </c>
      <c r="E3137" s="237" t="s">
        <v>19</v>
      </c>
      <c r="F3137" s="238" t="s">
        <v>2523</v>
      </c>
      <c r="G3137" s="235"/>
      <c r="H3137" s="237" t="s">
        <v>19</v>
      </c>
      <c r="I3137" s="239"/>
      <c r="J3137" s="235"/>
      <c r="K3137" s="235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202</v>
      </c>
      <c r="AU3137" s="244" t="s">
        <v>82</v>
      </c>
      <c r="AV3137" s="13" t="s">
        <v>80</v>
      </c>
      <c r="AW3137" s="13" t="s">
        <v>34</v>
      </c>
      <c r="AX3137" s="13" t="s">
        <v>72</v>
      </c>
      <c r="AY3137" s="244" t="s">
        <v>191</v>
      </c>
    </row>
    <row r="3138" s="14" customFormat="1">
      <c r="A3138" s="14"/>
      <c r="B3138" s="245"/>
      <c r="C3138" s="246"/>
      <c r="D3138" s="236" t="s">
        <v>202</v>
      </c>
      <c r="E3138" s="247" t="s">
        <v>19</v>
      </c>
      <c r="F3138" s="248" t="s">
        <v>2706</v>
      </c>
      <c r="G3138" s="246"/>
      <c r="H3138" s="249">
        <v>8</v>
      </c>
      <c r="I3138" s="250"/>
      <c r="J3138" s="246"/>
      <c r="K3138" s="246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202</v>
      </c>
      <c r="AU3138" s="255" t="s">
        <v>82</v>
      </c>
      <c r="AV3138" s="14" t="s">
        <v>82</v>
      </c>
      <c r="AW3138" s="14" t="s">
        <v>34</v>
      </c>
      <c r="AX3138" s="14" t="s">
        <v>72</v>
      </c>
      <c r="AY3138" s="255" t="s">
        <v>191</v>
      </c>
    </row>
    <row r="3139" s="15" customFormat="1">
      <c r="A3139" s="15"/>
      <c r="B3139" s="256"/>
      <c r="C3139" s="257"/>
      <c r="D3139" s="236" t="s">
        <v>202</v>
      </c>
      <c r="E3139" s="258" t="s">
        <v>19</v>
      </c>
      <c r="F3139" s="259" t="s">
        <v>208</v>
      </c>
      <c r="G3139" s="257"/>
      <c r="H3139" s="260">
        <v>10</v>
      </c>
      <c r="I3139" s="261"/>
      <c r="J3139" s="257"/>
      <c r="K3139" s="257"/>
      <c r="L3139" s="262"/>
      <c r="M3139" s="263"/>
      <c r="N3139" s="264"/>
      <c r="O3139" s="264"/>
      <c r="P3139" s="264"/>
      <c r="Q3139" s="264"/>
      <c r="R3139" s="264"/>
      <c r="S3139" s="264"/>
      <c r="T3139" s="26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66" t="s">
        <v>202</v>
      </c>
      <c r="AU3139" s="266" t="s">
        <v>82</v>
      </c>
      <c r="AV3139" s="15" t="s">
        <v>93</v>
      </c>
      <c r="AW3139" s="15" t="s">
        <v>34</v>
      </c>
      <c r="AX3139" s="15" t="s">
        <v>72</v>
      </c>
      <c r="AY3139" s="266" t="s">
        <v>191</v>
      </c>
    </row>
    <row r="3140" s="16" customFormat="1">
      <c r="A3140" s="16"/>
      <c r="B3140" s="267"/>
      <c r="C3140" s="268"/>
      <c r="D3140" s="236" t="s">
        <v>202</v>
      </c>
      <c r="E3140" s="269" t="s">
        <v>19</v>
      </c>
      <c r="F3140" s="270" t="s">
        <v>212</v>
      </c>
      <c r="G3140" s="268"/>
      <c r="H3140" s="271">
        <v>29.399999999999999</v>
      </c>
      <c r="I3140" s="272"/>
      <c r="J3140" s="268"/>
      <c r="K3140" s="268"/>
      <c r="L3140" s="273"/>
      <c r="M3140" s="274"/>
      <c r="N3140" s="275"/>
      <c r="O3140" s="275"/>
      <c r="P3140" s="275"/>
      <c r="Q3140" s="275"/>
      <c r="R3140" s="275"/>
      <c r="S3140" s="275"/>
      <c r="T3140" s="27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7" t="s">
        <v>202</v>
      </c>
      <c r="AU3140" s="277" t="s">
        <v>82</v>
      </c>
      <c r="AV3140" s="16" t="s">
        <v>198</v>
      </c>
      <c r="AW3140" s="16" t="s">
        <v>34</v>
      </c>
      <c r="AX3140" s="16" t="s">
        <v>80</v>
      </c>
      <c r="AY3140" s="277" t="s">
        <v>191</v>
      </c>
    </row>
    <row r="3141" s="2" customFormat="1" ht="24.15" customHeight="1">
      <c r="A3141" s="41"/>
      <c r="B3141" s="42"/>
      <c r="C3141" s="216" t="s">
        <v>2711</v>
      </c>
      <c r="D3141" s="216" t="s">
        <v>193</v>
      </c>
      <c r="E3141" s="217" t="s">
        <v>2712</v>
      </c>
      <c r="F3141" s="218" t="s">
        <v>2713</v>
      </c>
      <c r="G3141" s="219" t="s">
        <v>215</v>
      </c>
      <c r="H3141" s="220">
        <v>148</v>
      </c>
      <c r="I3141" s="221"/>
      <c r="J3141" s="222">
        <f>ROUND(I3141*H3141,2)</f>
        <v>0</v>
      </c>
      <c r="K3141" s="218" t="s">
        <v>197</v>
      </c>
      <c r="L3141" s="47"/>
      <c r="M3141" s="223" t="s">
        <v>19</v>
      </c>
      <c r="N3141" s="224" t="s">
        <v>43</v>
      </c>
      <c r="O3141" s="87"/>
      <c r="P3141" s="225">
        <f>O3141*H3141</f>
        <v>0</v>
      </c>
      <c r="Q3141" s="225">
        <v>6.0000000000000002E-05</v>
      </c>
      <c r="R3141" s="225">
        <f>Q3141*H3141</f>
        <v>0.0088800000000000007</v>
      </c>
      <c r="S3141" s="225">
        <v>0</v>
      </c>
      <c r="T3141" s="226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7" t="s">
        <v>464</v>
      </c>
      <c r="AT3141" s="227" t="s">
        <v>193</v>
      </c>
      <c r="AU3141" s="227" t="s">
        <v>82</v>
      </c>
      <c r="AY3141" s="20" t="s">
        <v>191</v>
      </c>
      <c r="BE3141" s="228">
        <f>IF(N3141="základní",J3141,0)</f>
        <v>0</v>
      </c>
      <c r="BF3141" s="228">
        <f>IF(N3141="snížená",J3141,0)</f>
        <v>0</v>
      </c>
      <c r="BG3141" s="228">
        <f>IF(N3141="zákl. přenesená",J3141,0)</f>
        <v>0</v>
      </c>
      <c r="BH3141" s="228">
        <f>IF(N3141="sníž. přenesená",J3141,0)</f>
        <v>0</v>
      </c>
      <c r="BI3141" s="228">
        <f>IF(N3141="nulová",J3141,0)</f>
        <v>0</v>
      </c>
      <c r="BJ3141" s="20" t="s">
        <v>80</v>
      </c>
      <c r="BK3141" s="228">
        <f>ROUND(I3141*H3141,2)</f>
        <v>0</v>
      </c>
      <c r="BL3141" s="20" t="s">
        <v>464</v>
      </c>
      <c r="BM3141" s="227" t="s">
        <v>2714</v>
      </c>
    </row>
    <row r="3142" s="2" customFormat="1">
      <c r="A3142" s="41"/>
      <c r="B3142" s="42"/>
      <c r="C3142" s="43"/>
      <c r="D3142" s="229" t="s">
        <v>200</v>
      </c>
      <c r="E3142" s="43"/>
      <c r="F3142" s="230" t="s">
        <v>2715</v>
      </c>
      <c r="G3142" s="43"/>
      <c r="H3142" s="43"/>
      <c r="I3142" s="231"/>
      <c r="J3142" s="43"/>
      <c r="K3142" s="43"/>
      <c r="L3142" s="47"/>
      <c r="M3142" s="232"/>
      <c r="N3142" s="233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200</v>
      </c>
      <c r="AU3142" s="20" t="s">
        <v>82</v>
      </c>
    </row>
    <row r="3143" s="13" customFormat="1">
      <c r="A3143" s="13"/>
      <c r="B3143" s="234"/>
      <c r="C3143" s="235"/>
      <c r="D3143" s="236" t="s">
        <v>202</v>
      </c>
      <c r="E3143" s="237" t="s">
        <v>19</v>
      </c>
      <c r="F3143" s="238" t="s">
        <v>1667</v>
      </c>
      <c r="G3143" s="235"/>
      <c r="H3143" s="237" t="s">
        <v>19</v>
      </c>
      <c r="I3143" s="239"/>
      <c r="J3143" s="235"/>
      <c r="K3143" s="235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202</v>
      </c>
      <c r="AU3143" s="244" t="s">
        <v>82</v>
      </c>
      <c r="AV3143" s="13" t="s">
        <v>80</v>
      </c>
      <c r="AW3143" s="13" t="s">
        <v>34</v>
      </c>
      <c r="AX3143" s="13" t="s">
        <v>72</v>
      </c>
      <c r="AY3143" s="244" t="s">
        <v>191</v>
      </c>
    </row>
    <row r="3144" s="13" customFormat="1">
      <c r="A3144" s="13"/>
      <c r="B3144" s="234"/>
      <c r="C3144" s="235"/>
      <c r="D3144" s="236" t="s">
        <v>202</v>
      </c>
      <c r="E3144" s="237" t="s">
        <v>19</v>
      </c>
      <c r="F3144" s="238" t="s">
        <v>1668</v>
      </c>
      <c r="G3144" s="235"/>
      <c r="H3144" s="237" t="s">
        <v>19</v>
      </c>
      <c r="I3144" s="239"/>
      <c r="J3144" s="235"/>
      <c r="K3144" s="235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202</v>
      </c>
      <c r="AU3144" s="244" t="s">
        <v>82</v>
      </c>
      <c r="AV3144" s="13" t="s">
        <v>80</v>
      </c>
      <c r="AW3144" s="13" t="s">
        <v>34</v>
      </c>
      <c r="AX3144" s="13" t="s">
        <v>72</v>
      </c>
      <c r="AY3144" s="244" t="s">
        <v>191</v>
      </c>
    </row>
    <row r="3145" s="14" customFormat="1">
      <c r="A3145" s="14"/>
      <c r="B3145" s="245"/>
      <c r="C3145" s="246"/>
      <c r="D3145" s="236" t="s">
        <v>202</v>
      </c>
      <c r="E3145" s="247" t="s">
        <v>19</v>
      </c>
      <c r="F3145" s="248" t="s">
        <v>2716</v>
      </c>
      <c r="G3145" s="246"/>
      <c r="H3145" s="249">
        <v>20</v>
      </c>
      <c r="I3145" s="250"/>
      <c r="J3145" s="246"/>
      <c r="K3145" s="246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202</v>
      </c>
      <c r="AU3145" s="255" t="s">
        <v>82</v>
      </c>
      <c r="AV3145" s="14" t="s">
        <v>82</v>
      </c>
      <c r="AW3145" s="14" t="s">
        <v>34</v>
      </c>
      <c r="AX3145" s="14" t="s">
        <v>72</v>
      </c>
      <c r="AY3145" s="255" t="s">
        <v>191</v>
      </c>
    </row>
    <row r="3146" s="13" customFormat="1">
      <c r="A3146" s="13"/>
      <c r="B3146" s="234"/>
      <c r="C3146" s="235"/>
      <c r="D3146" s="236" t="s">
        <v>202</v>
      </c>
      <c r="E3146" s="237" t="s">
        <v>19</v>
      </c>
      <c r="F3146" s="238" t="s">
        <v>1670</v>
      </c>
      <c r="G3146" s="235"/>
      <c r="H3146" s="237" t="s">
        <v>19</v>
      </c>
      <c r="I3146" s="239"/>
      <c r="J3146" s="235"/>
      <c r="K3146" s="235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202</v>
      </c>
      <c r="AU3146" s="244" t="s">
        <v>82</v>
      </c>
      <c r="AV3146" s="13" t="s">
        <v>80</v>
      </c>
      <c r="AW3146" s="13" t="s">
        <v>34</v>
      </c>
      <c r="AX3146" s="13" t="s">
        <v>72</v>
      </c>
      <c r="AY3146" s="244" t="s">
        <v>191</v>
      </c>
    </row>
    <row r="3147" s="14" customFormat="1">
      <c r="A3147" s="14"/>
      <c r="B3147" s="245"/>
      <c r="C3147" s="246"/>
      <c r="D3147" s="236" t="s">
        <v>202</v>
      </c>
      <c r="E3147" s="247" t="s">
        <v>19</v>
      </c>
      <c r="F3147" s="248" t="s">
        <v>2716</v>
      </c>
      <c r="G3147" s="246"/>
      <c r="H3147" s="249">
        <v>20</v>
      </c>
      <c r="I3147" s="250"/>
      <c r="J3147" s="246"/>
      <c r="K3147" s="246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202</v>
      </c>
      <c r="AU3147" s="255" t="s">
        <v>82</v>
      </c>
      <c r="AV3147" s="14" t="s">
        <v>82</v>
      </c>
      <c r="AW3147" s="14" t="s">
        <v>34</v>
      </c>
      <c r="AX3147" s="14" t="s">
        <v>72</v>
      </c>
      <c r="AY3147" s="255" t="s">
        <v>191</v>
      </c>
    </row>
    <row r="3148" s="13" customFormat="1">
      <c r="A3148" s="13"/>
      <c r="B3148" s="234"/>
      <c r="C3148" s="235"/>
      <c r="D3148" s="236" t="s">
        <v>202</v>
      </c>
      <c r="E3148" s="237" t="s">
        <v>19</v>
      </c>
      <c r="F3148" s="238" t="s">
        <v>1671</v>
      </c>
      <c r="G3148" s="235"/>
      <c r="H3148" s="237" t="s">
        <v>19</v>
      </c>
      <c r="I3148" s="239"/>
      <c r="J3148" s="235"/>
      <c r="K3148" s="235"/>
      <c r="L3148" s="240"/>
      <c r="M3148" s="241"/>
      <c r="N3148" s="242"/>
      <c r="O3148" s="242"/>
      <c r="P3148" s="242"/>
      <c r="Q3148" s="242"/>
      <c r="R3148" s="242"/>
      <c r="S3148" s="242"/>
      <c r="T3148" s="24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4" t="s">
        <v>202</v>
      </c>
      <c r="AU3148" s="244" t="s">
        <v>82</v>
      </c>
      <c r="AV3148" s="13" t="s">
        <v>80</v>
      </c>
      <c r="AW3148" s="13" t="s">
        <v>34</v>
      </c>
      <c r="AX3148" s="13" t="s">
        <v>72</v>
      </c>
      <c r="AY3148" s="244" t="s">
        <v>191</v>
      </c>
    </row>
    <row r="3149" s="14" customFormat="1">
      <c r="A3149" s="14"/>
      <c r="B3149" s="245"/>
      <c r="C3149" s="246"/>
      <c r="D3149" s="236" t="s">
        <v>202</v>
      </c>
      <c r="E3149" s="247" t="s">
        <v>19</v>
      </c>
      <c r="F3149" s="248" t="s">
        <v>2717</v>
      </c>
      <c r="G3149" s="246"/>
      <c r="H3149" s="249">
        <v>10</v>
      </c>
      <c r="I3149" s="250"/>
      <c r="J3149" s="246"/>
      <c r="K3149" s="246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202</v>
      </c>
      <c r="AU3149" s="255" t="s">
        <v>82</v>
      </c>
      <c r="AV3149" s="14" t="s">
        <v>82</v>
      </c>
      <c r="AW3149" s="14" t="s">
        <v>34</v>
      </c>
      <c r="AX3149" s="14" t="s">
        <v>72</v>
      </c>
      <c r="AY3149" s="255" t="s">
        <v>191</v>
      </c>
    </row>
    <row r="3150" s="13" customFormat="1">
      <c r="A3150" s="13"/>
      <c r="B3150" s="234"/>
      <c r="C3150" s="235"/>
      <c r="D3150" s="236" t="s">
        <v>202</v>
      </c>
      <c r="E3150" s="237" t="s">
        <v>19</v>
      </c>
      <c r="F3150" s="238" t="s">
        <v>1673</v>
      </c>
      <c r="G3150" s="235"/>
      <c r="H3150" s="237" t="s">
        <v>19</v>
      </c>
      <c r="I3150" s="239"/>
      <c r="J3150" s="235"/>
      <c r="K3150" s="235"/>
      <c r="L3150" s="240"/>
      <c r="M3150" s="241"/>
      <c r="N3150" s="242"/>
      <c r="O3150" s="242"/>
      <c r="P3150" s="242"/>
      <c r="Q3150" s="242"/>
      <c r="R3150" s="242"/>
      <c r="S3150" s="242"/>
      <c r="T3150" s="24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4" t="s">
        <v>202</v>
      </c>
      <c r="AU3150" s="244" t="s">
        <v>82</v>
      </c>
      <c r="AV3150" s="13" t="s">
        <v>80</v>
      </c>
      <c r="AW3150" s="13" t="s">
        <v>34</v>
      </c>
      <c r="AX3150" s="13" t="s">
        <v>72</v>
      </c>
      <c r="AY3150" s="244" t="s">
        <v>191</v>
      </c>
    </row>
    <row r="3151" s="14" customFormat="1">
      <c r="A3151" s="14"/>
      <c r="B3151" s="245"/>
      <c r="C3151" s="246"/>
      <c r="D3151" s="236" t="s">
        <v>202</v>
      </c>
      <c r="E3151" s="247" t="s">
        <v>19</v>
      </c>
      <c r="F3151" s="248" t="s">
        <v>2718</v>
      </c>
      <c r="G3151" s="246"/>
      <c r="H3151" s="249">
        <v>20</v>
      </c>
      <c r="I3151" s="250"/>
      <c r="J3151" s="246"/>
      <c r="K3151" s="246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202</v>
      </c>
      <c r="AU3151" s="255" t="s">
        <v>82</v>
      </c>
      <c r="AV3151" s="14" t="s">
        <v>82</v>
      </c>
      <c r="AW3151" s="14" t="s">
        <v>34</v>
      </c>
      <c r="AX3151" s="14" t="s">
        <v>72</v>
      </c>
      <c r="AY3151" s="255" t="s">
        <v>191</v>
      </c>
    </row>
    <row r="3152" s="13" customFormat="1">
      <c r="A3152" s="13"/>
      <c r="B3152" s="234"/>
      <c r="C3152" s="235"/>
      <c r="D3152" s="236" t="s">
        <v>202</v>
      </c>
      <c r="E3152" s="237" t="s">
        <v>19</v>
      </c>
      <c r="F3152" s="238" t="s">
        <v>1675</v>
      </c>
      <c r="G3152" s="235"/>
      <c r="H3152" s="237" t="s">
        <v>19</v>
      </c>
      <c r="I3152" s="239"/>
      <c r="J3152" s="235"/>
      <c r="K3152" s="235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202</v>
      </c>
      <c r="AU3152" s="244" t="s">
        <v>82</v>
      </c>
      <c r="AV3152" s="13" t="s">
        <v>80</v>
      </c>
      <c r="AW3152" s="13" t="s">
        <v>34</v>
      </c>
      <c r="AX3152" s="13" t="s">
        <v>72</v>
      </c>
      <c r="AY3152" s="244" t="s">
        <v>191</v>
      </c>
    </row>
    <row r="3153" s="14" customFormat="1">
      <c r="A3153" s="14"/>
      <c r="B3153" s="245"/>
      <c r="C3153" s="246"/>
      <c r="D3153" s="236" t="s">
        <v>202</v>
      </c>
      <c r="E3153" s="247" t="s">
        <v>19</v>
      </c>
      <c r="F3153" s="248" t="s">
        <v>2719</v>
      </c>
      <c r="G3153" s="246"/>
      <c r="H3153" s="249">
        <v>40</v>
      </c>
      <c r="I3153" s="250"/>
      <c r="J3153" s="246"/>
      <c r="K3153" s="246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202</v>
      </c>
      <c r="AU3153" s="255" t="s">
        <v>82</v>
      </c>
      <c r="AV3153" s="14" t="s">
        <v>82</v>
      </c>
      <c r="AW3153" s="14" t="s">
        <v>34</v>
      </c>
      <c r="AX3153" s="14" t="s">
        <v>72</v>
      </c>
      <c r="AY3153" s="255" t="s">
        <v>191</v>
      </c>
    </row>
    <row r="3154" s="13" customFormat="1">
      <c r="A3154" s="13"/>
      <c r="B3154" s="234"/>
      <c r="C3154" s="235"/>
      <c r="D3154" s="236" t="s">
        <v>202</v>
      </c>
      <c r="E3154" s="237" t="s">
        <v>19</v>
      </c>
      <c r="F3154" s="238" t="s">
        <v>1677</v>
      </c>
      <c r="G3154" s="235"/>
      <c r="H3154" s="237" t="s">
        <v>19</v>
      </c>
      <c r="I3154" s="239"/>
      <c r="J3154" s="235"/>
      <c r="K3154" s="235"/>
      <c r="L3154" s="240"/>
      <c r="M3154" s="241"/>
      <c r="N3154" s="242"/>
      <c r="O3154" s="242"/>
      <c r="P3154" s="242"/>
      <c r="Q3154" s="242"/>
      <c r="R3154" s="242"/>
      <c r="S3154" s="242"/>
      <c r="T3154" s="24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4" t="s">
        <v>202</v>
      </c>
      <c r="AU3154" s="244" t="s">
        <v>82</v>
      </c>
      <c r="AV3154" s="13" t="s">
        <v>80</v>
      </c>
      <c r="AW3154" s="13" t="s">
        <v>34</v>
      </c>
      <c r="AX3154" s="13" t="s">
        <v>72</v>
      </c>
      <c r="AY3154" s="244" t="s">
        <v>191</v>
      </c>
    </row>
    <row r="3155" s="14" customFormat="1">
      <c r="A3155" s="14"/>
      <c r="B3155" s="245"/>
      <c r="C3155" s="246"/>
      <c r="D3155" s="236" t="s">
        <v>202</v>
      </c>
      <c r="E3155" s="247" t="s">
        <v>19</v>
      </c>
      <c r="F3155" s="248" t="s">
        <v>2720</v>
      </c>
      <c r="G3155" s="246"/>
      <c r="H3155" s="249">
        <v>6</v>
      </c>
      <c r="I3155" s="250"/>
      <c r="J3155" s="246"/>
      <c r="K3155" s="246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202</v>
      </c>
      <c r="AU3155" s="255" t="s">
        <v>82</v>
      </c>
      <c r="AV3155" s="14" t="s">
        <v>82</v>
      </c>
      <c r="AW3155" s="14" t="s">
        <v>34</v>
      </c>
      <c r="AX3155" s="14" t="s">
        <v>72</v>
      </c>
      <c r="AY3155" s="255" t="s">
        <v>191</v>
      </c>
    </row>
    <row r="3156" s="13" customFormat="1">
      <c r="A3156" s="13"/>
      <c r="B3156" s="234"/>
      <c r="C3156" s="235"/>
      <c r="D3156" s="236" t="s">
        <v>202</v>
      </c>
      <c r="E3156" s="237" t="s">
        <v>19</v>
      </c>
      <c r="F3156" s="238" t="s">
        <v>1679</v>
      </c>
      <c r="G3156" s="235"/>
      <c r="H3156" s="237" t="s">
        <v>19</v>
      </c>
      <c r="I3156" s="239"/>
      <c r="J3156" s="235"/>
      <c r="K3156" s="235"/>
      <c r="L3156" s="240"/>
      <c r="M3156" s="241"/>
      <c r="N3156" s="242"/>
      <c r="O3156" s="242"/>
      <c r="P3156" s="242"/>
      <c r="Q3156" s="242"/>
      <c r="R3156" s="242"/>
      <c r="S3156" s="242"/>
      <c r="T3156" s="24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4" t="s">
        <v>202</v>
      </c>
      <c r="AU3156" s="244" t="s">
        <v>82</v>
      </c>
      <c r="AV3156" s="13" t="s">
        <v>80</v>
      </c>
      <c r="AW3156" s="13" t="s">
        <v>34</v>
      </c>
      <c r="AX3156" s="13" t="s">
        <v>72</v>
      </c>
      <c r="AY3156" s="244" t="s">
        <v>191</v>
      </c>
    </row>
    <row r="3157" s="14" customFormat="1">
      <c r="A3157" s="14"/>
      <c r="B3157" s="245"/>
      <c r="C3157" s="246"/>
      <c r="D3157" s="236" t="s">
        <v>202</v>
      </c>
      <c r="E3157" s="247" t="s">
        <v>19</v>
      </c>
      <c r="F3157" s="248" t="s">
        <v>2721</v>
      </c>
      <c r="G3157" s="246"/>
      <c r="H3157" s="249">
        <v>14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202</v>
      </c>
      <c r="AU3157" s="255" t="s">
        <v>82</v>
      </c>
      <c r="AV3157" s="14" t="s">
        <v>82</v>
      </c>
      <c r="AW3157" s="14" t="s">
        <v>34</v>
      </c>
      <c r="AX3157" s="14" t="s">
        <v>72</v>
      </c>
      <c r="AY3157" s="255" t="s">
        <v>191</v>
      </c>
    </row>
    <row r="3158" s="13" customFormat="1">
      <c r="A3158" s="13"/>
      <c r="B3158" s="234"/>
      <c r="C3158" s="235"/>
      <c r="D3158" s="236" t="s">
        <v>202</v>
      </c>
      <c r="E3158" s="237" t="s">
        <v>19</v>
      </c>
      <c r="F3158" s="238" t="s">
        <v>1681</v>
      </c>
      <c r="G3158" s="235"/>
      <c r="H3158" s="237" t="s">
        <v>19</v>
      </c>
      <c r="I3158" s="239"/>
      <c r="J3158" s="235"/>
      <c r="K3158" s="235"/>
      <c r="L3158" s="240"/>
      <c r="M3158" s="241"/>
      <c r="N3158" s="242"/>
      <c r="O3158" s="242"/>
      <c r="P3158" s="242"/>
      <c r="Q3158" s="242"/>
      <c r="R3158" s="242"/>
      <c r="S3158" s="242"/>
      <c r="T3158" s="24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4" t="s">
        <v>202</v>
      </c>
      <c r="AU3158" s="244" t="s">
        <v>82</v>
      </c>
      <c r="AV3158" s="13" t="s">
        <v>80</v>
      </c>
      <c r="AW3158" s="13" t="s">
        <v>34</v>
      </c>
      <c r="AX3158" s="13" t="s">
        <v>72</v>
      </c>
      <c r="AY3158" s="244" t="s">
        <v>191</v>
      </c>
    </row>
    <row r="3159" s="13" customFormat="1">
      <c r="A3159" s="13"/>
      <c r="B3159" s="234"/>
      <c r="C3159" s="235"/>
      <c r="D3159" s="236" t="s">
        <v>202</v>
      </c>
      <c r="E3159" s="237" t="s">
        <v>19</v>
      </c>
      <c r="F3159" s="238" t="s">
        <v>1685</v>
      </c>
      <c r="G3159" s="235"/>
      <c r="H3159" s="237" t="s">
        <v>19</v>
      </c>
      <c r="I3159" s="239"/>
      <c r="J3159" s="235"/>
      <c r="K3159" s="235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202</v>
      </c>
      <c r="AU3159" s="244" t="s">
        <v>82</v>
      </c>
      <c r="AV3159" s="13" t="s">
        <v>80</v>
      </c>
      <c r="AW3159" s="13" t="s">
        <v>34</v>
      </c>
      <c r="AX3159" s="13" t="s">
        <v>72</v>
      </c>
      <c r="AY3159" s="244" t="s">
        <v>191</v>
      </c>
    </row>
    <row r="3160" s="14" customFormat="1">
      <c r="A3160" s="14"/>
      <c r="B3160" s="245"/>
      <c r="C3160" s="246"/>
      <c r="D3160" s="236" t="s">
        <v>202</v>
      </c>
      <c r="E3160" s="247" t="s">
        <v>19</v>
      </c>
      <c r="F3160" s="248" t="s">
        <v>2722</v>
      </c>
      <c r="G3160" s="246"/>
      <c r="H3160" s="249">
        <v>6</v>
      </c>
      <c r="I3160" s="250"/>
      <c r="J3160" s="246"/>
      <c r="K3160" s="246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202</v>
      </c>
      <c r="AU3160" s="255" t="s">
        <v>82</v>
      </c>
      <c r="AV3160" s="14" t="s">
        <v>82</v>
      </c>
      <c r="AW3160" s="14" t="s">
        <v>34</v>
      </c>
      <c r="AX3160" s="14" t="s">
        <v>72</v>
      </c>
      <c r="AY3160" s="255" t="s">
        <v>191</v>
      </c>
    </row>
    <row r="3161" s="13" customFormat="1">
      <c r="A3161" s="13"/>
      <c r="B3161" s="234"/>
      <c r="C3161" s="235"/>
      <c r="D3161" s="236" t="s">
        <v>202</v>
      </c>
      <c r="E3161" s="237" t="s">
        <v>19</v>
      </c>
      <c r="F3161" s="238" t="s">
        <v>1687</v>
      </c>
      <c r="G3161" s="235"/>
      <c r="H3161" s="237" t="s">
        <v>19</v>
      </c>
      <c r="I3161" s="239"/>
      <c r="J3161" s="235"/>
      <c r="K3161" s="235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202</v>
      </c>
      <c r="AU3161" s="244" t="s">
        <v>82</v>
      </c>
      <c r="AV3161" s="13" t="s">
        <v>80</v>
      </c>
      <c r="AW3161" s="13" t="s">
        <v>34</v>
      </c>
      <c r="AX3161" s="13" t="s">
        <v>72</v>
      </c>
      <c r="AY3161" s="244" t="s">
        <v>191</v>
      </c>
    </row>
    <row r="3162" s="14" customFormat="1">
      <c r="A3162" s="14"/>
      <c r="B3162" s="245"/>
      <c r="C3162" s="246"/>
      <c r="D3162" s="236" t="s">
        <v>202</v>
      </c>
      <c r="E3162" s="247" t="s">
        <v>19</v>
      </c>
      <c r="F3162" s="248" t="s">
        <v>2723</v>
      </c>
      <c r="G3162" s="246"/>
      <c r="H3162" s="249">
        <v>12</v>
      </c>
      <c r="I3162" s="250"/>
      <c r="J3162" s="246"/>
      <c r="K3162" s="246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202</v>
      </c>
      <c r="AU3162" s="255" t="s">
        <v>82</v>
      </c>
      <c r="AV3162" s="14" t="s">
        <v>82</v>
      </c>
      <c r="AW3162" s="14" t="s">
        <v>34</v>
      </c>
      <c r="AX3162" s="14" t="s">
        <v>72</v>
      </c>
      <c r="AY3162" s="255" t="s">
        <v>191</v>
      </c>
    </row>
    <row r="3163" s="16" customFormat="1">
      <c r="A3163" s="16"/>
      <c r="B3163" s="267"/>
      <c r="C3163" s="268"/>
      <c r="D3163" s="236" t="s">
        <v>202</v>
      </c>
      <c r="E3163" s="269" t="s">
        <v>19</v>
      </c>
      <c r="F3163" s="270" t="s">
        <v>212</v>
      </c>
      <c r="G3163" s="268"/>
      <c r="H3163" s="271">
        <v>148</v>
      </c>
      <c r="I3163" s="272"/>
      <c r="J3163" s="268"/>
      <c r="K3163" s="268"/>
      <c r="L3163" s="273"/>
      <c r="M3163" s="274"/>
      <c r="N3163" s="275"/>
      <c r="O3163" s="275"/>
      <c r="P3163" s="275"/>
      <c r="Q3163" s="275"/>
      <c r="R3163" s="275"/>
      <c r="S3163" s="275"/>
      <c r="T3163" s="27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77" t="s">
        <v>202</v>
      </c>
      <c r="AU3163" s="277" t="s">
        <v>82</v>
      </c>
      <c r="AV3163" s="16" t="s">
        <v>198</v>
      </c>
      <c r="AW3163" s="16" t="s">
        <v>34</v>
      </c>
      <c r="AX3163" s="16" t="s">
        <v>80</v>
      </c>
      <c r="AY3163" s="277" t="s">
        <v>191</v>
      </c>
    </row>
    <row r="3164" s="2" customFormat="1" ht="24.15" customHeight="1">
      <c r="A3164" s="41"/>
      <c r="B3164" s="42"/>
      <c r="C3164" s="216" t="s">
        <v>2724</v>
      </c>
      <c r="D3164" s="216" t="s">
        <v>193</v>
      </c>
      <c r="E3164" s="217" t="s">
        <v>2725</v>
      </c>
      <c r="F3164" s="218" t="s">
        <v>2726</v>
      </c>
      <c r="G3164" s="219" t="s">
        <v>215</v>
      </c>
      <c r="H3164" s="220">
        <v>148</v>
      </c>
      <c r="I3164" s="221"/>
      <c r="J3164" s="222">
        <f>ROUND(I3164*H3164,2)</f>
        <v>0</v>
      </c>
      <c r="K3164" s="218" t="s">
        <v>197</v>
      </c>
      <c r="L3164" s="47"/>
      <c r="M3164" s="223" t="s">
        <v>19</v>
      </c>
      <c r="N3164" s="224" t="s">
        <v>43</v>
      </c>
      <c r="O3164" s="87"/>
      <c r="P3164" s="225">
        <f>O3164*H3164</f>
        <v>0</v>
      </c>
      <c r="Q3164" s="225">
        <v>6.9999999999999994E-05</v>
      </c>
      <c r="R3164" s="225">
        <f>Q3164*H3164</f>
        <v>0.010359999999999999</v>
      </c>
      <c r="S3164" s="225">
        <v>0</v>
      </c>
      <c r="T3164" s="226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7" t="s">
        <v>464</v>
      </c>
      <c r="AT3164" s="227" t="s">
        <v>193</v>
      </c>
      <c r="AU3164" s="227" t="s">
        <v>82</v>
      </c>
      <c r="AY3164" s="20" t="s">
        <v>191</v>
      </c>
      <c r="BE3164" s="228">
        <f>IF(N3164="základní",J3164,0)</f>
        <v>0</v>
      </c>
      <c r="BF3164" s="228">
        <f>IF(N3164="snížená",J3164,0)</f>
        <v>0</v>
      </c>
      <c r="BG3164" s="228">
        <f>IF(N3164="zákl. přenesená",J3164,0)</f>
        <v>0</v>
      </c>
      <c r="BH3164" s="228">
        <f>IF(N3164="sníž. přenesená",J3164,0)</f>
        <v>0</v>
      </c>
      <c r="BI3164" s="228">
        <f>IF(N3164="nulová",J3164,0)</f>
        <v>0</v>
      </c>
      <c r="BJ3164" s="20" t="s">
        <v>80</v>
      </c>
      <c r="BK3164" s="228">
        <f>ROUND(I3164*H3164,2)</f>
        <v>0</v>
      </c>
      <c r="BL3164" s="20" t="s">
        <v>464</v>
      </c>
      <c r="BM3164" s="227" t="s">
        <v>2727</v>
      </c>
    </row>
    <row r="3165" s="2" customFormat="1">
      <c r="A3165" s="41"/>
      <c r="B3165" s="42"/>
      <c r="C3165" s="43"/>
      <c r="D3165" s="229" t="s">
        <v>200</v>
      </c>
      <c r="E3165" s="43"/>
      <c r="F3165" s="230" t="s">
        <v>2728</v>
      </c>
      <c r="G3165" s="43"/>
      <c r="H3165" s="43"/>
      <c r="I3165" s="231"/>
      <c r="J3165" s="43"/>
      <c r="K3165" s="43"/>
      <c r="L3165" s="47"/>
      <c r="M3165" s="232"/>
      <c r="N3165" s="233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200</v>
      </c>
      <c r="AU3165" s="20" t="s">
        <v>82</v>
      </c>
    </row>
    <row r="3166" s="13" customFormat="1">
      <c r="A3166" s="13"/>
      <c r="B3166" s="234"/>
      <c r="C3166" s="235"/>
      <c r="D3166" s="236" t="s">
        <v>202</v>
      </c>
      <c r="E3166" s="237" t="s">
        <v>19</v>
      </c>
      <c r="F3166" s="238" t="s">
        <v>1667</v>
      </c>
      <c r="G3166" s="235"/>
      <c r="H3166" s="237" t="s">
        <v>19</v>
      </c>
      <c r="I3166" s="239"/>
      <c r="J3166" s="235"/>
      <c r="K3166" s="235"/>
      <c r="L3166" s="240"/>
      <c r="M3166" s="241"/>
      <c r="N3166" s="242"/>
      <c r="O3166" s="242"/>
      <c r="P3166" s="242"/>
      <c r="Q3166" s="242"/>
      <c r="R3166" s="242"/>
      <c r="S3166" s="242"/>
      <c r="T3166" s="24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4" t="s">
        <v>202</v>
      </c>
      <c r="AU3166" s="244" t="s">
        <v>82</v>
      </c>
      <c r="AV3166" s="13" t="s">
        <v>80</v>
      </c>
      <c r="AW3166" s="13" t="s">
        <v>34</v>
      </c>
      <c r="AX3166" s="13" t="s">
        <v>72</v>
      </c>
      <c r="AY3166" s="244" t="s">
        <v>191</v>
      </c>
    </row>
    <row r="3167" s="13" customFormat="1">
      <c r="A3167" s="13"/>
      <c r="B3167" s="234"/>
      <c r="C3167" s="235"/>
      <c r="D3167" s="236" t="s">
        <v>202</v>
      </c>
      <c r="E3167" s="237" t="s">
        <v>19</v>
      </c>
      <c r="F3167" s="238" t="s">
        <v>1668</v>
      </c>
      <c r="G3167" s="235"/>
      <c r="H3167" s="237" t="s">
        <v>19</v>
      </c>
      <c r="I3167" s="239"/>
      <c r="J3167" s="235"/>
      <c r="K3167" s="235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202</v>
      </c>
      <c r="AU3167" s="244" t="s">
        <v>82</v>
      </c>
      <c r="AV3167" s="13" t="s">
        <v>80</v>
      </c>
      <c r="AW3167" s="13" t="s">
        <v>34</v>
      </c>
      <c r="AX3167" s="13" t="s">
        <v>72</v>
      </c>
      <c r="AY3167" s="244" t="s">
        <v>191</v>
      </c>
    </row>
    <row r="3168" s="14" customFormat="1">
      <c r="A3168" s="14"/>
      <c r="B3168" s="245"/>
      <c r="C3168" s="246"/>
      <c r="D3168" s="236" t="s">
        <v>202</v>
      </c>
      <c r="E3168" s="247" t="s">
        <v>19</v>
      </c>
      <c r="F3168" s="248" t="s">
        <v>2716</v>
      </c>
      <c r="G3168" s="246"/>
      <c r="H3168" s="249">
        <v>20</v>
      </c>
      <c r="I3168" s="250"/>
      <c r="J3168" s="246"/>
      <c r="K3168" s="246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5" t="s">
        <v>202</v>
      </c>
      <c r="AU3168" s="255" t="s">
        <v>82</v>
      </c>
      <c r="AV3168" s="14" t="s">
        <v>82</v>
      </c>
      <c r="AW3168" s="14" t="s">
        <v>34</v>
      </c>
      <c r="AX3168" s="14" t="s">
        <v>72</v>
      </c>
      <c r="AY3168" s="255" t="s">
        <v>191</v>
      </c>
    </row>
    <row r="3169" s="13" customFormat="1">
      <c r="A3169" s="13"/>
      <c r="B3169" s="234"/>
      <c r="C3169" s="235"/>
      <c r="D3169" s="236" t="s">
        <v>202</v>
      </c>
      <c r="E3169" s="237" t="s">
        <v>19</v>
      </c>
      <c r="F3169" s="238" t="s">
        <v>1670</v>
      </c>
      <c r="G3169" s="235"/>
      <c r="H3169" s="237" t="s">
        <v>19</v>
      </c>
      <c r="I3169" s="239"/>
      <c r="J3169" s="235"/>
      <c r="K3169" s="235"/>
      <c r="L3169" s="240"/>
      <c r="M3169" s="241"/>
      <c r="N3169" s="242"/>
      <c r="O3169" s="242"/>
      <c r="P3169" s="242"/>
      <c r="Q3169" s="242"/>
      <c r="R3169" s="242"/>
      <c r="S3169" s="242"/>
      <c r="T3169" s="24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4" t="s">
        <v>202</v>
      </c>
      <c r="AU3169" s="244" t="s">
        <v>82</v>
      </c>
      <c r="AV3169" s="13" t="s">
        <v>80</v>
      </c>
      <c r="AW3169" s="13" t="s">
        <v>34</v>
      </c>
      <c r="AX3169" s="13" t="s">
        <v>72</v>
      </c>
      <c r="AY3169" s="244" t="s">
        <v>191</v>
      </c>
    </row>
    <row r="3170" s="14" customFormat="1">
      <c r="A3170" s="14"/>
      <c r="B3170" s="245"/>
      <c r="C3170" s="246"/>
      <c r="D3170" s="236" t="s">
        <v>202</v>
      </c>
      <c r="E3170" s="247" t="s">
        <v>19</v>
      </c>
      <c r="F3170" s="248" t="s">
        <v>2716</v>
      </c>
      <c r="G3170" s="246"/>
      <c r="H3170" s="249">
        <v>20</v>
      </c>
      <c r="I3170" s="250"/>
      <c r="J3170" s="246"/>
      <c r="K3170" s="246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202</v>
      </c>
      <c r="AU3170" s="255" t="s">
        <v>82</v>
      </c>
      <c r="AV3170" s="14" t="s">
        <v>82</v>
      </c>
      <c r="AW3170" s="14" t="s">
        <v>34</v>
      </c>
      <c r="AX3170" s="14" t="s">
        <v>72</v>
      </c>
      <c r="AY3170" s="255" t="s">
        <v>191</v>
      </c>
    </row>
    <row r="3171" s="13" customFormat="1">
      <c r="A3171" s="13"/>
      <c r="B3171" s="234"/>
      <c r="C3171" s="235"/>
      <c r="D3171" s="236" t="s">
        <v>202</v>
      </c>
      <c r="E3171" s="237" t="s">
        <v>19</v>
      </c>
      <c r="F3171" s="238" t="s">
        <v>1671</v>
      </c>
      <c r="G3171" s="235"/>
      <c r="H3171" s="237" t="s">
        <v>19</v>
      </c>
      <c r="I3171" s="239"/>
      <c r="J3171" s="235"/>
      <c r="K3171" s="235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202</v>
      </c>
      <c r="AU3171" s="244" t="s">
        <v>82</v>
      </c>
      <c r="AV3171" s="13" t="s">
        <v>80</v>
      </c>
      <c r="AW3171" s="13" t="s">
        <v>34</v>
      </c>
      <c r="AX3171" s="13" t="s">
        <v>72</v>
      </c>
      <c r="AY3171" s="244" t="s">
        <v>191</v>
      </c>
    </row>
    <row r="3172" s="14" customFormat="1">
      <c r="A3172" s="14"/>
      <c r="B3172" s="245"/>
      <c r="C3172" s="246"/>
      <c r="D3172" s="236" t="s">
        <v>202</v>
      </c>
      <c r="E3172" s="247" t="s">
        <v>19</v>
      </c>
      <c r="F3172" s="248" t="s">
        <v>2717</v>
      </c>
      <c r="G3172" s="246"/>
      <c r="H3172" s="249">
        <v>10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202</v>
      </c>
      <c r="AU3172" s="255" t="s">
        <v>82</v>
      </c>
      <c r="AV3172" s="14" t="s">
        <v>82</v>
      </c>
      <c r="AW3172" s="14" t="s">
        <v>34</v>
      </c>
      <c r="AX3172" s="14" t="s">
        <v>72</v>
      </c>
      <c r="AY3172" s="255" t="s">
        <v>191</v>
      </c>
    </row>
    <row r="3173" s="13" customFormat="1">
      <c r="A3173" s="13"/>
      <c r="B3173" s="234"/>
      <c r="C3173" s="235"/>
      <c r="D3173" s="236" t="s">
        <v>202</v>
      </c>
      <c r="E3173" s="237" t="s">
        <v>19</v>
      </c>
      <c r="F3173" s="238" t="s">
        <v>1673</v>
      </c>
      <c r="G3173" s="235"/>
      <c r="H3173" s="237" t="s">
        <v>19</v>
      </c>
      <c r="I3173" s="239"/>
      <c r="J3173" s="235"/>
      <c r="K3173" s="235"/>
      <c r="L3173" s="240"/>
      <c r="M3173" s="241"/>
      <c r="N3173" s="242"/>
      <c r="O3173" s="242"/>
      <c r="P3173" s="242"/>
      <c r="Q3173" s="242"/>
      <c r="R3173" s="242"/>
      <c r="S3173" s="242"/>
      <c r="T3173" s="24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4" t="s">
        <v>202</v>
      </c>
      <c r="AU3173" s="244" t="s">
        <v>82</v>
      </c>
      <c r="AV3173" s="13" t="s">
        <v>80</v>
      </c>
      <c r="AW3173" s="13" t="s">
        <v>34</v>
      </c>
      <c r="AX3173" s="13" t="s">
        <v>72</v>
      </c>
      <c r="AY3173" s="244" t="s">
        <v>191</v>
      </c>
    </row>
    <row r="3174" s="14" customFormat="1">
      <c r="A3174" s="14"/>
      <c r="B3174" s="245"/>
      <c r="C3174" s="246"/>
      <c r="D3174" s="236" t="s">
        <v>202</v>
      </c>
      <c r="E3174" s="247" t="s">
        <v>19</v>
      </c>
      <c r="F3174" s="248" t="s">
        <v>2718</v>
      </c>
      <c r="G3174" s="246"/>
      <c r="H3174" s="249">
        <v>20</v>
      </c>
      <c r="I3174" s="250"/>
      <c r="J3174" s="246"/>
      <c r="K3174" s="246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202</v>
      </c>
      <c r="AU3174" s="255" t="s">
        <v>82</v>
      </c>
      <c r="AV3174" s="14" t="s">
        <v>82</v>
      </c>
      <c r="AW3174" s="14" t="s">
        <v>34</v>
      </c>
      <c r="AX3174" s="14" t="s">
        <v>72</v>
      </c>
      <c r="AY3174" s="255" t="s">
        <v>191</v>
      </c>
    </row>
    <row r="3175" s="13" customFormat="1">
      <c r="A3175" s="13"/>
      <c r="B3175" s="234"/>
      <c r="C3175" s="235"/>
      <c r="D3175" s="236" t="s">
        <v>202</v>
      </c>
      <c r="E3175" s="237" t="s">
        <v>19</v>
      </c>
      <c r="F3175" s="238" t="s">
        <v>1675</v>
      </c>
      <c r="G3175" s="235"/>
      <c r="H3175" s="237" t="s">
        <v>19</v>
      </c>
      <c r="I3175" s="239"/>
      <c r="J3175" s="235"/>
      <c r="K3175" s="235"/>
      <c r="L3175" s="240"/>
      <c r="M3175" s="241"/>
      <c r="N3175" s="242"/>
      <c r="O3175" s="242"/>
      <c r="P3175" s="242"/>
      <c r="Q3175" s="242"/>
      <c r="R3175" s="242"/>
      <c r="S3175" s="242"/>
      <c r="T3175" s="24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4" t="s">
        <v>202</v>
      </c>
      <c r="AU3175" s="244" t="s">
        <v>82</v>
      </c>
      <c r="AV3175" s="13" t="s">
        <v>80</v>
      </c>
      <c r="AW3175" s="13" t="s">
        <v>34</v>
      </c>
      <c r="AX3175" s="13" t="s">
        <v>72</v>
      </c>
      <c r="AY3175" s="244" t="s">
        <v>191</v>
      </c>
    </row>
    <row r="3176" s="14" customFormat="1">
      <c r="A3176" s="14"/>
      <c r="B3176" s="245"/>
      <c r="C3176" s="246"/>
      <c r="D3176" s="236" t="s">
        <v>202</v>
      </c>
      <c r="E3176" s="247" t="s">
        <v>19</v>
      </c>
      <c r="F3176" s="248" t="s">
        <v>2719</v>
      </c>
      <c r="G3176" s="246"/>
      <c r="H3176" s="249">
        <v>40</v>
      </c>
      <c r="I3176" s="250"/>
      <c r="J3176" s="246"/>
      <c r="K3176" s="246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202</v>
      </c>
      <c r="AU3176" s="255" t="s">
        <v>82</v>
      </c>
      <c r="AV3176" s="14" t="s">
        <v>82</v>
      </c>
      <c r="AW3176" s="14" t="s">
        <v>34</v>
      </c>
      <c r="AX3176" s="14" t="s">
        <v>72</v>
      </c>
      <c r="AY3176" s="255" t="s">
        <v>191</v>
      </c>
    </row>
    <row r="3177" s="13" customFormat="1">
      <c r="A3177" s="13"/>
      <c r="B3177" s="234"/>
      <c r="C3177" s="235"/>
      <c r="D3177" s="236" t="s">
        <v>202</v>
      </c>
      <c r="E3177" s="237" t="s">
        <v>19</v>
      </c>
      <c r="F3177" s="238" t="s">
        <v>1677</v>
      </c>
      <c r="G3177" s="235"/>
      <c r="H3177" s="237" t="s">
        <v>19</v>
      </c>
      <c r="I3177" s="239"/>
      <c r="J3177" s="235"/>
      <c r="K3177" s="235"/>
      <c r="L3177" s="240"/>
      <c r="M3177" s="241"/>
      <c r="N3177" s="242"/>
      <c r="O3177" s="242"/>
      <c r="P3177" s="242"/>
      <c r="Q3177" s="242"/>
      <c r="R3177" s="242"/>
      <c r="S3177" s="242"/>
      <c r="T3177" s="24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4" t="s">
        <v>202</v>
      </c>
      <c r="AU3177" s="244" t="s">
        <v>82</v>
      </c>
      <c r="AV3177" s="13" t="s">
        <v>80</v>
      </c>
      <c r="AW3177" s="13" t="s">
        <v>34</v>
      </c>
      <c r="AX3177" s="13" t="s">
        <v>72</v>
      </c>
      <c r="AY3177" s="244" t="s">
        <v>191</v>
      </c>
    </row>
    <row r="3178" s="14" customFormat="1">
      <c r="A3178" s="14"/>
      <c r="B3178" s="245"/>
      <c r="C3178" s="246"/>
      <c r="D3178" s="236" t="s">
        <v>202</v>
      </c>
      <c r="E3178" s="247" t="s">
        <v>19</v>
      </c>
      <c r="F3178" s="248" t="s">
        <v>2720</v>
      </c>
      <c r="G3178" s="246"/>
      <c r="H3178" s="249">
        <v>6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202</v>
      </c>
      <c r="AU3178" s="255" t="s">
        <v>82</v>
      </c>
      <c r="AV3178" s="14" t="s">
        <v>82</v>
      </c>
      <c r="AW3178" s="14" t="s">
        <v>34</v>
      </c>
      <c r="AX3178" s="14" t="s">
        <v>72</v>
      </c>
      <c r="AY3178" s="255" t="s">
        <v>191</v>
      </c>
    </row>
    <row r="3179" s="13" customFormat="1">
      <c r="A3179" s="13"/>
      <c r="B3179" s="234"/>
      <c r="C3179" s="235"/>
      <c r="D3179" s="236" t="s">
        <v>202</v>
      </c>
      <c r="E3179" s="237" t="s">
        <v>19</v>
      </c>
      <c r="F3179" s="238" t="s">
        <v>1679</v>
      </c>
      <c r="G3179" s="235"/>
      <c r="H3179" s="237" t="s">
        <v>19</v>
      </c>
      <c r="I3179" s="239"/>
      <c r="J3179" s="235"/>
      <c r="K3179" s="235"/>
      <c r="L3179" s="240"/>
      <c r="M3179" s="241"/>
      <c r="N3179" s="242"/>
      <c r="O3179" s="242"/>
      <c r="P3179" s="242"/>
      <c r="Q3179" s="242"/>
      <c r="R3179" s="242"/>
      <c r="S3179" s="242"/>
      <c r="T3179" s="24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4" t="s">
        <v>202</v>
      </c>
      <c r="AU3179" s="244" t="s">
        <v>82</v>
      </c>
      <c r="AV3179" s="13" t="s">
        <v>80</v>
      </c>
      <c r="AW3179" s="13" t="s">
        <v>34</v>
      </c>
      <c r="AX3179" s="13" t="s">
        <v>72</v>
      </c>
      <c r="AY3179" s="244" t="s">
        <v>191</v>
      </c>
    </row>
    <row r="3180" s="14" customFormat="1">
      <c r="A3180" s="14"/>
      <c r="B3180" s="245"/>
      <c r="C3180" s="246"/>
      <c r="D3180" s="236" t="s">
        <v>202</v>
      </c>
      <c r="E3180" s="247" t="s">
        <v>19</v>
      </c>
      <c r="F3180" s="248" t="s">
        <v>2721</v>
      </c>
      <c r="G3180" s="246"/>
      <c r="H3180" s="249">
        <v>14</v>
      </c>
      <c r="I3180" s="250"/>
      <c r="J3180" s="246"/>
      <c r="K3180" s="246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202</v>
      </c>
      <c r="AU3180" s="255" t="s">
        <v>82</v>
      </c>
      <c r="AV3180" s="14" t="s">
        <v>82</v>
      </c>
      <c r="AW3180" s="14" t="s">
        <v>34</v>
      </c>
      <c r="AX3180" s="14" t="s">
        <v>72</v>
      </c>
      <c r="AY3180" s="255" t="s">
        <v>191</v>
      </c>
    </row>
    <row r="3181" s="13" customFormat="1">
      <c r="A3181" s="13"/>
      <c r="B3181" s="234"/>
      <c r="C3181" s="235"/>
      <c r="D3181" s="236" t="s">
        <v>202</v>
      </c>
      <c r="E3181" s="237" t="s">
        <v>19</v>
      </c>
      <c r="F3181" s="238" t="s">
        <v>1681</v>
      </c>
      <c r="G3181" s="235"/>
      <c r="H3181" s="237" t="s">
        <v>19</v>
      </c>
      <c r="I3181" s="239"/>
      <c r="J3181" s="235"/>
      <c r="K3181" s="235"/>
      <c r="L3181" s="240"/>
      <c r="M3181" s="241"/>
      <c r="N3181" s="242"/>
      <c r="O3181" s="242"/>
      <c r="P3181" s="242"/>
      <c r="Q3181" s="242"/>
      <c r="R3181" s="242"/>
      <c r="S3181" s="242"/>
      <c r="T3181" s="24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4" t="s">
        <v>202</v>
      </c>
      <c r="AU3181" s="244" t="s">
        <v>82</v>
      </c>
      <c r="AV3181" s="13" t="s">
        <v>80</v>
      </c>
      <c r="AW3181" s="13" t="s">
        <v>34</v>
      </c>
      <c r="AX3181" s="13" t="s">
        <v>72</v>
      </c>
      <c r="AY3181" s="244" t="s">
        <v>191</v>
      </c>
    </row>
    <row r="3182" s="13" customFormat="1">
      <c r="A3182" s="13"/>
      <c r="B3182" s="234"/>
      <c r="C3182" s="235"/>
      <c r="D3182" s="236" t="s">
        <v>202</v>
      </c>
      <c r="E3182" s="237" t="s">
        <v>19</v>
      </c>
      <c r="F3182" s="238" t="s">
        <v>1685</v>
      </c>
      <c r="G3182" s="235"/>
      <c r="H3182" s="237" t="s">
        <v>19</v>
      </c>
      <c r="I3182" s="239"/>
      <c r="J3182" s="235"/>
      <c r="K3182" s="235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202</v>
      </c>
      <c r="AU3182" s="244" t="s">
        <v>82</v>
      </c>
      <c r="AV3182" s="13" t="s">
        <v>80</v>
      </c>
      <c r="AW3182" s="13" t="s">
        <v>34</v>
      </c>
      <c r="AX3182" s="13" t="s">
        <v>72</v>
      </c>
      <c r="AY3182" s="244" t="s">
        <v>191</v>
      </c>
    </row>
    <row r="3183" s="14" customFormat="1">
      <c r="A3183" s="14"/>
      <c r="B3183" s="245"/>
      <c r="C3183" s="246"/>
      <c r="D3183" s="236" t="s">
        <v>202</v>
      </c>
      <c r="E3183" s="247" t="s">
        <v>19</v>
      </c>
      <c r="F3183" s="248" t="s">
        <v>2722</v>
      </c>
      <c r="G3183" s="246"/>
      <c r="H3183" s="249">
        <v>6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202</v>
      </c>
      <c r="AU3183" s="255" t="s">
        <v>82</v>
      </c>
      <c r="AV3183" s="14" t="s">
        <v>82</v>
      </c>
      <c r="AW3183" s="14" t="s">
        <v>34</v>
      </c>
      <c r="AX3183" s="14" t="s">
        <v>72</v>
      </c>
      <c r="AY3183" s="255" t="s">
        <v>191</v>
      </c>
    </row>
    <row r="3184" s="13" customFormat="1">
      <c r="A3184" s="13"/>
      <c r="B3184" s="234"/>
      <c r="C3184" s="235"/>
      <c r="D3184" s="236" t="s">
        <v>202</v>
      </c>
      <c r="E3184" s="237" t="s">
        <v>19</v>
      </c>
      <c r="F3184" s="238" t="s">
        <v>1687</v>
      </c>
      <c r="G3184" s="235"/>
      <c r="H3184" s="237" t="s">
        <v>19</v>
      </c>
      <c r="I3184" s="239"/>
      <c r="J3184" s="235"/>
      <c r="K3184" s="235"/>
      <c r="L3184" s="240"/>
      <c r="M3184" s="241"/>
      <c r="N3184" s="242"/>
      <c r="O3184" s="242"/>
      <c r="P3184" s="242"/>
      <c r="Q3184" s="242"/>
      <c r="R3184" s="242"/>
      <c r="S3184" s="242"/>
      <c r="T3184" s="24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4" t="s">
        <v>202</v>
      </c>
      <c r="AU3184" s="244" t="s">
        <v>82</v>
      </c>
      <c r="AV3184" s="13" t="s">
        <v>80</v>
      </c>
      <c r="AW3184" s="13" t="s">
        <v>34</v>
      </c>
      <c r="AX3184" s="13" t="s">
        <v>72</v>
      </c>
      <c r="AY3184" s="244" t="s">
        <v>191</v>
      </c>
    </row>
    <row r="3185" s="14" customFormat="1">
      <c r="A3185" s="14"/>
      <c r="B3185" s="245"/>
      <c r="C3185" s="246"/>
      <c r="D3185" s="236" t="s">
        <v>202</v>
      </c>
      <c r="E3185" s="247" t="s">
        <v>19</v>
      </c>
      <c r="F3185" s="248" t="s">
        <v>2723</v>
      </c>
      <c r="G3185" s="246"/>
      <c r="H3185" s="249">
        <v>12</v>
      </c>
      <c r="I3185" s="250"/>
      <c r="J3185" s="246"/>
      <c r="K3185" s="246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202</v>
      </c>
      <c r="AU3185" s="255" t="s">
        <v>82</v>
      </c>
      <c r="AV3185" s="14" t="s">
        <v>82</v>
      </c>
      <c r="AW3185" s="14" t="s">
        <v>34</v>
      </c>
      <c r="AX3185" s="14" t="s">
        <v>72</v>
      </c>
      <c r="AY3185" s="255" t="s">
        <v>191</v>
      </c>
    </row>
    <row r="3186" s="16" customFormat="1">
      <c r="A3186" s="16"/>
      <c r="B3186" s="267"/>
      <c r="C3186" s="268"/>
      <c r="D3186" s="236" t="s">
        <v>202</v>
      </c>
      <c r="E3186" s="269" t="s">
        <v>19</v>
      </c>
      <c r="F3186" s="270" t="s">
        <v>212</v>
      </c>
      <c r="G3186" s="268"/>
      <c r="H3186" s="271">
        <v>148</v>
      </c>
      <c r="I3186" s="272"/>
      <c r="J3186" s="268"/>
      <c r="K3186" s="268"/>
      <c r="L3186" s="273"/>
      <c r="M3186" s="274"/>
      <c r="N3186" s="275"/>
      <c r="O3186" s="275"/>
      <c r="P3186" s="275"/>
      <c r="Q3186" s="275"/>
      <c r="R3186" s="275"/>
      <c r="S3186" s="275"/>
      <c r="T3186" s="27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T3186" s="277" t="s">
        <v>202</v>
      </c>
      <c r="AU3186" s="277" t="s">
        <v>82</v>
      </c>
      <c r="AV3186" s="16" t="s">
        <v>198</v>
      </c>
      <c r="AW3186" s="16" t="s">
        <v>34</v>
      </c>
      <c r="AX3186" s="16" t="s">
        <v>80</v>
      </c>
      <c r="AY3186" s="277" t="s">
        <v>191</v>
      </c>
    </row>
    <row r="3187" s="2" customFormat="1" ht="24.15" customHeight="1">
      <c r="A3187" s="41"/>
      <c r="B3187" s="42"/>
      <c r="C3187" s="216" t="s">
        <v>2729</v>
      </c>
      <c r="D3187" s="216" t="s">
        <v>193</v>
      </c>
      <c r="E3187" s="217" t="s">
        <v>2730</v>
      </c>
      <c r="F3187" s="218" t="s">
        <v>2731</v>
      </c>
      <c r="G3187" s="219" t="s">
        <v>215</v>
      </c>
      <c r="H3187" s="220">
        <v>148</v>
      </c>
      <c r="I3187" s="221"/>
      <c r="J3187" s="222">
        <f>ROUND(I3187*H3187,2)</f>
        <v>0</v>
      </c>
      <c r="K3187" s="218" t="s">
        <v>197</v>
      </c>
      <c r="L3187" s="47"/>
      <c r="M3187" s="223" t="s">
        <v>19</v>
      </c>
      <c r="N3187" s="224" t="s">
        <v>43</v>
      </c>
      <c r="O3187" s="87"/>
      <c r="P3187" s="225">
        <f>O3187*H3187</f>
        <v>0</v>
      </c>
      <c r="Q3187" s="225">
        <v>0.00029</v>
      </c>
      <c r="R3187" s="225">
        <f>Q3187*H3187</f>
        <v>0.04292</v>
      </c>
      <c r="S3187" s="225">
        <v>0</v>
      </c>
      <c r="T3187" s="226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7" t="s">
        <v>464</v>
      </c>
      <c r="AT3187" s="227" t="s">
        <v>193</v>
      </c>
      <c r="AU3187" s="227" t="s">
        <v>82</v>
      </c>
      <c r="AY3187" s="20" t="s">
        <v>191</v>
      </c>
      <c r="BE3187" s="228">
        <f>IF(N3187="základní",J3187,0)</f>
        <v>0</v>
      </c>
      <c r="BF3187" s="228">
        <f>IF(N3187="snížená",J3187,0)</f>
        <v>0</v>
      </c>
      <c r="BG3187" s="228">
        <f>IF(N3187="zákl. přenesená",J3187,0)</f>
        <v>0</v>
      </c>
      <c r="BH3187" s="228">
        <f>IF(N3187="sníž. přenesená",J3187,0)</f>
        <v>0</v>
      </c>
      <c r="BI3187" s="228">
        <f>IF(N3187="nulová",J3187,0)</f>
        <v>0</v>
      </c>
      <c r="BJ3187" s="20" t="s">
        <v>80</v>
      </c>
      <c r="BK3187" s="228">
        <f>ROUND(I3187*H3187,2)</f>
        <v>0</v>
      </c>
      <c r="BL3187" s="20" t="s">
        <v>464</v>
      </c>
      <c r="BM3187" s="227" t="s">
        <v>2732</v>
      </c>
    </row>
    <row r="3188" s="2" customFormat="1">
      <c r="A3188" s="41"/>
      <c r="B3188" s="42"/>
      <c r="C3188" s="43"/>
      <c r="D3188" s="229" t="s">
        <v>200</v>
      </c>
      <c r="E3188" s="43"/>
      <c r="F3188" s="230" t="s">
        <v>2733</v>
      </c>
      <c r="G3188" s="43"/>
      <c r="H3188" s="43"/>
      <c r="I3188" s="231"/>
      <c r="J3188" s="43"/>
      <c r="K3188" s="43"/>
      <c r="L3188" s="47"/>
      <c r="M3188" s="232"/>
      <c r="N3188" s="233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200</v>
      </c>
      <c r="AU3188" s="20" t="s">
        <v>82</v>
      </c>
    </row>
    <row r="3189" s="13" customFormat="1">
      <c r="A3189" s="13"/>
      <c r="B3189" s="234"/>
      <c r="C3189" s="235"/>
      <c r="D3189" s="236" t="s">
        <v>202</v>
      </c>
      <c r="E3189" s="237" t="s">
        <v>19</v>
      </c>
      <c r="F3189" s="238" t="s">
        <v>1667</v>
      </c>
      <c r="G3189" s="235"/>
      <c r="H3189" s="237" t="s">
        <v>19</v>
      </c>
      <c r="I3189" s="239"/>
      <c r="J3189" s="235"/>
      <c r="K3189" s="235"/>
      <c r="L3189" s="240"/>
      <c r="M3189" s="241"/>
      <c r="N3189" s="242"/>
      <c r="O3189" s="242"/>
      <c r="P3189" s="242"/>
      <c r="Q3189" s="242"/>
      <c r="R3189" s="242"/>
      <c r="S3189" s="242"/>
      <c r="T3189" s="24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4" t="s">
        <v>202</v>
      </c>
      <c r="AU3189" s="244" t="s">
        <v>82</v>
      </c>
      <c r="AV3189" s="13" t="s">
        <v>80</v>
      </c>
      <c r="AW3189" s="13" t="s">
        <v>34</v>
      </c>
      <c r="AX3189" s="13" t="s">
        <v>72</v>
      </c>
      <c r="AY3189" s="244" t="s">
        <v>191</v>
      </c>
    </row>
    <row r="3190" s="13" customFormat="1">
      <c r="A3190" s="13"/>
      <c r="B3190" s="234"/>
      <c r="C3190" s="235"/>
      <c r="D3190" s="236" t="s">
        <v>202</v>
      </c>
      <c r="E3190" s="237" t="s">
        <v>19</v>
      </c>
      <c r="F3190" s="238" t="s">
        <v>1668</v>
      </c>
      <c r="G3190" s="235"/>
      <c r="H3190" s="237" t="s">
        <v>19</v>
      </c>
      <c r="I3190" s="239"/>
      <c r="J3190" s="235"/>
      <c r="K3190" s="235"/>
      <c r="L3190" s="240"/>
      <c r="M3190" s="241"/>
      <c r="N3190" s="242"/>
      <c r="O3190" s="242"/>
      <c r="P3190" s="242"/>
      <c r="Q3190" s="242"/>
      <c r="R3190" s="242"/>
      <c r="S3190" s="242"/>
      <c r="T3190" s="24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4" t="s">
        <v>202</v>
      </c>
      <c r="AU3190" s="244" t="s">
        <v>82</v>
      </c>
      <c r="AV3190" s="13" t="s">
        <v>80</v>
      </c>
      <c r="AW3190" s="13" t="s">
        <v>34</v>
      </c>
      <c r="AX3190" s="13" t="s">
        <v>72</v>
      </c>
      <c r="AY3190" s="244" t="s">
        <v>191</v>
      </c>
    </row>
    <row r="3191" s="14" customFormat="1">
      <c r="A3191" s="14"/>
      <c r="B3191" s="245"/>
      <c r="C3191" s="246"/>
      <c r="D3191" s="236" t="s">
        <v>202</v>
      </c>
      <c r="E3191" s="247" t="s">
        <v>19</v>
      </c>
      <c r="F3191" s="248" t="s">
        <v>2716</v>
      </c>
      <c r="G3191" s="246"/>
      <c r="H3191" s="249">
        <v>20</v>
      </c>
      <c r="I3191" s="250"/>
      <c r="J3191" s="246"/>
      <c r="K3191" s="246"/>
      <c r="L3191" s="251"/>
      <c r="M3191" s="252"/>
      <c r="N3191" s="253"/>
      <c r="O3191" s="253"/>
      <c r="P3191" s="253"/>
      <c r="Q3191" s="253"/>
      <c r="R3191" s="253"/>
      <c r="S3191" s="253"/>
      <c r="T3191" s="25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5" t="s">
        <v>202</v>
      </c>
      <c r="AU3191" s="255" t="s">
        <v>82</v>
      </c>
      <c r="AV3191" s="14" t="s">
        <v>82</v>
      </c>
      <c r="AW3191" s="14" t="s">
        <v>34</v>
      </c>
      <c r="AX3191" s="14" t="s">
        <v>72</v>
      </c>
      <c r="AY3191" s="255" t="s">
        <v>191</v>
      </c>
    </row>
    <row r="3192" s="13" customFormat="1">
      <c r="A3192" s="13"/>
      <c r="B3192" s="234"/>
      <c r="C3192" s="235"/>
      <c r="D3192" s="236" t="s">
        <v>202</v>
      </c>
      <c r="E3192" s="237" t="s">
        <v>19</v>
      </c>
      <c r="F3192" s="238" t="s">
        <v>1670</v>
      </c>
      <c r="G3192" s="235"/>
      <c r="H3192" s="237" t="s">
        <v>19</v>
      </c>
      <c r="I3192" s="239"/>
      <c r="J3192" s="235"/>
      <c r="K3192" s="235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202</v>
      </c>
      <c r="AU3192" s="244" t="s">
        <v>82</v>
      </c>
      <c r="AV3192" s="13" t="s">
        <v>80</v>
      </c>
      <c r="AW3192" s="13" t="s">
        <v>34</v>
      </c>
      <c r="AX3192" s="13" t="s">
        <v>72</v>
      </c>
      <c r="AY3192" s="244" t="s">
        <v>191</v>
      </c>
    </row>
    <row r="3193" s="14" customFormat="1">
      <c r="A3193" s="14"/>
      <c r="B3193" s="245"/>
      <c r="C3193" s="246"/>
      <c r="D3193" s="236" t="s">
        <v>202</v>
      </c>
      <c r="E3193" s="247" t="s">
        <v>19</v>
      </c>
      <c r="F3193" s="248" t="s">
        <v>2716</v>
      </c>
      <c r="G3193" s="246"/>
      <c r="H3193" s="249">
        <v>20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202</v>
      </c>
      <c r="AU3193" s="255" t="s">
        <v>82</v>
      </c>
      <c r="AV3193" s="14" t="s">
        <v>82</v>
      </c>
      <c r="AW3193" s="14" t="s">
        <v>34</v>
      </c>
      <c r="AX3193" s="14" t="s">
        <v>72</v>
      </c>
      <c r="AY3193" s="255" t="s">
        <v>191</v>
      </c>
    </row>
    <row r="3194" s="13" customFormat="1">
      <c r="A3194" s="13"/>
      <c r="B3194" s="234"/>
      <c r="C3194" s="235"/>
      <c r="D3194" s="236" t="s">
        <v>202</v>
      </c>
      <c r="E3194" s="237" t="s">
        <v>19</v>
      </c>
      <c r="F3194" s="238" t="s">
        <v>1671</v>
      </c>
      <c r="G3194" s="235"/>
      <c r="H3194" s="237" t="s">
        <v>19</v>
      </c>
      <c r="I3194" s="239"/>
      <c r="J3194" s="235"/>
      <c r="K3194" s="235"/>
      <c r="L3194" s="240"/>
      <c r="M3194" s="241"/>
      <c r="N3194" s="242"/>
      <c r="O3194" s="242"/>
      <c r="P3194" s="242"/>
      <c r="Q3194" s="242"/>
      <c r="R3194" s="242"/>
      <c r="S3194" s="242"/>
      <c r="T3194" s="24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4" t="s">
        <v>202</v>
      </c>
      <c r="AU3194" s="244" t="s">
        <v>82</v>
      </c>
      <c r="AV3194" s="13" t="s">
        <v>80</v>
      </c>
      <c r="AW3194" s="13" t="s">
        <v>34</v>
      </c>
      <c r="AX3194" s="13" t="s">
        <v>72</v>
      </c>
      <c r="AY3194" s="244" t="s">
        <v>191</v>
      </c>
    </row>
    <row r="3195" s="14" customFormat="1">
      <c r="A3195" s="14"/>
      <c r="B3195" s="245"/>
      <c r="C3195" s="246"/>
      <c r="D3195" s="236" t="s">
        <v>202</v>
      </c>
      <c r="E3195" s="247" t="s">
        <v>19</v>
      </c>
      <c r="F3195" s="248" t="s">
        <v>2717</v>
      </c>
      <c r="G3195" s="246"/>
      <c r="H3195" s="249">
        <v>10</v>
      </c>
      <c r="I3195" s="250"/>
      <c r="J3195" s="246"/>
      <c r="K3195" s="246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202</v>
      </c>
      <c r="AU3195" s="255" t="s">
        <v>82</v>
      </c>
      <c r="AV3195" s="14" t="s">
        <v>82</v>
      </c>
      <c r="AW3195" s="14" t="s">
        <v>34</v>
      </c>
      <c r="AX3195" s="14" t="s">
        <v>72</v>
      </c>
      <c r="AY3195" s="255" t="s">
        <v>191</v>
      </c>
    </row>
    <row r="3196" s="13" customFormat="1">
      <c r="A3196" s="13"/>
      <c r="B3196" s="234"/>
      <c r="C3196" s="235"/>
      <c r="D3196" s="236" t="s">
        <v>202</v>
      </c>
      <c r="E3196" s="237" t="s">
        <v>19</v>
      </c>
      <c r="F3196" s="238" t="s">
        <v>1673</v>
      </c>
      <c r="G3196" s="235"/>
      <c r="H3196" s="237" t="s">
        <v>19</v>
      </c>
      <c r="I3196" s="239"/>
      <c r="J3196" s="235"/>
      <c r="K3196" s="235"/>
      <c r="L3196" s="240"/>
      <c r="M3196" s="241"/>
      <c r="N3196" s="242"/>
      <c r="O3196" s="242"/>
      <c r="P3196" s="242"/>
      <c r="Q3196" s="242"/>
      <c r="R3196" s="242"/>
      <c r="S3196" s="242"/>
      <c r="T3196" s="24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4" t="s">
        <v>202</v>
      </c>
      <c r="AU3196" s="244" t="s">
        <v>82</v>
      </c>
      <c r="AV3196" s="13" t="s">
        <v>80</v>
      </c>
      <c r="AW3196" s="13" t="s">
        <v>34</v>
      </c>
      <c r="AX3196" s="13" t="s">
        <v>72</v>
      </c>
      <c r="AY3196" s="244" t="s">
        <v>191</v>
      </c>
    </row>
    <row r="3197" s="14" customFormat="1">
      <c r="A3197" s="14"/>
      <c r="B3197" s="245"/>
      <c r="C3197" s="246"/>
      <c r="D3197" s="236" t="s">
        <v>202</v>
      </c>
      <c r="E3197" s="247" t="s">
        <v>19</v>
      </c>
      <c r="F3197" s="248" t="s">
        <v>2718</v>
      </c>
      <c r="G3197" s="246"/>
      <c r="H3197" s="249">
        <v>20</v>
      </c>
      <c r="I3197" s="250"/>
      <c r="J3197" s="246"/>
      <c r="K3197" s="246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202</v>
      </c>
      <c r="AU3197" s="255" t="s">
        <v>82</v>
      </c>
      <c r="AV3197" s="14" t="s">
        <v>82</v>
      </c>
      <c r="AW3197" s="14" t="s">
        <v>34</v>
      </c>
      <c r="AX3197" s="14" t="s">
        <v>72</v>
      </c>
      <c r="AY3197" s="255" t="s">
        <v>191</v>
      </c>
    </row>
    <row r="3198" s="13" customFormat="1">
      <c r="A3198" s="13"/>
      <c r="B3198" s="234"/>
      <c r="C3198" s="235"/>
      <c r="D3198" s="236" t="s">
        <v>202</v>
      </c>
      <c r="E3198" s="237" t="s">
        <v>19</v>
      </c>
      <c r="F3198" s="238" t="s">
        <v>1675</v>
      </c>
      <c r="G3198" s="235"/>
      <c r="H3198" s="237" t="s">
        <v>19</v>
      </c>
      <c r="I3198" s="239"/>
      <c r="J3198" s="235"/>
      <c r="K3198" s="235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202</v>
      </c>
      <c r="AU3198" s="244" t="s">
        <v>82</v>
      </c>
      <c r="AV3198" s="13" t="s">
        <v>80</v>
      </c>
      <c r="AW3198" s="13" t="s">
        <v>34</v>
      </c>
      <c r="AX3198" s="13" t="s">
        <v>72</v>
      </c>
      <c r="AY3198" s="244" t="s">
        <v>191</v>
      </c>
    </row>
    <row r="3199" s="14" customFormat="1">
      <c r="A3199" s="14"/>
      <c r="B3199" s="245"/>
      <c r="C3199" s="246"/>
      <c r="D3199" s="236" t="s">
        <v>202</v>
      </c>
      <c r="E3199" s="247" t="s">
        <v>19</v>
      </c>
      <c r="F3199" s="248" t="s">
        <v>2719</v>
      </c>
      <c r="G3199" s="246"/>
      <c r="H3199" s="249">
        <v>40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202</v>
      </c>
      <c r="AU3199" s="255" t="s">
        <v>82</v>
      </c>
      <c r="AV3199" s="14" t="s">
        <v>82</v>
      </c>
      <c r="AW3199" s="14" t="s">
        <v>34</v>
      </c>
      <c r="AX3199" s="14" t="s">
        <v>72</v>
      </c>
      <c r="AY3199" s="255" t="s">
        <v>191</v>
      </c>
    </row>
    <row r="3200" s="13" customFormat="1">
      <c r="A3200" s="13"/>
      <c r="B3200" s="234"/>
      <c r="C3200" s="235"/>
      <c r="D3200" s="236" t="s">
        <v>202</v>
      </c>
      <c r="E3200" s="237" t="s">
        <v>19</v>
      </c>
      <c r="F3200" s="238" t="s">
        <v>1677</v>
      </c>
      <c r="G3200" s="235"/>
      <c r="H3200" s="237" t="s">
        <v>19</v>
      </c>
      <c r="I3200" s="239"/>
      <c r="J3200" s="235"/>
      <c r="K3200" s="235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202</v>
      </c>
      <c r="AU3200" s="244" t="s">
        <v>82</v>
      </c>
      <c r="AV3200" s="13" t="s">
        <v>80</v>
      </c>
      <c r="AW3200" s="13" t="s">
        <v>34</v>
      </c>
      <c r="AX3200" s="13" t="s">
        <v>72</v>
      </c>
      <c r="AY3200" s="244" t="s">
        <v>191</v>
      </c>
    </row>
    <row r="3201" s="14" customFormat="1">
      <c r="A3201" s="14"/>
      <c r="B3201" s="245"/>
      <c r="C3201" s="246"/>
      <c r="D3201" s="236" t="s">
        <v>202</v>
      </c>
      <c r="E3201" s="247" t="s">
        <v>19</v>
      </c>
      <c r="F3201" s="248" t="s">
        <v>2720</v>
      </c>
      <c r="G3201" s="246"/>
      <c r="H3201" s="249">
        <v>6</v>
      </c>
      <c r="I3201" s="250"/>
      <c r="J3201" s="246"/>
      <c r="K3201" s="246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202</v>
      </c>
      <c r="AU3201" s="255" t="s">
        <v>82</v>
      </c>
      <c r="AV3201" s="14" t="s">
        <v>82</v>
      </c>
      <c r="AW3201" s="14" t="s">
        <v>34</v>
      </c>
      <c r="AX3201" s="14" t="s">
        <v>72</v>
      </c>
      <c r="AY3201" s="255" t="s">
        <v>191</v>
      </c>
    </row>
    <row r="3202" s="13" customFormat="1">
      <c r="A3202" s="13"/>
      <c r="B3202" s="234"/>
      <c r="C3202" s="235"/>
      <c r="D3202" s="236" t="s">
        <v>202</v>
      </c>
      <c r="E3202" s="237" t="s">
        <v>19</v>
      </c>
      <c r="F3202" s="238" t="s">
        <v>1679</v>
      </c>
      <c r="G3202" s="235"/>
      <c r="H3202" s="237" t="s">
        <v>19</v>
      </c>
      <c r="I3202" s="239"/>
      <c r="J3202" s="235"/>
      <c r="K3202" s="235"/>
      <c r="L3202" s="240"/>
      <c r="M3202" s="241"/>
      <c r="N3202" s="242"/>
      <c r="O3202" s="242"/>
      <c r="P3202" s="242"/>
      <c r="Q3202" s="242"/>
      <c r="R3202" s="242"/>
      <c r="S3202" s="242"/>
      <c r="T3202" s="24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4" t="s">
        <v>202</v>
      </c>
      <c r="AU3202" s="244" t="s">
        <v>82</v>
      </c>
      <c r="AV3202" s="13" t="s">
        <v>80</v>
      </c>
      <c r="AW3202" s="13" t="s">
        <v>34</v>
      </c>
      <c r="AX3202" s="13" t="s">
        <v>72</v>
      </c>
      <c r="AY3202" s="244" t="s">
        <v>191</v>
      </c>
    </row>
    <row r="3203" s="14" customFormat="1">
      <c r="A3203" s="14"/>
      <c r="B3203" s="245"/>
      <c r="C3203" s="246"/>
      <c r="D3203" s="236" t="s">
        <v>202</v>
      </c>
      <c r="E3203" s="247" t="s">
        <v>19</v>
      </c>
      <c r="F3203" s="248" t="s">
        <v>2721</v>
      </c>
      <c r="G3203" s="246"/>
      <c r="H3203" s="249">
        <v>14</v>
      </c>
      <c r="I3203" s="250"/>
      <c r="J3203" s="246"/>
      <c r="K3203" s="246"/>
      <c r="L3203" s="251"/>
      <c r="M3203" s="252"/>
      <c r="N3203" s="253"/>
      <c r="O3203" s="253"/>
      <c r="P3203" s="253"/>
      <c r="Q3203" s="253"/>
      <c r="R3203" s="253"/>
      <c r="S3203" s="253"/>
      <c r="T3203" s="25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5" t="s">
        <v>202</v>
      </c>
      <c r="AU3203" s="255" t="s">
        <v>82</v>
      </c>
      <c r="AV3203" s="14" t="s">
        <v>82</v>
      </c>
      <c r="AW3203" s="14" t="s">
        <v>34</v>
      </c>
      <c r="AX3203" s="14" t="s">
        <v>72</v>
      </c>
      <c r="AY3203" s="255" t="s">
        <v>191</v>
      </c>
    </row>
    <row r="3204" s="13" customFormat="1">
      <c r="A3204" s="13"/>
      <c r="B3204" s="234"/>
      <c r="C3204" s="235"/>
      <c r="D3204" s="236" t="s">
        <v>202</v>
      </c>
      <c r="E3204" s="237" t="s">
        <v>19</v>
      </c>
      <c r="F3204" s="238" t="s">
        <v>1681</v>
      </c>
      <c r="G3204" s="235"/>
      <c r="H3204" s="237" t="s">
        <v>19</v>
      </c>
      <c r="I3204" s="239"/>
      <c r="J3204" s="235"/>
      <c r="K3204" s="235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202</v>
      </c>
      <c r="AU3204" s="244" t="s">
        <v>82</v>
      </c>
      <c r="AV3204" s="13" t="s">
        <v>80</v>
      </c>
      <c r="AW3204" s="13" t="s">
        <v>34</v>
      </c>
      <c r="AX3204" s="13" t="s">
        <v>72</v>
      </c>
      <c r="AY3204" s="244" t="s">
        <v>191</v>
      </c>
    </row>
    <row r="3205" s="13" customFormat="1">
      <c r="A3205" s="13"/>
      <c r="B3205" s="234"/>
      <c r="C3205" s="235"/>
      <c r="D3205" s="236" t="s">
        <v>202</v>
      </c>
      <c r="E3205" s="237" t="s">
        <v>19</v>
      </c>
      <c r="F3205" s="238" t="s">
        <v>1685</v>
      </c>
      <c r="G3205" s="235"/>
      <c r="H3205" s="237" t="s">
        <v>19</v>
      </c>
      <c r="I3205" s="239"/>
      <c r="J3205" s="235"/>
      <c r="K3205" s="235"/>
      <c r="L3205" s="240"/>
      <c r="M3205" s="241"/>
      <c r="N3205" s="242"/>
      <c r="O3205" s="242"/>
      <c r="P3205" s="242"/>
      <c r="Q3205" s="242"/>
      <c r="R3205" s="242"/>
      <c r="S3205" s="242"/>
      <c r="T3205" s="24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4" t="s">
        <v>202</v>
      </c>
      <c r="AU3205" s="244" t="s">
        <v>82</v>
      </c>
      <c r="AV3205" s="13" t="s">
        <v>80</v>
      </c>
      <c r="AW3205" s="13" t="s">
        <v>34</v>
      </c>
      <c r="AX3205" s="13" t="s">
        <v>72</v>
      </c>
      <c r="AY3205" s="244" t="s">
        <v>191</v>
      </c>
    </row>
    <row r="3206" s="14" customFormat="1">
      <c r="A3206" s="14"/>
      <c r="B3206" s="245"/>
      <c r="C3206" s="246"/>
      <c r="D3206" s="236" t="s">
        <v>202</v>
      </c>
      <c r="E3206" s="247" t="s">
        <v>19</v>
      </c>
      <c r="F3206" s="248" t="s">
        <v>2722</v>
      </c>
      <c r="G3206" s="246"/>
      <c r="H3206" s="249">
        <v>6</v>
      </c>
      <c r="I3206" s="250"/>
      <c r="J3206" s="246"/>
      <c r="K3206" s="246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202</v>
      </c>
      <c r="AU3206" s="255" t="s">
        <v>82</v>
      </c>
      <c r="AV3206" s="14" t="s">
        <v>82</v>
      </c>
      <c r="AW3206" s="14" t="s">
        <v>34</v>
      </c>
      <c r="AX3206" s="14" t="s">
        <v>72</v>
      </c>
      <c r="AY3206" s="255" t="s">
        <v>191</v>
      </c>
    </row>
    <row r="3207" s="13" customFormat="1">
      <c r="A3207" s="13"/>
      <c r="B3207" s="234"/>
      <c r="C3207" s="235"/>
      <c r="D3207" s="236" t="s">
        <v>202</v>
      </c>
      <c r="E3207" s="237" t="s">
        <v>19</v>
      </c>
      <c r="F3207" s="238" t="s">
        <v>1687</v>
      </c>
      <c r="G3207" s="235"/>
      <c r="H3207" s="237" t="s">
        <v>19</v>
      </c>
      <c r="I3207" s="239"/>
      <c r="J3207" s="235"/>
      <c r="K3207" s="235"/>
      <c r="L3207" s="240"/>
      <c r="M3207" s="241"/>
      <c r="N3207" s="242"/>
      <c r="O3207" s="242"/>
      <c r="P3207" s="242"/>
      <c r="Q3207" s="242"/>
      <c r="R3207" s="242"/>
      <c r="S3207" s="242"/>
      <c r="T3207" s="24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4" t="s">
        <v>202</v>
      </c>
      <c r="AU3207" s="244" t="s">
        <v>82</v>
      </c>
      <c r="AV3207" s="13" t="s">
        <v>80</v>
      </c>
      <c r="AW3207" s="13" t="s">
        <v>34</v>
      </c>
      <c r="AX3207" s="13" t="s">
        <v>72</v>
      </c>
      <c r="AY3207" s="244" t="s">
        <v>191</v>
      </c>
    </row>
    <row r="3208" s="14" customFormat="1">
      <c r="A3208" s="14"/>
      <c r="B3208" s="245"/>
      <c r="C3208" s="246"/>
      <c r="D3208" s="236" t="s">
        <v>202</v>
      </c>
      <c r="E3208" s="247" t="s">
        <v>19</v>
      </c>
      <c r="F3208" s="248" t="s">
        <v>2723</v>
      </c>
      <c r="G3208" s="246"/>
      <c r="H3208" s="249">
        <v>12</v>
      </c>
      <c r="I3208" s="250"/>
      <c r="J3208" s="246"/>
      <c r="K3208" s="246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202</v>
      </c>
      <c r="AU3208" s="255" t="s">
        <v>82</v>
      </c>
      <c r="AV3208" s="14" t="s">
        <v>82</v>
      </c>
      <c r="AW3208" s="14" t="s">
        <v>34</v>
      </c>
      <c r="AX3208" s="14" t="s">
        <v>72</v>
      </c>
      <c r="AY3208" s="255" t="s">
        <v>191</v>
      </c>
    </row>
    <row r="3209" s="16" customFormat="1">
      <c r="A3209" s="16"/>
      <c r="B3209" s="267"/>
      <c r="C3209" s="268"/>
      <c r="D3209" s="236" t="s">
        <v>202</v>
      </c>
      <c r="E3209" s="269" t="s">
        <v>19</v>
      </c>
      <c r="F3209" s="270" t="s">
        <v>212</v>
      </c>
      <c r="G3209" s="268"/>
      <c r="H3209" s="271">
        <v>148</v>
      </c>
      <c r="I3209" s="272"/>
      <c r="J3209" s="268"/>
      <c r="K3209" s="268"/>
      <c r="L3209" s="273"/>
      <c r="M3209" s="274"/>
      <c r="N3209" s="275"/>
      <c r="O3209" s="275"/>
      <c r="P3209" s="275"/>
      <c r="Q3209" s="275"/>
      <c r="R3209" s="275"/>
      <c r="S3209" s="275"/>
      <c r="T3209" s="27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7" t="s">
        <v>202</v>
      </c>
      <c r="AU3209" s="277" t="s">
        <v>82</v>
      </c>
      <c r="AV3209" s="16" t="s">
        <v>198</v>
      </c>
      <c r="AW3209" s="16" t="s">
        <v>34</v>
      </c>
      <c r="AX3209" s="16" t="s">
        <v>80</v>
      </c>
      <c r="AY3209" s="277" t="s">
        <v>191</v>
      </c>
    </row>
    <row r="3210" s="2" customFormat="1" ht="16.5" customHeight="1">
      <c r="A3210" s="41"/>
      <c r="B3210" s="42"/>
      <c r="C3210" s="216" t="s">
        <v>2734</v>
      </c>
      <c r="D3210" s="216" t="s">
        <v>193</v>
      </c>
      <c r="E3210" s="217" t="s">
        <v>2735</v>
      </c>
      <c r="F3210" s="218" t="s">
        <v>2736</v>
      </c>
      <c r="G3210" s="219" t="s">
        <v>250</v>
      </c>
      <c r="H3210" s="220">
        <v>2</v>
      </c>
      <c r="I3210" s="221"/>
      <c r="J3210" s="222">
        <f>ROUND(I3210*H3210,2)</f>
        <v>0</v>
      </c>
      <c r="K3210" s="218" t="s">
        <v>197</v>
      </c>
      <c r="L3210" s="47"/>
      <c r="M3210" s="223" t="s">
        <v>19</v>
      </c>
      <c r="N3210" s="224" t="s">
        <v>43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464</v>
      </c>
      <c r="AT3210" s="227" t="s">
        <v>193</v>
      </c>
      <c r="AU3210" s="227" t="s">
        <v>82</v>
      </c>
      <c r="AY3210" s="20" t="s">
        <v>191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80</v>
      </c>
      <c r="BK3210" s="228">
        <f>ROUND(I3210*H3210,2)</f>
        <v>0</v>
      </c>
      <c r="BL3210" s="20" t="s">
        <v>464</v>
      </c>
      <c r="BM3210" s="227" t="s">
        <v>2737</v>
      </c>
    </row>
    <row r="3211" s="2" customFormat="1">
      <c r="A3211" s="41"/>
      <c r="B3211" s="42"/>
      <c r="C3211" s="43"/>
      <c r="D3211" s="229" t="s">
        <v>200</v>
      </c>
      <c r="E3211" s="43"/>
      <c r="F3211" s="230" t="s">
        <v>2738</v>
      </c>
      <c r="G3211" s="43"/>
      <c r="H3211" s="43"/>
      <c r="I3211" s="231"/>
      <c r="J3211" s="43"/>
      <c r="K3211" s="43"/>
      <c r="L3211" s="47"/>
      <c r="M3211" s="232"/>
      <c r="N3211" s="233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200</v>
      </c>
      <c r="AU3211" s="20" t="s">
        <v>82</v>
      </c>
    </row>
    <row r="3212" s="13" customFormat="1">
      <c r="A3212" s="13"/>
      <c r="B3212" s="234"/>
      <c r="C3212" s="235"/>
      <c r="D3212" s="236" t="s">
        <v>202</v>
      </c>
      <c r="E3212" s="237" t="s">
        <v>19</v>
      </c>
      <c r="F3212" s="238" t="s">
        <v>1681</v>
      </c>
      <c r="G3212" s="235"/>
      <c r="H3212" s="237" t="s">
        <v>19</v>
      </c>
      <c r="I3212" s="239"/>
      <c r="J3212" s="235"/>
      <c r="K3212" s="235"/>
      <c r="L3212" s="240"/>
      <c r="M3212" s="241"/>
      <c r="N3212" s="242"/>
      <c r="O3212" s="242"/>
      <c r="P3212" s="242"/>
      <c r="Q3212" s="242"/>
      <c r="R3212" s="242"/>
      <c r="S3212" s="242"/>
      <c r="T3212" s="24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4" t="s">
        <v>202</v>
      </c>
      <c r="AU3212" s="244" t="s">
        <v>82</v>
      </c>
      <c r="AV3212" s="13" t="s">
        <v>80</v>
      </c>
      <c r="AW3212" s="13" t="s">
        <v>34</v>
      </c>
      <c r="AX3212" s="13" t="s">
        <v>72</v>
      </c>
      <c r="AY3212" s="244" t="s">
        <v>191</v>
      </c>
    </row>
    <row r="3213" s="13" customFormat="1">
      <c r="A3213" s="13"/>
      <c r="B3213" s="234"/>
      <c r="C3213" s="235"/>
      <c r="D3213" s="236" t="s">
        <v>202</v>
      </c>
      <c r="E3213" s="237" t="s">
        <v>19</v>
      </c>
      <c r="F3213" s="238" t="s">
        <v>1685</v>
      </c>
      <c r="G3213" s="235"/>
      <c r="H3213" s="237" t="s">
        <v>19</v>
      </c>
      <c r="I3213" s="239"/>
      <c r="J3213" s="235"/>
      <c r="K3213" s="235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202</v>
      </c>
      <c r="AU3213" s="244" t="s">
        <v>82</v>
      </c>
      <c r="AV3213" s="13" t="s">
        <v>80</v>
      </c>
      <c r="AW3213" s="13" t="s">
        <v>34</v>
      </c>
      <c r="AX3213" s="13" t="s">
        <v>72</v>
      </c>
      <c r="AY3213" s="244" t="s">
        <v>191</v>
      </c>
    </row>
    <row r="3214" s="14" customFormat="1">
      <c r="A3214" s="14"/>
      <c r="B3214" s="245"/>
      <c r="C3214" s="246"/>
      <c r="D3214" s="236" t="s">
        <v>202</v>
      </c>
      <c r="E3214" s="247" t="s">
        <v>19</v>
      </c>
      <c r="F3214" s="248" t="s">
        <v>82</v>
      </c>
      <c r="G3214" s="246"/>
      <c r="H3214" s="249">
        <v>2</v>
      </c>
      <c r="I3214" s="250"/>
      <c r="J3214" s="246"/>
      <c r="K3214" s="246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202</v>
      </c>
      <c r="AU3214" s="255" t="s">
        <v>82</v>
      </c>
      <c r="AV3214" s="14" t="s">
        <v>82</v>
      </c>
      <c r="AW3214" s="14" t="s">
        <v>34</v>
      </c>
      <c r="AX3214" s="14" t="s">
        <v>72</v>
      </c>
      <c r="AY3214" s="255" t="s">
        <v>191</v>
      </c>
    </row>
    <row r="3215" s="16" customFormat="1">
      <c r="A3215" s="16"/>
      <c r="B3215" s="267"/>
      <c r="C3215" s="268"/>
      <c r="D3215" s="236" t="s">
        <v>202</v>
      </c>
      <c r="E3215" s="269" t="s">
        <v>19</v>
      </c>
      <c r="F3215" s="270" t="s">
        <v>212</v>
      </c>
      <c r="G3215" s="268"/>
      <c r="H3215" s="271">
        <v>2</v>
      </c>
      <c r="I3215" s="272"/>
      <c r="J3215" s="268"/>
      <c r="K3215" s="268"/>
      <c r="L3215" s="273"/>
      <c r="M3215" s="274"/>
      <c r="N3215" s="275"/>
      <c r="O3215" s="275"/>
      <c r="P3215" s="275"/>
      <c r="Q3215" s="275"/>
      <c r="R3215" s="275"/>
      <c r="S3215" s="275"/>
      <c r="T3215" s="27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77" t="s">
        <v>202</v>
      </c>
      <c r="AU3215" s="277" t="s">
        <v>82</v>
      </c>
      <c r="AV3215" s="16" t="s">
        <v>198</v>
      </c>
      <c r="AW3215" s="16" t="s">
        <v>34</v>
      </c>
      <c r="AX3215" s="16" t="s">
        <v>80</v>
      </c>
      <c r="AY3215" s="277" t="s">
        <v>191</v>
      </c>
    </row>
    <row r="3216" s="2" customFormat="1" ht="16.5" customHeight="1">
      <c r="A3216" s="41"/>
      <c r="B3216" s="42"/>
      <c r="C3216" s="278" t="s">
        <v>2739</v>
      </c>
      <c r="D3216" s="278" t="s">
        <v>260</v>
      </c>
      <c r="E3216" s="279" t="s">
        <v>2740</v>
      </c>
      <c r="F3216" s="280" t="s">
        <v>2741</v>
      </c>
      <c r="G3216" s="281" t="s">
        <v>196</v>
      </c>
      <c r="H3216" s="282">
        <v>4.2000000000000002</v>
      </c>
      <c r="I3216" s="283"/>
      <c r="J3216" s="284">
        <f>ROUND(I3216*H3216,2)</f>
        <v>0</v>
      </c>
      <c r="K3216" s="280" t="s">
        <v>197</v>
      </c>
      <c r="L3216" s="285"/>
      <c r="M3216" s="286" t="s">
        <v>19</v>
      </c>
      <c r="N3216" s="287" t="s">
        <v>43</v>
      </c>
      <c r="O3216" s="87"/>
      <c r="P3216" s="225">
        <f>O3216*H3216</f>
        <v>0</v>
      </c>
      <c r="Q3216" s="225">
        <v>0.024230000000000002</v>
      </c>
      <c r="R3216" s="225">
        <f>Q3216*H3216</f>
        <v>0.10176600000000001</v>
      </c>
      <c r="S3216" s="225">
        <v>0</v>
      </c>
      <c r="T3216" s="226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7" t="s">
        <v>688</v>
      </c>
      <c r="AT3216" s="227" t="s">
        <v>260</v>
      </c>
      <c r="AU3216" s="227" t="s">
        <v>82</v>
      </c>
      <c r="AY3216" s="20" t="s">
        <v>191</v>
      </c>
      <c r="BE3216" s="228">
        <f>IF(N3216="základní",J3216,0)</f>
        <v>0</v>
      </c>
      <c r="BF3216" s="228">
        <f>IF(N3216="snížená",J3216,0)</f>
        <v>0</v>
      </c>
      <c r="BG3216" s="228">
        <f>IF(N3216="zákl. přenesená",J3216,0)</f>
        <v>0</v>
      </c>
      <c r="BH3216" s="228">
        <f>IF(N3216="sníž. přenesená",J3216,0)</f>
        <v>0</v>
      </c>
      <c r="BI3216" s="228">
        <f>IF(N3216="nulová",J3216,0)</f>
        <v>0</v>
      </c>
      <c r="BJ3216" s="20" t="s">
        <v>80</v>
      </c>
      <c r="BK3216" s="228">
        <f>ROUND(I3216*H3216,2)</f>
        <v>0</v>
      </c>
      <c r="BL3216" s="20" t="s">
        <v>464</v>
      </c>
      <c r="BM3216" s="227" t="s">
        <v>2742</v>
      </c>
    </row>
    <row r="3217" s="13" customFormat="1">
      <c r="A3217" s="13"/>
      <c r="B3217" s="234"/>
      <c r="C3217" s="235"/>
      <c r="D3217" s="236" t="s">
        <v>202</v>
      </c>
      <c r="E3217" s="237" t="s">
        <v>19</v>
      </c>
      <c r="F3217" s="238" t="s">
        <v>1681</v>
      </c>
      <c r="G3217" s="235"/>
      <c r="H3217" s="237" t="s">
        <v>19</v>
      </c>
      <c r="I3217" s="239"/>
      <c r="J3217" s="235"/>
      <c r="K3217" s="235"/>
      <c r="L3217" s="240"/>
      <c r="M3217" s="241"/>
      <c r="N3217" s="242"/>
      <c r="O3217" s="242"/>
      <c r="P3217" s="242"/>
      <c r="Q3217" s="242"/>
      <c r="R3217" s="242"/>
      <c r="S3217" s="242"/>
      <c r="T3217" s="24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4" t="s">
        <v>202</v>
      </c>
      <c r="AU3217" s="244" t="s">
        <v>82</v>
      </c>
      <c r="AV3217" s="13" t="s">
        <v>80</v>
      </c>
      <c r="AW3217" s="13" t="s">
        <v>34</v>
      </c>
      <c r="AX3217" s="13" t="s">
        <v>72</v>
      </c>
      <c r="AY3217" s="244" t="s">
        <v>191</v>
      </c>
    </row>
    <row r="3218" s="13" customFormat="1">
      <c r="A3218" s="13"/>
      <c r="B3218" s="234"/>
      <c r="C3218" s="235"/>
      <c r="D3218" s="236" t="s">
        <v>202</v>
      </c>
      <c r="E3218" s="237" t="s">
        <v>19</v>
      </c>
      <c r="F3218" s="238" t="s">
        <v>1685</v>
      </c>
      <c r="G3218" s="235"/>
      <c r="H3218" s="237" t="s">
        <v>19</v>
      </c>
      <c r="I3218" s="239"/>
      <c r="J3218" s="235"/>
      <c r="K3218" s="235"/>
      <c r="L3218" s="240"/>
      <c r="M3218" s="241"/>
      <c r="N3218" s="242"/>
      <c r="O3218" s="242"/>
      <c r="P3218" s="242"/>
      <c r="Q3218" s="242"/>
      <c r="R3218" s="242"/>
      <c r="S3218" s="242"/>
      <c r="T3218" s="24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4" t="s">
        <v>202</v>
      </c>
      <c r="AU3218" s="244" t="s">
        <v>82</v>
      </c>
      <c r="AV3218" s="13" t="s">
        <v>80</v>
      </c>
      <c r="AW3218" s="13" t="s">
        <v>34</v>
      </c>
      <c r="AX3218" s="13" t="s">
        <v>72</v>
      </c>
      <c r="AY3218" s="244" t="s">
        <v>191</v>
      </c>
    </row>
    <row r="3219" s="14" customFormat="1">
      <c r="A3219" s="14"/>
      <c r="B3219" s="245"/>
      <c r="C3219" s="246"/>
      <c r="D3219" s="236" t="s">
        <v>202</v>
      </c>
      <c r="E3219" s="247" t="s">
        <v>19</v>
      </c>
      <c r="F3219" s="248" t="s">
        <v>2743</v>
      </c>
      <c r="G3219" s="246"/>
      <c r="H3219" s="249">
        <v>2.1000000000000001</v>
      </c>
      <c r="I3219" s="250"/>
      <c r="J3219" s="246"/>
      <c r="K3219" s="246"/>
      <c r="L3219" s="251"/>
      <c r="M3219" s="252"/>
      <c r="N3219" s="253"/>
      <c r="O3219" s="253"/>
      <c r="P3219" s="253"/>
      <c r="Q3219" s="253"/>
      <c r="R3219" s="253"/>
      <c r="S3219" s="253"/>
      <c r="T3219" s="25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5" t="s">
        <v>202</v>
      </c>
      <c r="AU3219" s="255" t="s">
        <v>82</v>
      </c>
      <c r="AV3219" s="14" t="s">
        <v>82</v>
      </c>
      <c r="AW3219" s="14" t="s">
        <v>34</v>
      </c>
      <c r="AX3219" s="14" t="s">
        <v>72</v>
      </c>
      <c r="AY3219" s="255" t="s">
        <v>191</v>
      </c>
    </row>
    <row r="3220" s="14" customFormat="1">
      <c r="A3220" s="14"/>
      <c r="B3220" s="245"/>
      <c r="C3220" s="246"/>
      <c r="D3220" s="236" t="s">
        <v>202</v>
      </c>
      <c r="E3220" s="247" t="s">
        <v>19</v>
      </c>
      <c r="F3220" s="248" t="s">
        <v>2743</v>
      </c>
      <c r="G3220" s="246"/>
      <c r="H3220" s="249">
        <v>2.1000000000000001</v>
      </c>
      <c r="I3220" s="250"/>
      <c r="J3220" s="246"/>
      <c r="K3220" s="246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202</v>
      </c>
      <c r="AU3220" s="255" t="s">
        <v>82</v>
      </c>
      <c r="AV3220" s="14" t="s">
        <v>82</v>
      </c>
      <c r="AW3220" s="14" t="s">
        <v>34</v>
      </c>
      <c r="AX3220" s="14" t="s">
        <v>72</v>
      </c>
      <c r="AY3220" s="255" t="s">
        <v>191</v>
      </c>
    </row>
    <row r="3221" s="16" customFormat="1">
      <c r="A3221" s="16"/>
      <c r="B3221" s="267"/>
      <c r="C3221" s="268"/>
      <c r="D3221" s="236" t="s">
        <v>202</v>
      </c>
      <c r="E3221" s="269" t="s">
        <v>19</v>
      </c>
      <c r="F3221" s="270" t="s">
        <v>212</v>
      </c>
      <c r="G3221" s="268"/>
      <c r="H3221" s="271">
        <v>4.2000000000000002</v>
      </c>
      <c r="I3221" s="272"/>
      <c r="J3221" s="268"/>
      <c r="K3221" s="268"/>
      <c r="L3221" s="273"/>
      <c r="M3221" s="274"/>
      <c r="N3221" s="275"/>
      <c r="O3221" s="275"/>
      <c r="P3221" s="275"/>
      <c r="Q3221" s="275"/>
      <c r="R3221" s="275"/>
      <c r="S3221" s="275"/>
      <c r="T3221" s="27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T3221" s="277" t="s">
        <v>202</v>
      </c>
      <c r="AU3221" s="277" t="s">
        <v>82</v>
      </c>
      <c r="AV3221" s="16" t="s">
        <v>198</v>
      </c>
      <c r="AW3221" s="16" t="s">
        <v>34</v>
      </c>
      <c r="AX3221" s="16" t="s">
        <v>80</v>
      </c>
      <c r="AY3221" s="277" t="s">
        <v>191</v>
      </c>
    </row>
    <row r="3222" s="2" customFormat="1" ht="21.75" customHeight="1">
      <c r="A3222" s="41"/>
      <c r="B3222" s="42"/>
      <c r="C3222" s="216" t="s">
        <v>2744</v>
      </c>
      <c r="D3222" s="216" t="s">
        <v>193</v>
      </c>
      <c r="E3222" s="217" t="s">
        <v>2745</v>
      </c>
      <c r="F3222" s="218" t="s">
        <v>2746</v>
      </c>
      <c r="G3222" s="219" t="s">
        <v>250</v>
      </c>
      <c r="H3222" s="220">
        <v>2</v>
      </c>
      <c r="I3222" s="221"/>
      <c r="J3222" s="222">
        <f>ROUND(I3222*H3222,2)</f>
        <v>0</v>
      </c>
      <c r="K3222" s="218" t="s">
        <v>197</v>
      </c>
      <c r="L3222" s="47"/>
      <c r="M3222" s="223" t="s">
        <v>19</v>
      </c>
      <c r="N3222" s="224" t="s">
        <v>43</v>
      </c>
      <c r="O3222" s="87"/>
      <c r="P3222" s="225">
        <f>O3222*H3222</f>
        <v>0</v>
      </c>
      <c r="Q3222" s="225">
        <v>0</v>
      </c>
      <c r="R3222" s="225">
        <f>Q3222*H3222</f>
        <v>0</v>
      </c>
      <c r="S3222" s="225">
        <v>0</v>
      </c>
      <c r="T3222" s="226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7" t="s">
        <v>464</v>
      </c>
      <c r="AT3222" s="227" t="s">
        <v>193</v>
      </c>
      <c r="AU3222" s="227" t="s">
        <v>82</v>
      </c>
      <c r="AY3222" s="20" t="s">
        <v>191</v>
      </c>
      <c r="BE3222" s="228">
        <f>IF(N3222="základní",J3222,0)</f>
        <v>0</v>
      </c>
      <c r="BF3222" s="228">
        <f>IF(N3222="snížená",J3222,0)</f>
        <v>0</v>
      </c>
      <c r="BG3222" s="228">
        <f>IF(N3222="zákl. přenesená",J3222,0)</f>
        <v>0</v>
      </c>
      <c r="BH3222" s="228">
        <f>IF(N3222="sníž. přenesená",J3222,0)</f>
        <v>0</v>
      </c>
      <c r="BI3222" s="228">
        <f>IF(N3222="nulová",J3222,0)</f>
        <v>0</v>
      </c>
      <c r="BJ3222" s="20" t="s">
        <v>80</v>
      </c>
      <c r="BK3222" s="228">
        <f>ROUND(I3222*H3222,2)</f>
        <v>0</v>
      </c>
      <c r="BL3222" s="20" t="s">
        <v>464</v>
      </c>
      <c r="BM3222" s="227" t="s">
        <v>2747</v>
      </c>
    </row>
    <row r="3223" s="2" customFormat="1">
      <c r="A3223" s="41"/>
      <c r="B3223" s="42"/>
      <c r="C3223" s="43"/>
      <c r="D3223" s="229" t="s">
        <v>200</v>
      </c>
      <c r="E3223" s="43"/>
      <c r="F3223" s="230" t="s">
        <v>2748</v>
      </c>
      <c r="G3223" s="43"/>
      <c r="H3223" s="43"/>
      <c r="I3223" s="231"/>
      <c r="J3223" s="43"/>
      <c r="K3223" s="43"/>
      <c r="L3223" s="47"/>
      <c r="M3223" s="232"/>
      <c r="N3223" s="233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200</v>
      </c>
      <c r="AU3223" s="20" t="s">
        <v>82</v>
      </c>
    </row>
    <row r="3224" s="13" customFormat="1">
      <c r="A3224" s="13"/>
      <c r="B3224" s="234"/>
      <c r="C3224" s="235"/>
      <c r="D3224" s="236" t="s">
        <v>202</v>
      </c>
      <c r="E3224" s="237" t="s">
        <v>19</v>
      </c>
      <c r="F3224" s="238" t="s">
        <v>2480</v>
      </c>
      <c r="G3224" s="235"/>
      <c r="H3224" s="237" t="s">
        <v>19</v>
      </c>
      <c r="I3224" s="239"/>
      <c r="J3224" s="235"/>
      <c r="K3224" s="235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202</v>
      </c>
      <c r="AU3224" s="244" t="s">
        <v>82</v>
      </c>
      <c r="AV3224" s="13" t="s">
        <v>80</v>
      </c>
      <c r="AW3224" s="13" t="s">
        <v>34</v>
      </c>
      <c r="AX3224" s="13" t="s">
        <v>72</v>
      </c>
      <c r="AY3224" s="244" t="s">
        <v>191</v>
      </c>
    </row>
    <row r="3225" s="13" customFormat="1">
      <c r="A3225" s="13"/>
      <c r="B3225" s="234"/>
      <c r="C3225" s="235"/>
      <c r="D3225" s="236" t="s">
        <v>202</v>
      </c>
      <c r="E3225" s="237" t="s">
        <v>19</v>
      </c>
      <c r="F3225" s="238" t="s">
        <v>2749</v>
      </c>
      <c r="G3225" s="235"/>
      <c r="H3225" s="237" t="s">
        <v>19</v>
      </c>
      <c r="I3225" s="239"/>
      <c r="J3225" s="235"/>
      <c r="K3225" s="235"/>
      <c r="L3225" s="240"/>
      <c r="M3225" s="241"/>
      <c r="N3225" s="242"/>
      <c r="O3225" s="242"/>
      <c r="P3225" s="242"/>
      <c r="Q3225" s="242"/>
      <c r="R3225" s="242"/>
      <c r="S3225" s="242"/>
      <c r="T3225" s="24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4" t="s">
        <v>202</v>
      </c>
      <c r="AU3225" s="244" t="s">
        <v>82</v>
      </c>
      <c r="AV3225" s="13" t="s">
        <v>80</v>
      </c>
      <c r="AW3225" s="13" t="s">
        <v>34</v>
      </c>
      <c r="AX3225" s="13" t="s">
        <v>72</v>
      </c>
      <c r="AY3225" s="244" t="s">
        <v>191</v>
      </c>
    </row>
    <row r="3226" s="14" customFormat="1">
      <c r="A3226" s="14"/>
      <c r="B3226" s="245"/>
      <c r="C3226" s="246"/>
      <c r="D3226" s="236" t="s">
        <v>202</v>
      </c>
      <c r="E3226" s="247" t="s">
        <v>19</v>
      </c>
      <c r="F3226" s="248" t="s">
        <v>80</v>
      </c>
      <c r="G3226" s="246"/>
      <c r="H3226" s="249">
        <v>1</v>
      </c>
      <c r="I3226" s="250"/>
      <c r="J3226" s="246"/>
      <c r="K3226" s="246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202</v>
      </c>
      <c r="AU3226" s="255" t="s">
        <v>82</v>
      </c>
      <c r="AV3226" s="14" t="s">
        <v>82</v>
      </c>
      <c r="AW3226" s="14" t="s">
        <v>34</v>
      </c>
      <c r="AX3226" s="14" t="s">
        <v>72</v>
      </c>
      <c r="AY3226" s="255" t="s">
        <v>191</v>
      </c>
    </row>
    <row r="3227" s="13" customFormat="1">
      <c r="A3227" s="13"/>
      <c r="B3227" s="234"/>
      <c r="C3227" s="235"/>
      <c r="D3227" s="236" t="s">
        <v>202</v>
      </c>
      <c r="E3227" s="237" t="s">
        <v>19</v>
      </c>
      <c r="F3227" s="238" t="s">
        <v>1681</v>
      </c>
      <c r="G3227" s="235"/>
      <c r="H3227" s="237" t="s">
        <v>19</v>
      </c>
      <c r="I3227" s="239"/>
      <c r="J3227" s="235"/>
      <c r="K3227" s="235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202</v>
      </c>
      <c r="AU3227" s="244" t="s">
        <v>82</v>
      </c>
      <c r="AV3227" s="13" t="s">
        <v>80</v>
      </c>
      <c r="AW3227" s="13" t="s">
        <v>34</v>
      </c>
      <c r="AX3227" s="13" t="s">
        <v>72</v>
      </c>
      <c r="AY3227" s="244" t="s">
        <v>191</v>
      </c>
    </row>
    <row r="3228" s="13" customFormat="1">
      <c r="A3228" s="13"/>
      <c r="B3228" s="234"/>
      <c r="C3228" s="235"/>
      <c r="D3228" s="236" t="s">
        <v>202</v>
      </c>
      <c r="E3228" s="237" t="s">
        <v>19</v>
      </c>
      <c r="F3228" s="238" t="s">
        <v>1687</v>
      </c>
      <c r="G3228" s="235"/>
      <c r="H3228" s="237" t="s">
        <v>19</v>
      </c>
      <c r="I3228" s="239"/>
      <c r="J3228" s="235"/>
      <c r="K3228" s="235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202</v>
      </c>
      <c r="AU3228" s="244" t="s">
        <v>82</v>
      </c>
      <c r="AV3228" s="13" t="s">
        <v>80</v>
      </c>
      <c r="AW3228" s="13" t="s">
        <v>34</v>
      </c>
      <c r="AX3228" s="13" t="s">
        <v>72</v>
      </c>
      <c r="AY3228" s="244" t="s">
        <v>191</v>
      </c>
    </row>
    <row r="3229" s="14" customFormat="1">
      <c r="A3229" s="14"/>
      <c r="B3229" s="245"/>
      <c r="C3229" s="246"/>
      <c r="D3229" s="236" t="s">
        <v>202</v>
      </c>
      <c r="E3229" s="247" t="s">
        <v>19</v>
      </c>
      <c r="F3229" s="248" t="s">
        <v>80</v>
      </c>
      <c r="G3229" s="246"/>
      <c r="H3229" s="249">
        <v>1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202</v>
      </c>
      <c r="AU3229" s="255" t="s">
        <v>82</v>
      </c>
      <c r="AV3229" s="14" t="s">
        <v>82</v>
      </c>
      <c r="AW3229" s="14" t="s">
        <v>34</v>
      </c>
      <c r="AX3229" s="14" t="s">
        <v>72</v>
      </c>
      <c r="AY3229" s="255" t="s">
        <v>191</v>
      </c>
    </row>
    <row r="3230" s="16" customFormat="1">
      <c r="A3230" s="16"/>
      <c r="B3230" s="267"/>
      <c r="C3230" s="268"/>
      <c r="D3230" s="236" t="s">
        <v>202</v>
      </c>
      <c r="E3230" s="269" t="s">
        <v>19</v>
      </c>
      <c r="F3230" s="270" t="s">
        <v>212</v>
      </c>
      <c r="G3230" s="268"/>
      <c r="H3230" s="271">
        <v>2</v>
      </c>
      <c r="I3230" s="272"/>
      <c r="J3230" s="268"/>
      <c r="K3230" s="268"/>
      <c r="L3230" s="273"/>
      <c r="M3230" s="274"/>
      <c r="N3230" s="275"/>
      <c r="O3230" s="275"/>
      <c r="P3230" s="275"/>
      <c r="Q3230" s="275"/>
      <c r="R3230" s="275"/>
      <c r="S3230" s="275"/>
      <c r="T3230" s="27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T3230" s="277" t="s">
        <v>202</v>
      </c>
      <c r="AU3230" s="277" t="s">
        <v>82</v>
      </c>
      <c r="AV3230" s="16" t="s">
        <v>198</v>
      </c>
      <c r="AW3230" s="16" t="s">
        <v>34</v>
      </c>
      <c r="AX3230" s="16" t="s">
        <v>80</v>
      </c>
      <c r="AY3230" s="277" t="s">
        <v>191</v>
      </c>
    </row>
    <row r="3231" s="2" customFormat="1" ht="16.5" customHeight="1">
      <c r="A3231" s="41"/>
      <c r="B3231" s="42"/>
      <c r="C3231" s="278" t="s">
        <v>2750</v>
      </c>
      <c r="D3231" s="278" t="s">
        <v>260</v>
      </c>
      <c r="E3231" s="279" t="s">
        <v>2751</v>
      </c>
      <c r="F3231" s="280" t="s">
        <v>2752</v>
      </c>
      <c r="G3231" s="281" t="s">
        <v>196</v>
      </c>
      <c r="H3231" s="282">
        <v>7.3040000000000003</v>
      </c>
      <c r="I3231" s="283"/>
      <c r="J3231" s="284">
        <f>ROUND(I3231*H3231,2)</f>
        <v>0</v>
      </c>
      <c r="K3231" s="280" t="s">
        <v>197</v>
      </c>
      <c r="L3231" s="285"/>
      <c r="M3231" s="286" t="s">
        <v>19</v>
      </c>
      <c r="N3231" s="287" t="s">
        <v>43</v>
      </c>
      <c r="O3231" s="87"/>
      <c r="P3231" s="225">
        <f>O3231*H3231</f>
        <v>0</v>
      </c>
      <c r="Q3231" s="225">
        <v>0.038289999999999998</v>
      </c>
      <c r="R3231" s="225">
        <f>Q3231*H3231</f>
        <v>0.27967016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688</v>
      </c>
      <c r="AT3231" s="227" t="s">
        <v>260</v>
      </c>
      <c r="AU3231" s="227" t="s">
        <v>82</v>
      </c>
      <c r="AY3231" s="20" t="s">
        <v>191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80</v>
      </c>
      <c r="BK3231" s="228">
        <f>ROUND(I3231*H3231,2)</f>
        <v>0</v>
      </c>
      <c r="BL3231" s="20" t="s">
        <v>464</v>
      </c>
      <c r="BM3231" s="227" t="s">
        <v>2753</v>
      </c>
    </row>
    <row r="3232" s="13" customFormat="1">
      <c r="A3232" s="13"/>
      <c r="B3232" s="234"/>
      <c r="C3232" s="235"/>
      <c r="D3232" s="236" t="s">
        <v>202</v>
      </c>
      <c r="E3232" s="237" t="s">
        <v>19</v>
      </c>
      <c r="F3232" s="238" t="s">
        <v>2480</v>
      </c>
      <c r="G3232" s="235"/>
      <c r="H3232" s="237" t="s">
        <v>19</v>
      </c>
      <c r="I3232" s="239"/>
      <c r="J3232" s="235"/>
      <c r="K3232" s="235"/>
      <c r="L3232" s="240"/>
      <c r="M3232" s="241"/>
      <c r="N3232" s="242"/>
      <c r="O3232" s="242"/>
      <c r="P3232" s="242"/>
      <c r="Q3232" s="242"/>
      <c r="R3232" s="242"/>
      <c r="S3232" s="242"/>
      <c r="T3232" s="24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4" t="s">
        <v>202</v>
      </c>
      <c r="AU3232" s="244" t="s">
        <v>82</v>
      </c>
      <c r="AV3232" s="13" t="s">
        <v>80</v>
      </c>
      <c r="AW3232" s="13" t="s">
        <v>34</v>
      </c>
      <c r="AX3232" s="13" t="s">
        <v>72</v>
      </c>
      <c r="AY3232" s="244" t="s">
        <v>191</v>
      </c>
    </row>
    <row r="3233" s="13" customFormat="1">
      <c r="A3233" s="13"/>
      <c r="B3233" s="234"/>
      <c r="C3233" s="235"/>
      <c r="D3233" s="236" t="s">
        <v>202</v>
      </c>
      <c r="E3233" s="237" t="s">
        <v>19</v>
      </c>
      <c r="F3233" s="238" t="s">
        <v>2749</v>
      </c>
      <c r="G3233" s="235"/>
      <c r="H3233" s="237" t="s">
        <v>19</v>
      </c>
      <c r="I3233" s="239"/>
      <c r="J3233" s="235"/>
      <c r="K3233" s="235"/>
      <c r="L3233" s="240"/>
      <c r="M3233" s="241"/>
      <c r="N3233" s="242"/>
      <c r="O3233" s="242"/>
      <c r="P3233" s="242"/>
      <c r="Q3233" s="242"/>
      <c r="R3233" s="242"/>
      <c r="S3233" s="242"/>
      <c r="T3233" s="24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4" t="s">
        <v>202</v>
      </c>
      <c r="AU3233" s="244" t="s">
        <v>82</v>
      </c>
      <c r="AV3233" s="13" t="s">
        <v>80</v>
      </c>
      <c r="AW3233" s="13" t="s">
        <v>34</v>
      </c>
      <c r="AX3233" s="13" t="s">
        <v>72</v>
      </c>
      <c r="AY3233" s="244" t="s">
        <v>191</v>
      </c>
    </row>
    <row r="3234" s="14" customFormat="1">
      <c r="A3234" s="14"/>
      <c r="B3234" s="245"/>
      <c r="C3234" s="246"/>
      <c r="D3234" s="236" t="s">
        <v>202</v>
      </c>
      <c r="E3234" s="247" t="s">
        <v>19</v>
      </c>
      <c r="F3234" s="248" t="s">
        <v>2754</v>
      </c>
      <c r="G3234" s="246"/>
      <c r="H3234" s="249">
        <v>3.6520000000000001</v>
      </c>
      <c r="I3234" s="250"/>
      <c r="J3234" s="246"/>
      <c r="K3234" s="246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202</v>
      </c>
      <c r="AU3234" s="255" t="s">
        <v>82</v>
      </c>
      <c r="AV3234" s="14" t="s">
        <v>82</v>
      </c>
      <c r="AW3234" s="14" t="s">
        <v>34</v>
      </c>
      <c r="AX3234" s="14" t="s">
        <v>72</v>
      </c>
      <c r="AY3234" s="255" t="s">
        <v>191</v>
      </c>
    </row>
    <row r="3235" s="13" customFormat="1">
      <c r="A3235" s="13"/>
      <c r="B3235" s="234"/>
      <c r="C3235" s="235"/>
      <c r="D3235" s="236" t="s">
        <v>202</v>
      </c>
      <c r="E3235" s="237" t="s">
        <v>19</v>
      </c>
      <c r="F3235" s="238" t="s">
        <v>1681</v>
      </c>
      <c r="G3235" s="235"/>
      <c r="H3235" s="237" t="s">
        <v>19</v>
      </c>
      <c r="I3235" s="239"/>
      <c r="J3235" s="235"/>
      <c r="K3235" s="235"/>
      <c r="L3235" s="240"/>
      <c r="M3235" s="241"/>
      <c r="N3235" s="242"/>
      <c r="O3235" s="242"/>
      <c r="P3235" s="242"/>
      <c r="Q3235" s="242"/>
      <c r="R3235" s="242"/>
      <c r="S3235" s="242"/>
      <c r="T3235" s="24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4" t="s">
        <v>202</v>
      </c>
      <c r="AU3235" s="244" t="s">
        <v>82</v>
      </c>
      <c r="AV3235" s="13" t="s">
        <v>80</v>
      </c>
      <c r="AW3235" s="13" t="s">
        <v>34</v>
      </c>
      <c r="AX3235" s="13" t="s">
        <v>72</v>
      </c>
      <c r="AY3235" s="244" t="s">
        <v>191</v>
      </c>
    </row>
    <row r="3236" s="13" customFormat="1">
      <c r="A3236" s="13"/>
      <c r="B3236" s="234"/>
      <c r="C3236" s="235"/>
      <c r="D3236" s="236" t="s">
        <v>202</v>
      </c>
      <c r="E3236" s="237" t="s">
        <v>19</v>
      </c>
      <c r="F3236" s="238" t="s">
        <v>1687</v>
      </c>
      <c r="G3236" s="235"/>
      <c r="H3236" s="237" t="s">
        <v>19</v>
      </c>
      <c r="I3236" s="239"/>
      <c r="J3236" s="235"/>
      <c r="K3236" s="235"/>
      <c r="L3236" s="240"/>
      <c r="M3236" s="241"/>
      <c r="N3236" s="242"/>
      <c r="O3236" s="242"/>
      <c r="P3236" s="242"/>
      <c r="Q3236" s="242"/>
      <c r="R3236" s="242"/>
      <c r="S3236" s="242"/>
      <c r="T3236" s="24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4" t="s">
        <v>202</v>
      </c>
      <c r="AU3236" s="244" t="s">
        <v>82</v>
      </c>
      <c r="AV3236" s="13" t="s">
        <v>80</v>
      </c>
      <c r="AW3236" s="13" t="s">
        <v>34</v>
      </c>
      <c r="AX3236" s="13" t="s">
        <v>72</v>
      </c>
      <c r="AY3236" s="244" t="s">
        <v>191</v>
      </c>
    </row>
    <row r="3237" s="14" customFormat="1">
      <c r="A3237" s="14"/>
      <c r="B3237" s="245"/>
      <c r="C3237" s="246"/>
      <c r="D3237" s="236" t="s">
        <v>202</v>
      </c>
      <c r="E3237" s="247" t="s">
        <v>19</v>
      </c>
      <c r="F3237" s="248" t="s">
        <v>2754</v>
      </c>
      <c r="G3237" s="246"/>
      <c r="H3237" s="249">
        <v>3.6520000000000001</v>
      </c>
      <c r="I3237" s="250"/>
      <c r="J3237" s="246"/>
      <c r="K3237" s="246"/>
      <c r="L3237" s="251"/>
      <c r="M3237" s="252"/>
      <c r="N3237" s="253"/>
      <c r="O3237" s="253"/>
      <c r="P3237" s="253"/>
      <c r="Q3237" s="253"/>
      <c r="R3237" s="253"/>
      <c r="S3237" s="253"/>
      <c r="T3237" s="25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5" t="s">
        <v>202</v>
      </c>
      <c r="AU3237" s="255" t="s">
        <v>82</v>
      </c>
      <c r="AV3237" s="14" t="s">
        <v>82</v>
      </c>
      <c r="AW3237" s="14" t="s">
        <v>34</v>
      </c>
      <c r="AX3237" s="14" t="s">
        <v>72</v>
      </c>
      <c r="AY3237" s="255" t="s">
        <v>191</v>
      </c>
    </row>
    <row r="3238" s="16" customFormat="1">
      <c r="A3238" s="16"/>
      <c r="B3238" s="267"/>
      <c r="C3238" s="268"/>
      <c r="D3238" s="236" t="s">
        <v>202</v>
      </c>
      <c r="E3238" s="269" t="s">
        <v>19</v>
      </c>
      <c r="F3238" s="270" t="s">
        <v>212</v>
      </c>
      <c r="G3238" s="268"/>
      <c r="H3238" s="271">
        <v>7.3040000000000003</v>
      </c>
      <c r="I3238" s="272"/>
      <c r="J3238" s="268"/>
      <c r="K3238" s="268"/>
      <c r="L3238" s="273"/>
      <c r="M3238" s="274"/>
      <c r="N3238" s="275"/>
      <c r="O3238" s="275"/>
      <c r="P3238" s="275"/>
      <c r="Q3238" s="275"/>
      <c r="R3238" s="275"/>
      <c r="S3238" s="275"/>
      <c r="T3238" s="27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T3238" s="277" t="s">
        <v>202</v>
      </c>
      <c r="AU3238" s="277" t="s">
        <v>82</v>
      </c>
      <c r="AV3238" s="16" t="s">
        <v>198</v>
      </c>
      <c r="AW3238" s="16" t="s">
        <v>34</v>
      </c>
      <c r="AX3238" s="16" t="s">
        <v>80</v>
      </c>
      <c r="AY3238" s="277" t="s">
        <v>191</v>
      </c>
    </row>
    <row r="3239" s="2" customFormat="1" ht="16.5" customHeight="1">
      <c r="A3239" s="41"/>
      <c r="B3239" s="42"/>
      <c r="C3239" s="278" t="s">
        <v>2755</v>
      </c>
      <c r="D3239" s="278" t="s">
        <v>260</v>
      </c>
      <c r="E3239" s="279" t="s">
        <v>2756</v>
      </c>
      <c r="F3239" s="280" t="s">
        <v>2757</v>
      </c>
      <c r="G3239" s="281" t="s">
        <v>196</v>
      </c>
      <c r="H3239" s="282">
        <v>8.0399999999999991</v>
      </c>
      <c r="I3239" s="283"/>
      <c r="J3239" s="284">
        <f>ROUND(I3239*H3239,2)</f>
        <v>0</v>
      </c>
      <c r="K3239" s="280" t="s">
        <v>197</v>
      </c>
      <c r="L3239" s="285"/>
      <c r="M3239" s="286" t="s">
        <v>19</v>
      </c>
      <c r="N3239" s="287" t="s">
        <v>43</v>
      </c>
      <c r="O3239" s="87"/>
      <c r="P3239" s="225">
        <f>O3239*H3239</f>
        <v>0</v>
      </c>
      <c r="Q3239" s="225">
        <v>0.017840000000000002</v>
      </c>
      <c r="R3239" s="225">
        <f>Q3239*H3239</f>
        <v>0.14343359999999999</v>
      </c>
      <c r="S3239" s="225">
        <v>0</v>
      </c>
      <c r="T3239" s="226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7" t="s">
        <v>688</v>
      </c>
      <c r="AT3239" s="227" t="s">
        <v>260</v>
      </c>
      <c r="AU3239" s="227" t="s">
        <v>82</v>
      </c>
      <c r="AY3239" s="20" t="s">
        <v>191</v>
      </c>
      <c r="BE3239" s="228">
        <f>IF(N3239="základní",J3239,0)</f>
        <v>0</v>
      </c>
      <c r="BF3239" s="228">
        <f>IF(N3239="snížená",J3239,0)</f>
        <v>0</v>
      </c>
      <c r="BG3239" s="228">
        <f>IF(N3239="zákl. přenesená",J3239,0)</f>
        <v>0</v>
      </c>
      <c r="BH3239" s="228">
        <f>IF(N3239="sníž. přenesená",J3239,0)</f>
        <v>0</v>
      </c>
      <c r="BI3239" s="228">
        <f>IF(N3239="nulová",J3239,0)</f>
        <v>0</v>
      </c>
      <c r="BJ3239" s="20" t="s">
        <v>80</v>
      </c>
      <c r="BK3239" s="228">
        <f>ROUND(I3239*H3239,2)</f>
        <v>0</v>
      </c>
      <c r="BL3239" s="20" t="s">
        <v>464</v>
      </c>
      <c r="BM3239" s="227" t="s">
        <v>2758</v>
      </c>
    </row>
    <row r="3240" s="13" customFormat="1">
      <c r="A3240" s="13"/>
      <c r="B3240" s="234"/>
      <c r="C3240" s="235"/>
      <c r="D3240" s="236" t="s">
        <v>202</v>
      </c>
      <c r="E3240" s="237" t="s">
        <v>19</v>
      </c>
      <c r="F3240" s="238" t="s">
        <v>2480</v>
      </c>
      <c r="G3240" s="235"/>
      <c r="H3240" s="237" t="s">
        <v>19</v>
      </c>
      <c r="I3240" s="239"/>
      <c r="J3240" s="235"/>
      <c r="K3240" s="235"/>
      <c r="L3240" s="240"/>
      <c r="M3240" s="241"/>
      <c r="N3240" s="242"/>
      <c r="O3240" s="242"/>
      <c r="P3240" s="242"/>
      <c r="Q3240" s="242"/>
      <c r="R3240" s="242"/>
      <c r="S3240" s="242"/>
      <c r="T3240" s="24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4" t="s">
        <v>202</v>
      </c>
      <c r="AU3240" s="244" t="s">
        <v>82</v>
      </c>
      <c r="AV3240" s="13" t="s">
        <v>80</v>
      </c>
      <c r="AW3240" s="13" t="s">
        <v>34</v>
      </c>
      <c r="AX3240" s="13" t="s">
        <v>72</v>
      </c>
      <c r="AY3240" s="244" t="s">
        <v>191</v>
      </c>
    </row>
    <row r="3241" s="13" customFormat="1">
      <c r="A3241" s="13"/>
      <c r="B3241" s="234"/>
      <c r="C3241" s="235"/>
      <c r="D3241" s="236" t="s">
        <v>202</v>
      </c>
      <c r="E3241" s="237" t="s">
        <v>19</v>
      </c>
      <c r="F3241" s="238" t="s">
        <v>2759</v>
      </c>
      <c r="G3241" s="235"/>
      <c r="H3241" s="237" t="s">
        <v>19</v>
      </c>
      <c r="I3241" s="239"/>
      <c r="J3241" s="235"/>
      <c r="K3241" s="235"/>
      <c r="L3241" s="240"/>
      <c r="M3241" s="241"/>
      <c r="N3241" s="242"/>
      <c r="O3241" s="242"/>
      <c r="P3241" s="242"/>
      <c r="Q3241" s="242"/>
      <c r="R3241" s="242"/>
      <c r="S3241" s="242"/>
      <c r="T3241" s="24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4" t="s">
        <v>202</v>
      </c>
      <c r="AU3241" s="244" t="s">
        <v>82</v>
      </c>
      <c r="AV3241" s="13" t="s">
        <v>80</v>
      </c>
      <c r="AW3241" s="13" t="s">
        <v>34</v>
      </c>
      <c r="AX3241" s="13" t="s">
        <v>72</v>
      </c>
      <c r="AY3241" s="244" t="s">
        <v>191</v>
      </c>
    </row>
    <row r="3242" s="14" customFormat="1">
      <c r="A3242" s="14"/>
      <c r="B3242" s="245"/>
      <c r="C3242" s="246"/>
      <c r="D3242" s="236" t="s">
        <v>202</v>
      </c>
      <c r="E3242" s="247" t="s">
        <v>19</v>
      </c>
      <c r="F3242" s="248" t="s">
        <v>2760</v>
      </c>
      <c r="G3242" s="246"/>
      <c r="H3242" s="249">
        <v>2.0099999999999998</v>
      </c>
      <c r="I3242" s="250"/>
      <c r="J3242" s="246"/>
      <c r="K3242" s="246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202</v>
      </c>
      <c r="AU3242" s="255" t="s">
        <v>82</v>
      </c>
      <c r="AV3242" s="14" t="s">
        <v>82</v>
      </c>
      <c r="AW3242" s="14" t="s">
        <v>34</v>
      </c>
      <c r="AX3242" s="14" t="s">
        <v>72</v>
      </c>
      <c r="AY3242" s="255" t="s">
        <v>191</v>
      </c>
    </row>
    <row r="3243" s="14" customFormat="1">
      <c r="A3243" s="14"/>
      <c r="B3243" s="245"/>
      <c r="C3243" s="246"/>
      <c r="D3243" s="236" t="s">
        <v>202</v>
      </c>
      <c r="E3243" s="247" t="s">
        <v>19</v>
      </c>
      <c r="F3243" s="248" t="s">
        <v>2760</v>
      </c>
      <c r="G3243" s="246"/>
      <c r="H3243" s="249">
        <v>2.0099999999999998</v>
      </c>
      <c r="I3243" s="250"/>
      <c r="J3243" s="246"/>
      <c r="K3243" s="246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202</v>
      </c>
      <c r="AU3243" s="255" t="s">
        <v>82</v>
      </c>
      <c r="AV3243" s="14" t="s">
        <v>82</v>
      </c>
      <c r="AW3243" s="14" t="s">
        <v>34</v>
      </c>
      <c r="AX3243" s="14" t="s">
        <v>72</v>
      </c>
      <c r="AY3243" s="255" t="s">
        <v>191</v>
      </c>
    </row>
    <row r="3244" s="13" customFormat="1">
      <c r="A3244" s="13"/>
      <c r="B3244" s="234"/>
      <c r="C3244" s="235"/>
      <c r="D3244" s="236" t="s">
        <v>202</v>
      </c>
      <c r="E3244" s="237" t="s">
        <v>19</v>
      </c>
      <c r="F3244" s="238" t="s">
        <v>1681</v>
      </c>
      <c r="G3244" s="235"/>
      <c r="H3244" s="237" t="s">
        <v>19</v>
      </c>
      <c r="I3244" s="239"/>
      <c r="J3244" s="235"/>
      <c r="K3244" s="235"/>
      <c r="L3244" s="240"/>
      <c r="M3244" s="241"/>
      <c r="N3244" s="242"/>
      <c r="O3244" s="242"/>
      <c r="P3244" s="242"/>
      <c r="Q3244" s="242"/>
      <c r="R3244" s="242"/>
      <c r="S3244" s="242"/>
      <c r="T3244" s="24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4" t="s">
        <v>202</v>
      </c>
      <c r="AU3244" s="244" t="s">
        <v>82</v>
      </c>
      <c r="AV3244" s="13" t="s">
        <v>80</v>
      </c>
      <c r="AW3244" s="13" t="s">
        <v>34</v>
      </c>
      <c r="AX3244" s="13" t="s">
        <v>72</v>
      </c>
      <c r="AY3244" s="244" t="s">
        <v>191</v>
      </c>
    </row>
    <row r="3245" s="13" customFormat="1">
      <c r="A3245" s="13"/>
      <c r="B3245" s="234"/>
      <c r="C3245" s="235"/>
      <c r="D3245" s="236" t="s">
        <v>202</v>
      </c>
      <c r="E3245" s="237" t="s">
        <v>19</v>
      </c>
      <c r="F3245" s="238" t="s">
        <v>2761</v>
      </c>
      <c r="G3245" s="235"/>
      <c r="H3245" s="237" t="s">
        <v>19</v>
      </c>
      <c r="I3245" s="239"/>
      <c r="J3245" s="235"/>
      <c r="K3245" s="235"/>
      <c r="L3245" s="240"/>
      <c r="M3245" s="241"/>
      <c r="N3245" s="242"/>
      <c r="O3245" s="242"/>
      <c r="P3245" s="242"/>
      <c r="Q3245" s="242"/>
      <c r="R3245" s="242"/>
      <c r="S3245" s="242"/>
      <c r="T3245" s="24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4" t="s">
        <v>202</v>
      </c>
      <c r="AU3245" s="244" t="s">
        <v>82</v>
      </c>
      <c r="AV3245" s="13" t="s">
        <v>80</v>
      </c>
      <c r="AW3245" s="13" t="s">
        <v>34</v>
      </c>
      <c r="AX3245" s="13" t="s">
        <v>72</v>
      </c>
      <c r="AY3245" s="244" t="s">
        <v>191</v>
      </c>
    </row>
    <row r="3246" s="14" customFormat="1">
      <c r="A3246" s="14"/>
      <c r="B3246" s="245"/>
      <c r="C3246" s="246"/>
      <c r="D3246" s="236" t="s">
        <v>202</v>
      </c>
      <c r="E3246" s="247" t="s">
        <v>19</v>
      </c>
      <c r="F3246" s="248" t="s">
        <v>2760</v>
      </c>
      <c r="G3246" s="246"/>
      <c r="H3246" s="249">
        <v>2.0099999999999998</v>
      </c>
      <c r="I3246" s="250"/>
      <c r="J3246" s="246"/>
      <c r="K3246" s="246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202</v>
      </c>
      <c r="AU3246" s="255" t="s">
        <v>82</v>
      </c>
      <c r="AV3246" s="14" t="s">
        <v>82</v>
      </c>
      <c r="AW3246" s="14" t="s">
        <v>34</v>
      </c>
      <c r="AX3246" s="14" t="s">
        <v>72</v>
      </c>
      <c r="AY3246" s="255" t="s">
        <v>191</v>
      </c>
    </row>
    <row r="3247" s="14" customFormat="1">
      <c r="A3247" s="14"/>
      <c r="B3247" s="245"/>
      <c r="C3247" s="246"/>
      <c r="D3247" s="236" t="s">
        <v>202</v>
      </c>
      <c r="E3247" s="247" t="s">
        <v>19</v>
      </c>
      <c r="F3247" s="248" t="s">
        <v>2760</v>
      </c>
      <c r="G3247" s="246"/>
      <c r="H3247" s="249">
        <v>2.0099999999999998</v>
      </c>
      <c r="I3247" s="250"/>
      <c r="J3247" s="246"/>
      <c r="K3247" s="246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202</v>
      </c>
      <c r="AU3247" s="255" t="s">
        <v>82</v>
      </c>
      <c r="AV3247" s="14" t="s">
        <v>82</v>
      </c>
      <c r="AW3247" s="14" t="s">
        <v>34</v>
      </c>
      <c r="AX3247" s="14" t="s">
        <v>72</v>
      </c>
      <c r="AY3247" s="255" t="s">
        <v>191</v>
      </c>
    </row>
    <row r="3248" s="16" customFormat="1">
      <c r="A3248" s="16"/>
      <c r="B3248" s="267"/>
      <c r="C3248" s="268"/>
      <c r="D3248" s="236" t="s">
        <v>202</v>
      </c>
      <c r="E3248" s="269" t="s">
        <v>19</v>
      </c>
      <c r="F3248" s="270" t="s">
        <v>212</v>
      </c>
      <c r="G3248" s="268"/>
      <c r="H3248" s="271">
        <v>8.0399999999999991</v>
      </c>
      <c r="I3248" s="272"/>
      <c r="J3248" s="268"/>
      <c r="K3248" s="268"/>
      <c r="L3248" s="273"/>
      <c r="M3248" s="274"/>
      <c r="N3248" s="275"/>
      <c r="O3248" s="275"/>
      <c r="P3248" s="275"/>
      <c r="Q3248" s="275"/>
      <c r="R3248" s="275"/>
      <c r="S3248" s="275"/>
      <c r="T3248" s="27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T3248" s="277" t="s">
        <v>202</v>
      </c>
      <c r="AU3248" s="277" t="s">
        <v>82</v>
      </c>
      <c r="AV3248" s="16" t="s">
        <v>198</v>
      </c>
      <c r="AW3248" s="16" t="s">
        <v>34</v>
      </c>
      <c r="AX3248" s="16" t="s">
        <v>80</v>
      </c>
      <c r="AY3248" s="277" t="s">
        <v>191</v>
      </c>
    </row>
    <row r="3249" s="2" customFormat="1" ht="16.5" customHeight="1">
      <c r="A3249" s="41"/>
      <c r="B3249" s="42"/>
      <c r="C3249" s="278" t="s">
        <v>2762</v>
      </c>
      <c r="D3249" s="278" t="s">
        <v>260</v>
      </c>
      <c r="E3249" s="279" t="s">
        <v>2682</v>
      </c>
      <c r="F3249" s="280" t="s">
        <v>2683</v>
      </c>
      <c r="G3249" s="281" t="s">
        <v>196</v>
      </c>
      <c r="H3249" s="282">
        <v>2.6560000000000001</v>
      </c>
      <c r="I3249" s="283"/>
      <c r="J3249" s="284">
        <f>ROUND(I3249*H3249,2)</f>
        <v>0</v>
      </c>
      <c r="K3249" s="280" t="s">
        <v>197</v>
      </c>
      <c r="L3249" s="285"/>
      <c r="M3249" s="286" t="s">
        <v>19</v>
      </c>
      <c r="N3249" s="287" t="s">
        <v>43</v>
      </c>
      <c r="O3249" s="87"/>
      <c r="P3249" s="225">
        <f>O3249*H3249</f>
        <v>0</v>
      </c>
      <c r="Q3249" s="225">
        <v>0.017999999999999999</v>
      </c>
      <c r="R3249" s="225">
        <f>Q3249*H3249</f>
        <v>0.047807999999999996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688</v>
      </c>
      <c r="AT3249" s="227" t="s">
        <v>260</v>
      </c>
      <c r="AU3249" s="227" t="s">
        <v>82</v>
      </c>
      <c r="AY3249" s="20" t="s">
        <v>191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80</v>
      </c>
      <c r="BK3249" s="228">
        <f>ROUND(I3249*H3249,2)</f>
        <v>0</v>
      </c>
      <c r="BL3249" s="20" t="s">
        <v>464</v>
      </c>
      <c r="BM3249" s="227" t="s">
        <v>2763</v>
      </c>
    </row>
    <row r="3250" s="13" customFormat="1">
      <c r="A3250" s="13"/>
      <c r="B3250" s="234"/>
      <c r="C3250" s="235"/>
      <c r="D3250" s="236" t="s">
        <v>202</v>
      </c>
      <c r="E3250" s="237" t="s">
        <v>19</v>
      </c>
      <c r="F3250" s="238" t="s">
        <v>2480</v>
      </c>
      <c r="G3250" s="235"/>
      <c r="H3250" s="237" t="s">
        <v>19</v>
      </c>
      <c r="I3250" s="239"/>
      <c r="J3250" s="235"/>
      <c r="K3250" s="235"/>
      <c r="L3250" s="240"/>
      <c r="M3250" s="241"/>
      <c r="N3250" s="242"/>
      <c r="O3250" s="242"/>
      <c r="P3250" s="242"/>
      <c r="Q3250" s="242"/>
      <c r="R3250" s="242"/>
      <c r="S3250" s="242"/>
      <c r="T3250" s="24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4" t="s">
        <v>202</v>
      </c>
      <c r="AU3250" s="244" t="s">
        <v>82</v>
      </c>
      <c r="AV3250" s="13" t="s">
        <v>80</v>
      </c>
      <c r="AW3250" s="13" t="s">
        <v>34</v>
      </c>
      <c r="AX3250" s="13" t="s">
        <v>72</v>
      </c>
      <c r="AY3250" s="244" t="s">
        <v>191</v>
      </c>
    </row>
    <row r="3251" s="13" customFormat="1">
      <c r="A3251" s="13"/>
      <c r="B3251" s="234"/>
      <c r="C3251" s="235"/>
      <c r="D3251" s="236" t="s">
        <v>202</v>
      </c>
      <c r="E3251" s="237" t="s">
        <v>19</v>
      </c>
      <c r="F3251" s="238" t="s">
        <v>2764</v>
      </c>
      <c r="G3251" s="235"/>
      <c r="H3251" s="237" t="s">
        <v>19</v>
      </c>
      <c r="I3251" s="239"/>
      <c r="J3251" s="235"/>
      <c r="K3251" s="235"/>
      <c r="L3251" s="240"/>
      <c r="M3251" s="241"/>
      <c r="N3251" s="242"/>
      <c r="O3251" s="242"/>
      <c r="P3251" s="242"/>
      <c r="Q3251" s="242"/>
      <c r="R3251" s="242"/>
      <c r="S3251" s="242"/>
      <c r="T3251" s="24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4" t="s">
        <v>202</v>
      </c>
      <c r="AU3251" s="244" t="s">
        <v>82</v>
      </c>
      <c r="AV3251" s="13" t="s">
        <v>80</v>
      </c>
      <c r="AW3251" s="13" t="s">
        <v>34</v>
      </c>
      <c r="AX3251" s="13" t="s">
        <v>72</v>
      </c>
      <c r="AY3251" s="244" t="s">
        <v>191</v>
      </c>
    </row>
    <row r="3252" s="14" customFormat="1">
      <c r="A3252" s="14"/>
      <c r="B3252" s="245"/>
      <c r="C3252" s="246"/>
      <c r="D3252" s="236" t="s">
        <v>202</v>
      </c>
      <c r="E3252" s="247" t="s">
        <v>19</v>
      </c>
      <c r="F3252" s="248" t="s">
        <v>2765</v>
      </c>
      <c r="G3252" s="246"/>
      <c r="H3252" s="249">
        <v>1.3280000000000001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202</v>
      </c>
      <c r="AU3252" s="255" t="s">
        <v>82</v>
      </c>
      <c r="AV3252" s="14" t="s">
        <v>82</v>
      </c>
      <c r="AW3252" s="14" t="s">
        <v>34</v>
      </c>
      <c r="AX3252" s="14" t="s">
        <v>72</v>
      </c>
      <c r="AY3252" s="255" t="s">
        <v>191</v>
      </c>
    </row>
    <row r="3253" s="13" customFormat="1">
      <c r="A3253" s="13"/>
      <c r="B3253" s="234"/>
      <c r="C3253" s="235"/>
      <c r="D3253" s="236" t="s">
        <v>202</v>
      </c>
      <c r="E3253" s="237" t="s">
        <v>19</v>
      </c>
      <c r="F3253" s="238" t="s">
        <v>1681</v>
      </c>
      <c r="G3253" s="235"/>
      <c r="H3253" s="237" t="s">
        <v>19</v>
      </c>
      <c r="I3253" s="239"/>
      <c r="J3253" s="235"/>
      <c r="K3253" s="235"/>
      <c r="L3253" s="240"/>
      <c r="M3253" s="241"/>
      <c r="N3253" s="242"/>
      <c r="O3253" s="242"/>
      <c r="P3253" s="242"/>
      <c r="Q3253" s="242"/>
      <c r="R3253" s="242"/>
      <c r="S3253" s="242"/>
      <c r="T3253" s="24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4" t="s">
        <v>202</v>
      </c>
      <c r="AU3253" s="244" t="s">
        <v>82</v>
      </c>
      <c r="AV3253" s="13" t="s">
        <v>80</v>
      </c>
      <c r="AW3253" s="13" t="s">
        <v>34</v>
      </c>
      <c r="AX3253" s="13" t="s">
        <v>72</v>
      </c>
      <c r="AY3253" s="244" t="s">
        <v>191</v>
      </c>
    </row>
    <row r="3254" s="13" customFormat="1">
      <c r="A3254" s="13"/>
      <c r="B3254" s="234"/>
      <c r="C3254" s="235"/>
      <c r="D3254" s="236" t="s">
        <v>202</v>
      </c>
      <c r="E3254" s="237" t="s">
        <v>19</v>
      </c>
      <c r="F3254" s="238" t="s">
        <v>2766</v>
      </c>
      <c r="G3254" s="235"/>
      <c r="H3254" s="237" t="s">
        <v>19</v>
      </c>
      <c r="I3254" s="239"/>
      <c r="J3254" s="235"/>
      <c r="K3254" s="235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202</v>
      </c>
      <c r="AU3254" s="244" t="s">
        <v>82</v>
      </c>
      <c r="AV3254" s="13" t="s">
        <v>80</v>
      </c>
      <c r="AW3254" s="13" t="s">
        <v>34</v>
      </c>
      <c r="AX3254" s="13" t="s">
        <v>72</v>
      </c>
      <c r="AY3254" s="244" t="s">
        <v>191</v>
      </c>
    </row>
    <row r="3255" s="14" customFormat="1">
      <c r="A3255" s="14"/>
      <c r="B3255" s="245"/>
      <c r="C3255" s="246"/>
      <c r="D3255" s="236" t="s">
        <v>202</v>
      </c>
      <c r="E3255" s="247" t="s">
        <v>19</v>
      </c>
      <c r="F3255" s="248" t="s">
        <v>2765</v>
      </c>
      <c r="G3255" s="246"/>
      <c r="H3255" s="249">
        <v>1.3280000000000001</v>
      </c>
      <c r="I3255" s="250"/>
      <c r="J3255" s="246"/>
      <c r="K3255" s="246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202</v>
      </c>
      <c r="AU3255" s="255" t="s">
        <v>82</v>
      </c>
      <c r="AV3255" s="14" t="s">
        <v>82</v>
      </c>
      <c r="AW3255" s="14" t="s">
        <v>34</v>
      </c>
      <c r="AX3255" s="14" t="s">
        <v>72</v>
      </c>
      <c r="AY3255" s="255" t="s">
        <v>191</v>
      </c>
    </row>
    <row r="3256" s="16" customFormat="1">
      <c r="A3256" s="16"/>
      <c r="B3256" s="267"/>
      <c r="C3256" s="268"/>
      <c r="D3256" s="236" t="s">
        <v>202</v>
      </c>
      <c r="E3256" s="269" t="s">
        <v>19</v>
      </c>
      <c r="F3256" s="270" t="s">
        <v>212</v>
      </c>
      <c r="G3256" s="268"/>
      <c r="H3256" s="271">
        <v>2.6560000000000001</v>
      </c>
      <c r="I3256" s="272"/>
      <c r="J3256" s="268"/>
      <c r="K3256" s="268"/>
      <c r="L3256" s="273"/>
      <c r="M3256" s="274"/>
      <c r="N3256" s="275"/>
      <c r="O3256" s="275"/>
      <c r="P3256" s="275"/>
      <c r="Q3256" s="275"/>
      <c r="R3256" s="275"/>
      <c r="S3256" s="275"/>
      <c r="T3256" s="27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T3256" s="277" t="s">
        <v>202</v>
      </c>
      <c r="AU3256" s="277" t="s">
        <v>82</v>
      </c>
      <c r="AV3256" s="16" t="s">
        <v>198</v>
      </c>
      <c r="AW3256" s="16" t="s">
        <v>34</v>
      </c>
      <c r="AX3256" s="16" t="s">
        <v>80</v>
      </c>
      <c r="AY3256" s="277" t="s">
        <v>191</v>
      </c>
    </row>
    <row r="3257" s="2" customFormat="1" ht="16.5" customHeight="1">
      <c r="A3257" s="41"/>
      <c r="B3257" s="42"/>
      <c r="C3257" s="216" t="s">
        <v>2767</v>
      </c>
      <c r="D3257" s="216" t="s">
        <v>193</v>
      </c>
      <c r="E3257" s="217" t="s">
        <v>2768</v>
      </c>
      <c r="F3257" s="218" t="s">
        <v>2769</v>
      </c>
      <c r="G3257" s="219" t="s">
        <v>250</v>
      </c>
      <c r="H3257" s="220">
        <v>4</v>
      </c>
      <c r="I3257" s="221"/>
      <c r="J3257" s="222">
        <f>ROUND(I3257*H3257,2)</f>
        <v>0</v>
      </c>
      <c r="K3257" s="218" t="s">
        <v>197</v>
      </c>
      <c r="L3257" s="47"/>
      <c r="M3257" s="223" t="s">
        <v>19</v>
      </c>
      <c r="N3257" s="224" t="s">
        <v>43</v>
      </c>
      <c r="O3257" s="87"/>
      <c r="P3257" s="225">
        <f>O3257*H3257</f>
        <v>0</v>
      </c>
      <c r="Q3257" s="225">
        <v>0</v>
      </c>
      <c r="R3257" s="225">
        <f>Q3257*H3257</f>
        <v>0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464</v>
      </c>
      <c r="AT3257" s="227" t="s">
        <v>193</v>
      </c>
      <c r="AU3257" s="227" t="s">
        <v>82</v>
      </c>
      <c r="AY3257" s="20" t="s">
        <v>191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80</v>
      </c>
      <c r="BK3257" s="228">
        <f>ROUND(I3257*H3257,2)</f>
        <v>0</v>
      </c>
      <c r="BL3257" s="20" t="s">
        <v>464</v>
      </c>
      <c r="BM3257" s="227" t="s">
        <v>2770</v>
      </c>
    </row>
    <row r="3258" s="2" customFormat="1">
      <c r="A3258" s="41"/>
      <c r="B3258" s="42"/>
      <c r="C3258" s="43"/>
      <c r="D3258" s="229" t="s">
        <v>200</v>
      </c>
      <c r="E3258" s="43"/>
      <c r="F3258" s="230" t="s">
        <v>2771</v>
      </c>
      <c r="G3258" s="43"/>
      <c r="H3258" s="43"/>
      <c r="I3258" s="231"/>
      <c r="J3258" s="43"/>
      <c r="K3258" s="43"/>
      <c r="L3258" s="47"/>
      <c r="M3258" s="232"/>
      <c r="N3258" s="233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200</v>
      </c>
      <c r="AU3258" s="20" t="s">
        <v>82</v>
      </c>
    </row>
    <row r="3259" s="13" customFormat="1">
      <c r="A3259" s="13"/>
      <c r="B3259" s="234"/>
      <c r="C3259" s="235"/>
      <c r="D3259" s="236" t="s">
        <v>202</v>
      </c>
      <c r="E3259" s="237" t="s">
        <v>19</v>
      </c>
      <c r="F3259" s="238" t="s">
        <v>1868</v>
      </c>
      <c r="G3259" s="235"/>
      <c r="H3259" s="237" t="s">
        <v>19</v>
      </c>
      <c r="I3259" s="239"/>
      <c r="J3259" s="235"/>
      <c r="K3259" s="235"/>
      <c r="L3259" s="240"/>
      <c r="M3259" s="241"/>
      <c r="N3259" s="242"/>
      <c r="O3259" s="242"/>
      <c r="P3259" s="242"/>
      <c r="Q3259" s="242"/>
      <c r="R3259" s="242"/>
      <c r="S3259" s="242"/>
      <c r="T3259" s="24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4" t="s">
        <v>202</v>
      </c>
      <c r="AU3259" s="244" t="s">
        <v>82</v>
      </c>
      <c r="AV3259" s="13" t="s">
        <v>80</v>
      </c>
      <c r="AW3259" s="13" t="s">
        <v>34</v>
      </c>
      <c r="AX3259" s="13" t="s">
        <v>72</v>
      </c>
      <c r="AY3259" s="244" t="s">
        <v>191</v>
      </c>
    </row>
    <row r="3260" s="13" customFormat="1">
      <c r="A3260" s="13"/>
      <c r="B3260" s="234"/>
      <c r="C3260" s="235"/>
      <c r="D3260" s="236" t="s">
        <v>202</v>
      </c>
      <c r="E3260" s="237" t="s">
        <v>19</v>
      </c>
      <c r="F3260" s="238" t="s">
        <v>1905</v>
      </c>
      <c r="G3260" s="235"/>
      <c r="H3260" s="237" t="s">
        <v>19</v>
      </c>
      <c r="I3260" s="239"/>
      <c r="J3260" s="235"/>
      <c r="K3260" s="235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202</v>
      </c>
      <c r="AU3260" s="244" t="s">
        <v>82</v>
      </c>
      <c r="AV3260" s="13" t="s">
        <v>80</v>
      </c>
      <c r="AW3260" s="13" t="s">
        <v>34</v>
      </c>
      <c r="AX3260" s="13" t="s">
        <v>72</v>
      </c>
      <c r="AY3260" s="244" t="s">
        <v>191</v>
      </c>
    </row>
    <row r="3261" s="14" customFormat="1">
      <c r="A3261" s="14"/>
      <c r="B3261" s="245"/>
      <c r="C3261" s="246"/>
      <c r="D3261" s="236" t="s">
        <v>202</v>
      </c>
      <c r="E3261" s="247" t="s">
        <v>19</v>
      </c>
      <c r="F3261" s="248" t="s">
        <v>2479</v>
      </c>
      <c r="G3261" s="246"/>
      <c r="H3261" s="249">
        <v>4</v>
      </c>
      <c r="I3261" s="250"/>
      <c r="J3261" s="246"/>
      <c r="K3261" s="246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202</v>
      </c>
      <c r="AU3261" s="255" t="s">
        <v>82</v>
      </c>
      <c r="AV3261" s="14" t="s">
        <v>82</v>
      </c>
      <c r="AW3261" s="14" t="s">
        <v>34</v>
      </c>
      <c r="AX3261" s="14" t="s">
        <v>72</v>
      </c>
      <c r="AY3261" s="255" t="s">
        <v>191</v>
      </c>
    </row>
    <row r="3262" s="16" customFormat="1">
      <c r="A3262" s="16"/>
      <c r="B3262" s="267"/>
      <c r="C3262" s="268"/>
      <c r="D3262" s="236" t="s">
        <v>202</v>
      </c>
      <c r="E3262" s="269" t="s">
        <v>19</v>
      </c>
      <c r="F3262" s="270" t="s">
        <v>212</v>
      </c>
      <c r="G3262" s="268"/>
      <c r="H3262" s="271">
        <v>4</v>
      </c>
      <c r="I3262" s="272"/>
      <c r="J3262" s="268"/>
      <c r="K3262" s="268"/>
      <c r="L3262" s="273"/>
      <c r="M3262" s="274"/>
      <c r="N3262" s="275"/>
      <c r="O3262" s="275"/>
      <c r="P3262" s="275"/>
      <c r="Q3262" s="275"/>
      <c r="R3262" s="275"/>
      <c r="S3262" s="275"/>
      <c r="T3262" s="27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T3262" s="277" t="s">
        <v>202</v>
      </c>
      <c r="AU3262" s="277" t="s">
        <v>82</v>
      </c>
      <c r="AV3262" s="16" t="s">
        <v>198</v>
      </c>
      <c r="AW3262" s="16" t="s">
        <v>34</v>
      </c>
      <c r="AX3262" s="16" t="s">
        <v>80</v>
      </c>
      <c r="AY3262" s="277" t="s">
        <v>191</v>
      </c>
    </row>
    <row r="3263" s="2" customFormat="1" ht="21.75" customHeight="1">
      <c r="A3263" s="41"/>
      <c r="B3263" s="42"/>
      <c r="C3263" s="278" t="s">
        <v>2772</v>
      </c>
      <c r="D3263" s="278" t="s">
        <v>260</v>
      </c>
      <c r="E3263" s="279" t="s">
        <v>2773</v>
      </c>
      <c r="F3263" s="280" t="s">
        <v>2774</v>
      </c>
      <c r="G3263" s="281" t="s">
        <v>250</v>
      </c>
      <c r="H3263" s="282">
        <v>4</v>
      </c>
      <c r="I3263" s="283"/>
      <c r="J3263" s="284">
        <f>ROUND(I3263*H3263,2)</f>
        <v>0</v>
      </c>
      <c r="K3263" s="280" t="s">
        <v>197</v>
      </c>
      <c r="L3263" s="285"/>
      <c r="M3263" s="286" t="s">
        <v>19</v>
      </c>
      <c r="N3263" s="287" t="s">
        <v>43</v>
      </c>
      <c r="O3263" s="87"/>
      <c r="P3263" s="225">
        <f>O3263*H3263</f>
        <v>0</v>
      </c>
      <c r="Q3263" s="225">
        <v>0.084000000000000005</v>
      </c>
      <c r="R3263" s="225">
        <f>Q3263*H3263</f>
        <v>0.33600000000000002</v>
      </c>
      <c r="S3263" s="225">
        <v>0</v>
      </c>
      <c r="T3263" s="226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7" t="s">
        <v>688</v>
      </c>
      <c r="AT3263" s="227" t="s">
        <v>260</v>
      </c>
      <c r="AU3263" s="227" t="s">
        <v>82</v>
      </c>
      <c r="AY3263" s="20" t="s">
        <v>191</v>
      </c>
      <c r="BE3263" s="228">
        <f>IF(N3263="základní",J3263,0)</f>
        <v>0</v>
      </c>
      <c r="BF3263" s="228">
        <f>IF(N3263="snížená",J3263,0)</f>
        <v>0</v>
      </c>
      <c r="BG3263" s="228">
        <f>IF(N3263="zákl. přenesená",J3263,0)</f>
        <v>0</v>
      </c>
      <c r="BH3263" s="228">
        <f>IF(N3263="sníž. přenesená",J3263,0)</f>
        <v>0</v>
      </c>
      <c r="BI3263" s="228">
        <f>IF(N3263="nulová",J3263,0)</f>
        <v>0</v>
      </c>
      <c r="BJ3263" s="20" t="s">
        <v>80</v>
      </c>
      <c r="BK3263" s="228">
        <f>ROUND(I3263*H3263,2)</f>
        <v>0</v>
      </c>
      <c r="BL3263" s="20" t="s">
        <v>464</v>
      </c>
      <c r="BM3263" s="227" t="s">
        <v>2775</v>
      </c>
    </row>
    <row r="3264" s="13" customFormat="1">
      <c r="A3264" s="13"/>
      <c r="B3264" s="234"/>
      <c r="C3264" s="235"/>
      <c r="D3264" s="236" t="s">
        <v>202</v>
      </c>
      <c r="E3264" s="237" t="s">
        <v>19</v>
      </c>
      <c r="F3264" s="238" t="s">
        <v>1868</v>
      </c>
      <c r="G3264" s="235"/>
      <c r="H3264" s="237" t="s">
        <v>19</v>
      </c>
      <c r="I3264" s="239"/>
      <c r="J3264" s="235"/>
      <c r="K3264" s="235"/>
      <c r="L3264" s="240"/>
      <c r="M3264" s="241"/>
      <c r="N3264" s="242"/>
      <c r="O3264" s="242"/>
      <c r="P3264" s="242"/>
      <c r="Q3264" s="242"/>
      <c r="R3264" s="242"/>
      <c r="S3264" s="242"/>
      <c r="T3264" s="24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4" t="s">
        <v>202</v>
      </c>
      <c r="AU3264" s="244" t="s">
        <v>82</v>
      </c>
      <c r="AV3264" s="13" t="s">
        <v>80</v>
      </c>
      <c r="AW3264" s="13" t="s">
        <v>34</v>
      </c>
      <c r="AX3264" s="13" t="s">
        <v>72</v>
      </c>
      <c r="AY3264" s="244" t="s">
        <v>191</v>
      </c>
    </row>
    <row r="3265" s="13" customFormat="1">
      <c r="A3265" s="13"/>
      <c r="B3265" s="234"/>
      <c r="C3265" s="235"/>
      <c r="D3265" s="236" t="s">
        <v>202</v>
      </c>
      <c r="E3265" s="237" t="s">
        <v>19</v>
      </c>
      <c r="F3265" s="238" t="s">
        <v>1905</v>
      </c>
      <c r="G3265" s="235"/>
      <c r="H3265" s="237" t="s">
        <v>19</v>
      </c>
      <c r="I3265" s="239"/>
      <c r="J3265" s="235"/>
      <c r="K3265" s="235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202</v>
      </c>
      <c r="AU3265" s="244" t="s">
        <v>82</v>
      </c>
      <c r="AV3265" s="13" t="s">
        <v>80</v>
      </c>
      <c r="AW3265" s="13" t="s">
        <v>34</v>
      </c>
      <c r="AX3265" s="13" t="s">
        <v>72</v>
      </c>
      <c r="AY3265" s="244" t="s">
        <v>191</v>
      </c>
    </row>
    <row r="3266" s="14" customFormat="1">
      <c r="A3266" s="14"/>
      <c r="B3266" s="245"/>
      <c r="C3266" s="246"/>
      <c r="D3266" s="236" t="s">
        <v>202</v>
      </c>
      <c r="E3266" s="247" t="s">
        <v>19</v>
      </c>
      <c r="F3266" s="248" t="s">
        <v>2479</v>
      </c>
      <c r="G3266" s="246"/>
      <c r="H3266" s="249">
        <v>4</v>
      </c>
      <c r="I3266" s="250"/>
      <c r="J3266" s="246"/>
      <c r="K3266" s="246"/>
      <c r="L3266" s="251"/>
      <c r="M3266" s="252"/>
      <c r="N3266" s="253"/>
      <c r="O3266" s="253"/>
      <c r="P3266" s="253"/>
      <c r="Q3266" s="253"/>
      <c r="R3266" s="253"/>
      <c r="S3266" s="253"/>
      <c r="T3266" s="25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5" t="s">
        <v>202</v>
      </c>
      <c r="AU3266" s="255" t="s">
        <v>82</v>
      </c>
      <c r="AV3266" s="14" t="s">
        <v>82</v>
      </c>
      <c r="AW3266" s="14" t="s">
        <v>34</v>
      </c>
      <c r="AX3266" s="14" t="s">
        <v>72</v>
      </c>
      <c r="AY3266" s="255" t="s">
        <v>191</v>
      </c>
    </row>
    <row r="3267" s="16" customFormat="1">
      <c r="A3267" s="16"/>
      <c r="B3267" s="267"/>
      <c r="C3267" s="268"/>
      <c r="D3267" s="236" t="s">
        <v>202</v>
      </c>
      <c r="E3267" s="269" t="s">
        <v>19</v>
      </c>
      <c r="F3267" s="270" t="s">
        <v>212</v>
      </c>
      <c r="G3267" s="268"/>
      <c r="H3267" s="271">
        <v>4</v>
      </c>
      <c r="I3267" s="272"/>
      <c r="J3267" s="268"/>
      <c r="K3267" s="268"/>
      <c r="L3267" s="273"/>
      <c r="M3267" s="274"/>
      <c r="N3267" s="275"/>
      <c r="O3267" s="275"/>
      <c r="P3267" s="275"/>
      <c r="Q3267" s="275"/>
      <c r="R3267" s="275"/>
      <c r="S3267" s="275"/>
      <c r="T3267" s="27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77" t="s">
        <v>202</v>
      </c>
      <c r="AU3267" s="277" t="s">
        <v>82</v>
      </c>
      <c r="AV3267" s="16" t="s">
        <v>198</v>
      </c>
      <c r="AW3267" s="16" t="s">
        <v>34</v>
      </c>
      <c r="AX3267" s="16" t="s">
        <v>80</v>
      </c>
      <c r="AY3267" s="277" t="s">
        <v>191</v>
      </c>
    </row>
    <row r="3268" s="2" customFormat="1" ht="16.5" customHeight="1">
      <c r="A3268" s="41"/>
      <c r="B3268" s="42"/>
      <c r="C3268" s="216" t="s">
        <v>2776</v>
      </c>
      <c r="D3268" s="216" t="s">
        <v>193</v>
      </c>
      <c r="E3268" s="217" t="s">
        <v>2777</v>
      </c>
      <c r="F3268" s="218" t="s">
        <v>2778</v>
      </c>
      <c r="G3268" s="219" t="s">
        <v>250</v>
      </c>
      <c r="H3268" s="220">
        <v>2</v>
      </c>
      <c r="I3268" s="221"/>
      <c r="J3268" s="222">
        <f>ROUND(I3268*H3268,2)</f>
        <v>0</v>
      </c>
      <c r="K3268" s="218" t="s">
        <v>197</v>
      </c>
      <c r="L3268" s="47"/>
      <c r="M3268" s="223" t="s">
        <v>19</v>
      </c>
      <c r="N3268" s="224" t="s">
        <v>43</v>
      </c>
      <c r="O3268" s="87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464</v>
      </c>
      <c r="AT3268" s="227" t="s">
        <v>193</v>
      </c>
      <c r="AU3268" s="227" t="s">
        <v>82</v>
      </c>
      <c r="AY3268" s="20" t="s">
        <v>191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80</v>
      </c>
      <c r="BK3268" s="228">
        <f>ROUND(I3268*H3268,2)</f>
        <v>0</v>
      </c>
      <c r="BL3268" s="20" t="s">
        <v>464</v>
      </c>
      <c r="BM3268" s="227" t="s">
        <v>2779</v>
      </c>
    </row>
    <row r="3269" s="2" customFormat="1">
      <c r="A3269" s="41"/>
      <c r="B3269" s="42"/>
      <c r="C3269" s="43"/>
      <c r="D3269" s="229" t="s">
        <v>200</v>
      </c>
      <c r="E3269" s="43"/>
      <c r="F3269" s="230" t="s">
        <v>2780</v>
      </c>
      <c r="G3269" s="43"/>
      <c r="H3269" s="43"/>
      <c r="I3269" s="231"/>
      <c r="J3269" s="43"/>
      <c r="K3269" s="43"/>
      <c r="L3269" s="47"/>
      <c r="M3269" s="232"/>
      <c r="N3269" s="233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200</v>
      </c>
      <c r="AU3269" s="20" t="s">
        <v>82</v>
      </c>
    </row>
    <row r="3270" s="13" customFormat="1">
      <c r="A3270" s="13"/>
      <c r="B3270" s="234"/>
      <c r="C3270" s="235"/>
      <c r="D3270" s="236" t="s">
        <v>202</v>
      </c>
      <c r="E3270" s="237" t="s">
        <v>19</v>
      </c>
      <c r="F3270" s="238" t="s">
        <v>2480</v>
      </c>
      <c r="G3270" s="235"/>
      <c r="H3270" s="237" t="s">
        <v>19</v>
      </c>
      <c r="I3270" s="239"/>
      <c r="J3270" s="235"/>
      <c r="K3270" s="235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202</v>
      </c>
      <c r="AU3270" s="244" t="s">
        <v>82</v>
      </c>
      <c r="AV3270" s="13" t="s">
        <v>80</v>
      </c>
      <c r="AW3270" s="13" t="s">
        <v>34</v>
      </c>
      <c r="AX3270" s="13" t="s">
        <v>72</v>
      </c>
      <c r="AY3270" s="244" t="s">
        <v>191</v>
      </c>
    </row>
    <row r="3271" s="13" customFormat="1">
      <c r="A3271" s="13"/>
      <c r="B3271" s="234"/>
      <c r="C3271" s="235"/>
      <c r="D3271" s="236" t="s">
        <v>202</v>
      </c>
      <c r="E3271" s="237" t="s">
        <v>19</v>
      </c>
      <c r="F3271" s="238" t="s">
        <v>2484</v>
      </c>
      <c r="G3271" s="235"/>
      <c r="H3271" s="237" t="s">
        <v>19</v>
      </c>
      <c r="I3271" s="239"/>
      <c r="J3271" s="235"/>
      <c r="K3271" s="235"/>
      <c r="L3271" s="240"/>
      <c r="M3271" s="241"/>
      <c r="N3271" s="242"/>
      <c r="O3271" s="242"/>
      <c r="P3271" s="242"/>
      <c r="Q3271" s="242"/>
      <c r="R3271" s="242"/>
      <c r="S3271" s="242"/>
      <c r="T3271" s="24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4" t="s">
        <v>202</v>
      </c>
      <c r="AU3271" s="244" t="s">
        <v>82</v>
      </c>
      <c r="AV3271" s="13" t="s">
        <v>80</v>
      </c>
      <c r="AW3271" s="13" t="s">
        <v>34</v>
      </c>
      <c r="AX3271" s="13" t="s">
        <v>72</v>
      </c>
      <c r="AY3271" s="244" t="s">
        <v>191</v>
      </c>
    </row>
    <row r="3272" s="14" customFormat="1">
      <c r="A3272" s="14"/>
      <c r="B3272" s="245"/>
      <c r="C3272" s="246"/>
      <c r="D3272" s="236" t="s">
        <v>202</v>
      </c>
      <c r="E3272" s="247" t="s">
        <v>19</v>
      </c>
      <c r="F3272" s="248" t="s">
        <v>82</v>
      </c>
      <c r="G3272" s="246"/>
      <c r="H3272" s="249">
        <v>2</v>
      </c>
      <c r="I3272" s="250"/>
      <c r="J3272" s="246"/>
      <c r="K3272" s="246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202</v>
      </c>
      <c r="AU3272" s="255" t="s">
        <v>82</v>
      </c>
      <c r="AV3272" s="14" t="s">
        <v>82</v>
      </c>
      <c r="AW3272" s="14" t="s">
        <v>34</v>
      </c>
      <c r="AX3272" s="14" t="s">
        <v>72</v>
      </c>
      <c r="AY3272" s="255" t="s">
        <v>191</v>
      </c>
    </row>
    <row r="3273" s="16" customFormat="1">
      <c r="A3273" s="16"/>
      <c r="B3273" s="267"/>
      <c r="C3273" s="268"/>
      <c r="D3273" s="236" t="s">
        <v>202</v>
      </c>
      <c r="E3273" s="269" t="s">
        <v>19</v>
      </c>
      <c r="F3273" s="270" t="s">
        <v>212</v>
      </c>
      <c r="G3273" s="268"/>
      <c r="H3273" s="271">
        <v>2</v>
      </c>
      <c r="I3273" s="272"/>
      <c r="J3273" s="268"/>
      <c r="K3273" s="268"/>
      <c r="L3273" s="273"/>
      <c r="M3273" s="274"/>
      <c r="N3273" s="275"/>
      <c r="O3273" s="275"/>
      <c r="P3273" s="275"/>
      <c r="Q3273" s="275"/>
      <c r="R3273" s="275"/>
      <c r="S3273" s="275"/>
      <c r="T3273" s="27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77" t="s">
        <v>202</v>
      </c>
      <c r="AU3273" s="277" t="s">
        <v>82</v>
      </c>
      <c r="AV3273" s="16" t="s">
        <v>198</v>
      </c>
      <c r="AW3273" s="16" t="s">
        <v>34</v>
      </c>
      <c r="AX3273" s="16" t="s">
        <v>80</v>
      </c>
      <c r="AY3273" s="277" t="s">
        <v>191</v>
      </c>
    </row>
    <row r="3274" s="2" customFormat="1" ht="16.5" customHeight="1">
      <c r="A3274" s="41"/>
      <c r="B3274" s="42"/>
      <c r="C3274" s="278" t="s">
        <v>2781</v>
      </c>
      <c r="D3274" s="278" t="s">
        <v>260</v>
      </c>
      <c r="E3274" s="279" t="s">
        <v>2751</v>
      </c>
      <c r="F3274" s="280" t="s">
        <v>2752</v>
      </c>
      <c r="G3274" s="281" t="s">
        <v>196</v>
      </c>
      <c r="H3274" s="282">
        <v>7.4800000000000004</v>
      </c>
      <c r="I3274" s="283"/>
      <c r="J3274" s="284">
        <f>ROUND(I3274*H3274,2)</f>
        <v>0</v>
      </c>
      <c r="K3274" s="280" t="s">
        <v>197</v>
      </c>
      <c r="L3274" s="285"/>
      <c r="M3274" s="286" t="s">
        <v>19</v>
      </c>
      <c r="N3274" s="287" t="s">
        <v>43</v>
      </c>
      <c r="O3274" s="87"/>
      <c r="P3274" s="225">
        <f>O3274*H3274</f>
        <v>0</v>
      </c>
      <c r="Q3274" s="225">
        <v>0.038289999999999998</v>
      </c>
      <c r="R3274" s="225">
        <f>Q3274*H3274</f>
        <v>0.28640919999999997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688</v>
      </c>
      <c r="AT3274" s="227" t="s">
        <v>260</v>
      </c>
      <c r="AU3274" s="227" t="s">
        <v>82</v>
      </c>
      <c r="AY3274" s="20" t="s">
        <v>191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80</v>
      </c>
      <c r="BK3274" s="228">
        <f>ROUND(I3274*H3274,2)</f>
        <v>0</v>
      </c>
      <c r="BL3274" s="20" t="s">
        <v>464</v>
      </c>
      <c r="BM3274" s="227" t="s">
        <v>2782</v>
      </c>
    </row>
    <row r="3275" s="13" customFormat="1">
      <c r="A3275" s="13"/>
      <c r="B3275" s="234"/>
      <c r="C3275" s="235"/>
      <c r="D3275" s="236" t="s">
        <v>202</v>
      </c>
      <c r="E3275" s="237" t="s">
        <v>19</v>
      </c>
      <c r="F3275" s="238" t="s">
        <v>2480</v>
      </c>
      <c r="G3275" s="235"/>
      <c r="H3275" s="237" t="s">
        <v>19</v>
      </c>
      <c r="I3275" s="239"/>
      <c r="J3275" s="235"/>
      <c r="K3275" s="235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202</v>
      </c>
      <c r="AU3275" s="244" t="s">
        <v>82</v>
      </c>
      <c r="AV3275" s="13" t="s">
        <v>80</v>
      </c>
      <c r="AW3275" s="13" t="s">
        <v>34</v>
      </c>
      <c r="AX3275" s="13" t="s">
        <v>72</v>
      </c>
      <c r="AY3275" s="244" t="s">
        <v>191</v>
      </c>
    </row>
    <row r="3276" s="13" customFormat="1">
      <c r="A3276" s="13"/>
      <c r="B3276" s="234"/>
      <c r="C3276" s="235"/>
      <c r="D3276" s="236" t="s">
        <v>202</v>
      </c>
      <c r="E3276" s="237" t="s">
        <v>19</v>
      </c>
      <c r="F3276" s="238" t="s">
        <v>2484</v>
      </c>
      <c r="G3276" s="235"/>
      <c r="H3276" s="237" t="s">
        <v>19</v>
      </c>
      <c r="I3276" s="239"/>
      <c r="J3276" s="235"/>
      <c r="K3276" s="235"/>
      <c r="L3276" s="240"/>
      <c r="M3276" s="241"/>
      <c r="N3276" s="242"/>
      <c r="O3276" s="242"/>
      <c r="P3276" s="242"/>
      <c r="Q3276" s="242"/>
      <c r="R3276" s="242"/>
      <c r="S3276" s="242"/>
      <c r="T3276" s="24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4" t="s">
        <v>202</v>
      </c>
      <c r="AU3276" s="244" t="s">
        <v>82</v>
      </c>
      <c r="AV3276" s="13" t="s">
        <v>80</v>
      </c>
      <c r="AW3276" s="13" t="s">
        <v>34</v>
      </c>
      <c r="AX3276" s="13" t="s">
        <v>72</v>
      </c>
      <c r="AY3276" s="244" t="s">
        <v>191</v>
      </c>
    </row>
    <row r="3277" s="14" customFormat="1">
      <c r="A3277" s="14"/>
      <c r="B3277" s="245"/>
      <c r="C3277" s="246"/>
      <c r="D3277" s="236" t="s">
        <v>202</v>
      </c>
      <c r="E3277" s="247" t="s">
        <v>19</v>
      </c>
      <c r="F3277" s="248" t="s">
        <v>2783</v>
      </c>
      <c r="G3277" s="246"/>
      <c r="H3277" s="249">
        <v>7.4800000000000004</v>
      </c>
      <c r="I3277" s="250"/>
      <c r="J3277" s="246"/>
      <c r="K3277" s="246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202</v>
      </c>
      <c r="AU3277" s="255" t="s">
        <v>82</v>
      </c>
      <c r="AV3277" s="14" t="s">
        <v>82</v>
      </c>
      <c r="AW3277" s="14" t="s">
        <v>34</v>
      </c>
      <c r="AX3277" s="14" t="s">
        <v>72</v>
      </c>
      <c r="AY3277" s="255" t="s">
        <v>191</v>
      </c>
    </row>
    <row r="3278" s="16" customFormat="1">
      <c r="A3278" s="16"/>
      <c r="B3278" s="267"/>
      <c r="C3278" s="268"/>
      <c r="D3278" s="236" t="s">
        <v>202</v>
      </c>
      <c r="E3278" s="269" t="s">
        <v>19</v>
      </c>
      <c r="F3278" s="270" t="s">
        <v>212</v>
      </c>
      <c r="G3278" s="268"/>
      <c r="H3278" s="271">
        <v>7.4800000000000004</v>
      </c>
      <c r="I3278" s="272"/>
      <c r="J3278" s="268"/>
      <c r="K3278" s="268"/>
      <c r="L3278" s="273"/>
      <c r="M3278" s="274"/>
      <c r="N3278" s="275"/>
      <c r="O3278" s="275"/>
      <c r="P3278" s="275"/>
      <c r="Q3278" s="275"/>
      <c r="R3278" s="275"/>
      <c r="S3278" s="275"/>
      <c r="T3278" s="27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77" t="s">
        <v>202</v>
      </c>
      <c r="AU3278" s="277" t="s">
        <v>82</v>
      </c>
      <c r="AV3278" s="16" t="s">
        <v>198</v>
      </c>
      <c r="AW3278" s="16" t="s">
        <v>34</v>
      </c>
      <c r="AX3278" s="16" t="s">
        <v>80</v>
      </c>
      <c r="AY3278" s="277" t="s">
        <v>191</v>
      </c>
    </row>
    <row r="3279" s="2" customFormat="1" ht="21.75" customHeight="1">
      <c r="A3279" s="41"/>
      <c r="B3279" s="42"/>
      <c r="C3279" s="216" t="s">
        <v>2784</v>
      </c>
      <c r="D3279" s="216" t="s">
        <v>193</v>
      </c>
      <c r="E3279" s="217" t="s">
        <v>2785</v>
      </c>
      <c r="F3279" s="218" t="s">
        <v>2786</v>
      </c>
      <c r="G3279" s="219" t="s">
        <v>250</v>
      </c>
      <c r="H3279" s="220">
        <v>4</v>
      </c>
      <c r="I3279" s="221"/>
      <c r="J3279" s="222">
        <f>ROUND(I3279*H3279,2)</f>
        <v>0</v>
      </c>
      <c r="K3279" s="218" t="s">
        <v>197</v>
      </c>
      <c r="L3279" s="47"/>
      <c r="M3279" s="223" t="s">
        <v>19</v>
      </c>
      <c r="N3279" s="224" t="s">
        <v>43</v>
      </c>
      <c r="O3279" s="87"/>
      <c r="P3279" s="225">
        <f>O3279*H3279</f>
        <v>0</v>
      </c>
      <c r="Q3279" s="225">
        <v>0.00060999999999999997</v>
      </c>
      <c r="R3279" s="225">
        <f>Q3279*H3279</f>
        <v>0.0024399999999999999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464</v>
      </c>
      <c r="AT3279" s="227" t="s">
        <v>193</v>
      </c>
      <c r="AU3279" s="227" t="s">
        <v>82</v>
      </c>
      <c r="AY3279" s="20" t="s">
        <v>191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80</v>
      </c>
      <c r="BK3279" s="228">
        <f>ROUND(I3279*H3279,2)</f>
        <v>0</v>
      </c>
      <c r="BL3279" s="20" t="s">
        <v>464</v>
      </c>
      <c r="BM3279" s="227" t="s">
        <v>2787</v>
      </c>
    </row>
    <row r="3280" s="2" customFormat="1">
      <c r="A3280" s="41"/>
      <c r="B3280" s="42"/>
      <c r="C3280" s="43"/>
      <c r="D3280" s="229" t="s">
        <v>200</v>
      </c>
      <c r="E3280" s="43"/>
      <c r="F3280" s="230" t="s">
        <v>2788</v>
      </c>
      <c r="G3280" s="43"/>
      <c r="H3280" s="43"/>
      <c r="I3280" s="231"/>
      <c r="J3280" s="43"/>
      <c r="K3280" s="43"/>
      <c r="L3280" s="47"/>
      <c r="M3280" s="232"/>
      <c r="N3280" s="233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200</v>
      </c>
      <c r="AU3280" s="20" t="s">
        <v>82</v>
      </c>
    </row>
    <row r="3281" s="13" customFormat="1">
      <c r="A3281" s="13"/>
      <c r="B3281" s="234"/>
      <c r="C3281" s="235"/>
      <c r="D3281" s="236" t="s">
        <v>202</v>
      </c>
      <c r="E3281" s="237" t="s">
        <v>19</v>
      </c>
      <c r="F3281" s="238" t="s">
        <v>2480</v>
      </c>
      <c r="G3281" s="235"/>
      <c r="H3281" s="237" t="s">
        <v>19</v>
      </c>
      <c r="I3281" s="239"/>
      <c r="J3281" s="235"/>
      <c r="K3281" s="235"/>
      <c r="L3281" s="240"/>
      <c r="M3281" s="241"/>
      <c r="N3281" s="242"/>
      <c r="O3281" s="242"/>
      <c r="P3281" s="242"/>
      <c r="Q3281" s="242"/>
      <c r="R3281" s="242"/>
      <c r="S3281" s="242"/>
      <c r="T3281" s="24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4" t="s">
        <v>202</v>
      </c>
      <c r="AU3281" s="244" t="s">
        <v>82</v>
      </c>
      <c r="AV3281" s="13" t="s">
        <v>80</v>
      </c>
      <c r="AW3281" s="13" t="s">
        <v>34</v>
      </c>
      <c r="AX3281" s="13" t="s">
        <v>72</v>
      </c>
      <c r="AY3281" s="244" t="s">
        <v>191</v>
      </c>
    </row>
    <row r="3282" s="13" customFormat="1">
      <c r="A3282" s="13"/>
      <c r="B3282" s="234"/>
      <c r="C3282" s="235"/>
      <c r="D3282" s="236" t="s">
        <v>202</v>
      </c>
      <c r="E3282" s="237" t="s">
        <v>19</v>
      </c>
      <c r="F3282" s="238" t="s">
        <v>2482</v>
      </c>
      <c r="G3282" s="235"/>
      <c r="H3282" s="237" t="s">
        <v>19</v>
      </c>
      <c r="I3282" s="239"/>
      <c r="J3282" s="235"/>
      <c r="K3282" s="235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202</v>
      </c>
      <c r="AU3282" s="244" t="s">
        <v>82</v>
      </c>
      <c r="AV3282" s="13" t="s">
        <v>80</v>
      </c>
      <c r="AW3282" s="13" t="s">
        <v>34</v>
      </c>
      <c r="AX3282" s="13" t="s">
        <v>72</v>
      </c>
      <c r="AY3282" s="244" t="s">
        <v>191</v>
      </c>
    </row>
    <row r="3283" s="14" customFormat="1">
      <c r="A3283" s="14"/>
      <c r="B3283" s="245"/>
      <c r="C3283" s="246"/>
      <c r="D3283" s="236" t="s">
        <v>202</v>
      </c>
      <c r="E3283" s="247" t="s">
        <v>19</v>
      </c>
      <c r="F3283" s="248" t="s">
        <v>80</v>
      </c>
      <c r="G3283" s="246"/>
      <c r="H3283" s="249">
        <v>1</v>
      </c>
      <c r="I3283" s="250"/>
      <c r="J3283" s="246"/>
      <c r="K3283" s="246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202</v>
      </c>
      <c r="AU3283" s="255" t="s">
        <v>82</v>
      </c>
      <c r="AV3283" s="14" t="s">
        <v>82</v>
      </c>
      <c r="AW3283" s="14" t="s">
        <v>34</v>
      </c>
      <c r="AX3283" s="14" t="s">
        <v>72</v>
      </c>
      <c r="AY3283" s="255" t="s">
        <v>191</v>
      </c>
    </row>
    <row r="3284" s="13" customFormat="1">
      <c r="A3284" s="13"/>
      <c r="B3284" s="234"/>
      <c r="C3284" s="235"/>
      <c r="D3284" s="236" t="s">
        <v>202</v>
      </c>
      <c r="E3284" s="237" t="s">
        <v>19</v>
      </c>
      <c r="F3284" s="238" t="s">
        <v>2483</v>
      </c>
      <c r="G3284" s="235"/>
      <c r="H3284" s="237" t="s">
        <v>19</v>
      </c>
      <c r="I3284" s="239"/>
      <c r="J3284" s="235"/>
      <c r="K3284" s="235"/>
      <c r="L3284" s="240"/>
      <c r="M3284" s="241"/>
      <c r="N3284" s="242"/>
      <c r="O3284" s="242"/>
      <c r="P3284" s="242"/>
      <c r="Q3284" s="242"/>
      <c r="R3284" s="242"/>
      <c r="S3284" s="242"/>
      <c r="T3284" s="24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4" t="s">
        <v>202</v>
      </c>
      <c r="AU3284" s="244" t="s">
        <v>82</v>
      </c>
      <c r="AV3284" s="13" t="s">
        <v>80</v>
      </c>
      <c r="AW3284" s="13" t="s">
        <v>34</v>
      </c>
      <c r="AX3284" s="13" t="s">
        <v>72</v>
      </c>
      <c r="AY3284" s="244" t="s">
        <v>191</v>
      </c>
    </row>
    <row r="3285" s="14" customFormat="1">
      <c r="A3285" s="14"/>
      <c r="B3285" s="245"/>
      <c r="C3285" s="246"/>
      <c r="D3285" s="236" t="s">
        <v>202</v>
      </c>
      <c r="E3285" s="247" t="s">
        <v>19</v>
      </c>
      <c r="F3285" s="248" t="s">
        <v>80</v>
      </c>
      <c r="G3285" s="246"/>
      <c r="H3285" s="249">
        <v>1</v>
      </c>
      <c r="I3285" s="250"/>
      <c r="J3285" s="246"/>
      <c r="K3285" s="246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202</v>
      </c>
      <c r="AU3285" s="255" t="s">
        <v>82</v>
      </c>
      <c r="AV3285" s="14" t="s">
        <v>82</v>
      </c>
      <c r="AW3285" s="14" t="s">
        <v>34</v>
      </c>
      <c r="AX3285" s="14" t="s">
        <v>72</v>
      </c>
      <c r="AY3285" s="255" t="s">
        <v>191</v>
      </c>
    </row>
    <row r="3286" s="13" customFormat="1">
      <c r="A3286" s="13"/>
      <c r="B3286" s="234"/>
      <c r="C3286" s="235"/>
      <c r="D3286" s="236" t="s">
        <v>202</v>
      </c>
      <c r="E3286" s="237" t="s">
        <v>19</v>
      </c>
      <c r="F3286" s="238" t="s">
        <v>2485</v>
      </c>
      <c r="G3286" s="235"/>
      <c r="H3286" s="237" t="s">
        <v>19</v>
      </c>
      <c r="I3286" s="239"/>
      <c r="J3286" s="235"/>
      <c r="K3286" s="235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202</v>
      </c>
      <c r="AU3286" s="244" t="s">
        <v>82</v>
      </c>
      <c r="AV3286" s="13" t="s">
        <v>80</v>
      </c>
      <c r="AW3286" s="13" t="s">
        <v>34</v>
      </c>
      <c r="AX3286" s="13" t="s">
        <v>72</v>
      </c>
      <c r="AY3286" s="244" t="s">
        <v>191</v>
      </c>
    </row>
    <row r="3287" s="14" customFormat="1">
      <c r="A3287" s="14"/>
      <c r="B3287" s="245"/>
      <c r="C3287" s="246"/>
      <c r="D3287" s="236" t="s">
        <v>202</v>
      </c>
      <c r="E3287" s="247" t="s">
        <v>19</v>
      </c>
      <c r="F3287" s="248" t="s">
        <v>82</v>
      </c>
      <c r="G3287" s="246"/>
      <c r="H3287" s="249">
        <v>2</v>
      </c>
      <c r="I3287" s="250"/>
      <c r="J3287" s="246"/>
      <c r="K3287" s="246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202</v>
      </c>
      <c r="AU3287" s="255" t="s">
        <v>82</v>
      </c>
      <c r="AV3287" s="14" t="s">
        <v>82</v>
      </c>
      <c r="AW3287" s="14" t="s">
        <v>34</v>
      </c>
      <c r="AX3287" s="14" t="s">
        <v>72</v>
      </c>
      <c r="AY3287" s="255" t="s">
        <v>191</v>
      </c>
    </row>
    <row r="3288" s="16" customFormat="1">
      <c r="A3288" s="16"/>
      <c r="B3288" s="267"/>
      <c r="C3288" s="268"/>
      <c r="D3288" s="236" t="s">
        <v>202</v>
      </c>
      <c r="E3288" s="269" t="s">
        <v>19</v>
      </c>
      <c r="F3288" s="270" t="s">
        <v>212</v>
      </c>
      <c r="G3288" s="268"/>
      <c r="H3288" s="271">
        <v>4</v>
      </c>
      <c r="I3288" s="272"/>
      <c r="J3288" s="268"/>
      <c r="K3288" s="268"/>
      <c r="L3288" s="273"/>
      <c r="M3288" s="274"/>
      <c r="N3288" s="275"/>
      <c r="O3288" s="275"/>
      <c r="P3288" s="275"/>
      <c r="Q3288" s="275"/>
      <c r="R3288" s="275"/>
      <c r="S3288" s="275"/>
      <c r="T3288" s="27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7" t="s">
        <v>202</v>
      </c>
      <c r="AU3288" s="277" t="s">
        <v>82</v>
      </c>
      <c r="AV3288" s="16" t="s">
        <v>198</v>
      </c>
      <c r="AW3288" s="16" t="s">
        <v>34</v>
      </c>
      <c r="AX3288" s="16" t="s">
        <v>80</v>
      </c>
      <c r="AY3288" s="277" t="s">
        <v>191</v>
      </c>
    </row>
    <row r="3289" s="2" customFormat="1" ht="16.5" customHeight="1">
      <c r="A3289" s="41"/>
      <c r="B3289" s="42"/>
      <c r="C3289" s="278" t="s">
        <v>2789</v>
      </c>
      <c r="D3289" s="278" t="s">
        <v>260</v>
      </c>
      <c r="E3289" s="279" t="s">
        <v>2790</v>
      </c>
      <c r="F3289" s="280" t="s">
        <v>2791</v>
      </c>
      <c r="G3289" s="281" t="s">
        <v>196</v>
      </c>
      <c r="H3289" s="282">
        <v>14.85</v>
      </c>
      <c r="I3289" s="283"/>
      <c r="J3289" s="284">
        <f>ROUND(I3289*H3289,2)</f>
        <v>0</v>
      </c>
      <c r="K3289" s="280" t="s">
        <v>197</v>
      </c>
      <c r="L3289" s="285"/>
      <c r="M3289" s="286" t="s">
        <v>19</v>
      </c>
      <c r="N3289" s="287" t="s">
        <v>43</v>
      </c>
      <c r="O3289" s="87"/>
      <c r="P3289" s="225">
        <f>O3289*H3289</f>
        <v>0</v>
      </c>
      <c r="Q3289" s="225">
        <v>0.038289999999999998</v>
      </c>
      <c r="R3289" s="225">
        <f>Q3289*H3289</f>
        <v>0.5686064999999999</v>
      </c>
      <c r="S3289" s="225">
        <v>0</v>
      </c>
      <c r="T3289" s="226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688</v>
      </c>
      <c r="AT3289" s="227" t="s">
        <v>260</v>
      </c>
      <c r="AU3289" s="227" t="s">
        <v>82</v>
      </c>
      <c r="AY3289" s="20" t="s">
        <v>191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80</v>
      </c>
      <c r="BK3289" s="228">
        <f>ROUND(I3289*H3289,2)</f>
        <v>0</v>
      </c>
      <c r="BL3289" s="20" t="s">
        <v>464</v>
      </c>
      <c r="BM3289" s="227" t="s">
        <v>2792</v>
      </c>
    </row>
    <row r="3290" s="13" customFormat="1">
      <c r="A3290" s="13"/>
      <c r="B3290" s="234"/>
      <c r="C3290" s="235"/>
      <c r="D3290" s="236" t="s">
        <v>202</v>
      </c>
      <c r="E3290" s="237" t="s">
        <v>19</v>
      </c>
      <c r="F3290" s="238" t="s">
        <v>2480</v>
      </c>
      <c r="G3290" s="235"/>
      <c r="H3290" s="237" t="s">
        <v>19</v>
      </c>
      <c r="I3290" s="239"/>
      <c r="J3290" s="235"/>
      <c r="K3290" s="235"/>
      <c r="L3290" s="240"/>
      <c r="M3290" s="241"/>
      <c r="N3290" s="242"/>
      <c r="O3290" s="242"/>
      <c r="P3290" s="242"/>
      <c r="Q3290" s="242"/>
      <c r="R3290" s="242"/>
      <c r="S3290" s="242"/>
      <c r="T3290" s="24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4" t="s">
        <v>202</v>
      </c>
      <c r="AU3290" s="244" t="s">
        <v>82</v>
      </c>
      <c r="AV3290" s="13" t="s">
        <v>80</v>
      </c>
      <c r="AW3290" s="13" t="s">
        <v>34</v>
      </c>
      <c r="AX3290" s="13" t="s">
        <v>72</v>
      </c>
      <c r="AY3290" s="244" t="s">
        <v>191</v>
      </c>
    </row>
    <row r="3291" s="13" customFormat="1">
      <c r="A3291" s="13"/>
      <c r="B3291" s="234"/>
      <c r="C3291" s="235"/>
      <c r="D3291" s="236" t="s">
        <v>202</v>
      </c>
      <c r="E3291" s="237" t="s">
        <v>19</v>
      </c>
      <c r="F3291" s="238" t="s">
        <v>2482</v>
      </c>
      <c r="G3291" s="235"/>
      <c r="H3291" s="237" t="s">
        <v>19</v>
      </c>
      <c r="I3291" s="239"/>
      <c r="J3291" s="235"/>
      <c r="K3291" s="235"/>
      <c r="L3291" s="240"/>
      <c r="M3291" s="241"/>
      <c r="N3291" s="242"/>
      <c r="O3291" s="242"/>
      <c r="P3291" s="242"/>
      <c r="Q3291" s="242"/>
      <c r="R3291" s="242"/>
      <c r="S3291" s="242"/>
      <c r="T3291" s="24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4" t="s">
        <v>202</v>
      </c>
      <c r="AU3291" s="244" t="s">
        <v>82</v>
      </c>
      <c r="AV3291" s="13" t="s">
        <v>80</v>
      </c>
      <c r="AW3291" s="13" t="s">
        <v>34</v>
      </c>
      <c r="AX3291" s="13" t="s">
        <v>72</v>
      </c>
      <c r="AY3291" s="244" t="s">
        <v>191</v>
      </c>
    </row>
    <row r="3292" s="14" customFormat="1">
      <c r="A3292" s="14"/>
      <c r="B3292" s="245"/>
      <c r="C3292" s="246"/>
      <c r="D3292" s="236" t="s">
        <v>202</v>
      </c>
      <c r="E3292" s="247" t="s">
        <v>19</v>
      </c>
      <c r="F3292" s="248" t="s">
        <v>2793</v>
      </c>
      <c r="G3292" s="246"/>
      <c r="H3292" s="249">
        <v>3.6299999999999999</v>
      </c>
      <c r="I3292" s="250"/>
      <c r="J3292" s="246"/>
      <c r="K3292" s="246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202</v>
      </c>
      <c r="AU3292" s="255" t="s">
        <v>82</v>
      </c>
      <c r="AV3292" s="14" t="s">
        <v>82</v>
      </c>
      <c r="AW3292" s="14" t="s">
        <v>34</v>
      </c>
      <c r="AX3292" s="14" t="s">
        <v>72</v>
      </c>
      <c r="AY3292" s="255" t="s">
        <v>191</v>
      </c>
    </row>
    <row r="3293" s="13" customFormat="1">
      <c r="A3293" s="13"/>
      <c r="B3293" s="234"/>
      <c r="C3293" s="235"/>
      <c r="D3293" s="236" t="s">
        <v>202</v>
      </c>
      <c r="E3293" s="237" t="s">
        <v>19</v>
      </c>
      <c r="F3293" s="238" t="s">
        <v>2483</v>
      </c>
      <c r="G3293" s="235"/>
      <c r="H3293" s="237" t="s">
        <v>19</v>
      </c>
      <c r="I3293" s="239"/>
      <c r="J3293" s="235"/>
      <c r="K3293" s="235"/>
      <c r="L3293" s="240"/>
      <c r="M3293" s="241"/>
      <c r="N3293" s="242"/>
      <c r="O3293" s="242"/>
      <c r="P3293" s="242"/>
      <c r="Q3293" s="242"/>
      <c r="R3293" s="242"/>
      <c r="S3293" s="242"/>
      <c r="T3293" s="24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4" t="s">
        <v>202</v>
      </c>
      <c r="AU3293" s="244" t="s">
        <v>82</v>
      </c>
      <c r="AV3293" s="13" t="s">
        <v>80</v>
      </c>
      <c r="AW3293" s="13" t="s">
        <v>34</v>
      </c>
      <c r="AX3293" s="13" t="s">
        <v>72</v>
      </c>
      <c r="AY3293" s="244" t="s">
        <v>191</v>
      </c>
    </row>
    <row r="3294" s="14" customFormat="1">
      <c r="A3294" s="14"/>
      <c r="B3294" s="245"/>
      <c r="C3294" s="246"/>
      <c r="D3294" s="236" t="s">
        <v>202</v>
      </c>
      <c r="E3294" s="247" t="s">
        <v>19</v>
      </c>
      <c r="F3294" s="248" t="s">
        <v>2794</v>
      </c>
      <c r="G3294" s="246"/>
      <c r="H3294" s="249">
        <v>3.7400000000000002</v>
      </c>
      <c r="I3294" s="250"/>
      <c r="J3294" s="246"/>
      <c r="K3294" s="246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202</v>
      </c>
      <c r="AU3294" s="255" t="s">
        <v>82</v>
      </c>
      <c r="AV3294" s="14" t="s">
        <v>82</v>
      </c>
      <c r="AW3294" s="14" t="s">
        <v>34</v>
      </c>
      <c r="AX3294" s="14" t="s">
        <v>72</v>
      </c>
      <c r="AY3294" s="255" t="s">
        <v>191</v>
      </c>
    </row>
    <row r="3295" s="13" customFormat="1">
      <c r="A3295" s="13"/>
      <c r="B3295" s="234"/>
      <c r="C3295" s="235"/>
      <c r="D3295" s="236" t="s">
        <v>202</v>
      </c>
      <c r="E3295" s="237" t="s">
        <v>19</v>
      </c>
      <c r="F3295" s="238" t="s">
        <v>2485</v>
      </c>
      <c r="G3295" s="235"/>
      <c r="H3295" s="237" t="s">
        <v>19</v>
      </c>
      <c r="I3295" s="239"/>
      <c r="J3295" s="235"/>
      <c r="K3295" s="235"/>
      <c r="L3295" s="240"/>
      <c r="M3295" s="241"/>
      <c r="N3295" s="242"/>
      <c r="O3295" s="242"/>
      <c r="P3295" s="242"/>
      <c r="Q3295" s="242"/>
      <c r="R3295" s="242"/>
      <c r="S3295" s="242"/>
      <c r="T3295" s="24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4" t="s">
        <v>202</v>
      </c>
      <c r="AU3295" s="244" t="s">
        <v>82</v>
      </c>
      <c r="AV3295" s="13" t="s">
        <v>80</v>
      </c>
      <c r="AW3295" s="13" t="s">
        <v>34</v>
      </c>
      <c r="AX3295" s="13" t="s">
        <v>72</v>
      </c>
      <c r="AY3295" s="244" t="s">
        <v>191</v>
      </c>
    </row>
    <row r="3296" s="14" customFormat="1">
      <c r="A3296" s="14"/>
      <c r="B3296" s="245"/>
      <c r="C3296" s="246"/>
      <c r="D3296" s="236" t="s">
        <v>202</v>
      </c>
      <c r="E3296" s="247" t="s">
        <v>19</v>
      </c>
      <c r="F3296" s="248" t="s">
        <v>2795</v>
      </c>
      <c r="G3296" s="246"/>
      <c r="H3296" s="249">
        <v>7.4800000000000004</v>
      </c>
      <c r="I3296" s="250"/>
      <c r="J3296" s="246"/>
      <c r="K3296" s="246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202</v>
      </c>
      <c r="AU3296" s="255" t="s">
        <v>82</v>
      </c>
      <c r="AV3296" s="14" t="s">
        <v>82</v>
      </c>
      <c r="AW3296" s="14" t="s">
        <v>34</v>
      </c>
      <c r="AX3296" s="14" t="s">
        <v>72</v>
      </c>
      <c r="AY3296" s="255" t="s">
        <v>191</v>
      </c>
    </row>
    <row r="3297" s="16" customFormat="1">
      <c r="A3297" s="16"/>
      <c r="B3297" s="267"/>
      <c r="C3297" s="268"/>
      <c r="D3297" s="236" t="s">
        <v>202</v>
      </c>
      <c r="E3297" s="269" t="s">
        <v>19</v>
      </c>
      <c r="F3297" s="270" t="s">
        <v>212</v>
      </c>
      <c r="G3297" s="268"/>
      <c r="H3297" s="271">
        <v>14.850000000000001</v>
      </c>
      <c r="I3297" s="272"/>
      <c r="J3297" s="268"/>
      <c r="K3297" s="268"/>
      <c r="L3297" s="273"/>
      <c r="M3297" s="274"/>
      <c r="N3297" s="275"/>
      <c r="O3297" s="275"/>
      <c r="P3297" s="275"/>
      <c r="Q3297" s="275"/>
      <c r="R3297" s="275"/>
      <c r="S3297" s="275"/>
      <c r="T3297" s="27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77" t="s">
        <v>202</v>
      </c>
      <c r="AU3297" s="277" t="s">
        <v>82</v>
      </c>
      <c r="AV3297" s="16" t="s">
        <v>198</v>
      </c>
      <c r="AW3297" s="16" t="s">
        <v>34</v>
      </c>
      <c r="AX3297" s="16" t="s">
        <v>80</v>
      </c>
      <c r="AY3297" s="277" t="s">
        <v>191</v>
      </c>
    </row>
    <row r="3298" s="2" customFormat="1" ht="16.5" customHeight="1">
      <c r="A3298" s="41"/>
      <c r="B3298" s="42"/>
      <c r="C3298" s="216" t="s">
        <v>2796</v>
      </c>
      <c r="D3298" s="216" t="s">
        <v>193</v>
      </c>
      <c r="E3298" s="217" t="s">
        <v>2797</v>
      </c>
      <c r="F3298" s="218" t="s">
        <v>2798</v>
      </c>
      <c r="G3298" s="219" t="s">
        <v>250</v>
      </c>
      <c r="H3298" s="220">
        <v>17</v>
      </c>
      <c r="I3298" s="221"/>
      <c r="J3298" s="222">
        <f>ROUND(I3298*H3298,2)</f>
        <v>0</v>
      </c>
      <c r="K3298" s="218" t="s">
        <v>197</v>
      </c>
      <c r="L3298" s="47"/>
      <c r="M3298" s="223" t="s">
        <v>19</v>
      </c>
      <c r="N3298" s="224" t="s">
        <v>43</v>
      </c>
      <c r="O3298" s="87"/>
      <c r="P3298" s="225">
        <f>O3298*H3298</f>
        <v>0</v>
      </c>
      <c r="Q3298" s="225">
        <v>0</v>
      </c>
      <c r="R3298" s="225">
        <f>Q3298*H3298</f>
        <v>0</v>
      </c>
      <c r="S3298" s="225">
        <v>0</v>
      </c>
      <c r="T3298" s="226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464</v>
      </c>
      <c r="AT3298" s="227" t="s">
        <v>193</v>
      </c>
      <c r="AU3298" s="227" t="s">
        <v>82</v>
      </c>
      <c r="AY3298" s="20" t="s">
        <v>191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80</v>
      </c>
      <c r="BK3298" s="228">
        <f>ROUND(I3298*H3298,2)</f>
        <v>0</v>
      </c>
      <c r="BL3298" s="20" t="s">
        <v>464</v>
      </c>
      <c r="BM3298" s="227" t="s">
        <v>2799</v>
      </c>
    </row>
    <row r="3299" s="2" customFormat="1">
      <c r="A3299" s="41"/>
      <c r="B3299" s="42"/>
      <c r="C3299" s="43"/>
      <c r="D3299" s="229" t="s">
        <v>200</v>
      </c>
      <c r="E3299" s="43"/>
      <c r="F3299" s="230" t="s">
        <v>2800</v>
      </c>
      <c r="G3299" s="43"/>
      <c r="H3299" s="43"/>
      <c r="I3299" s="231"/>
      <c r="J3299" s="43"/>
      <c r="K3299" s="43"/>
      <c r="L3299" s="47"/>
      <c r="M3299" s="232"/>
      <c r="N3299" s="233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200</v>
      </c>
      <c r="AU3299" s="20" t="s">
        <v>82</v>
      </c>
    </row>
    <row r="3300" s="13" customFormat="1">
      <c r="A3300" s="13"/>
      <c r="B3300" s="234"/>
      <c r="C3300" s="235"/>
      <c r="D3300" s="236" t="s">
        <v>202</v>
      </c>
      <c r="E3300" s="237" t="s">
        <v>19</v>
      </c>
      <c r="F3300" s="238" t="s">
        <v>2480</v>
      </c>
      <c r="G3300" s="235"/>
      <c r="H3300" s="237" t="s">
        <v>19</v>
      </c>
      <c r="I3300" s="239"/>
      <c r="J3300" s="235"/>
      <c r="K3300" s="235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202</v>
      </c>
      <c r="AU3300" s="244" t="s">
        <v>82</v>
      </c>
      <c r="AV3300" s="13" t="s">
        <v>80</v>
      </c>
      <c r="AW3300" s="13" t="s">
        <v>34</v>
      </c>
      <c r="AX3300" s="13" t="s">
        <v>72</v>
      </c>
      <c r="AY3300" s="244" t="s">
        <v>191</v>
      </c>
    </row>
    <row r="3301" s="13" customFormat="1">
      <c r="A3301" s="13"/>
      <c r="B3301" s="234"/>
      <c r="C3301" s="235"/>
      <c r="D3301" s="236" t="s">
        <v>202</v>
      </c>
      <c r="E3301" s="237" t="s">
        <v>19</v>
      </c>
      <c r="F3301" s="238" t="s">
        <v>2749</v>
      </c>
      <c r="G3301" s="235"/>
      <c r="H3301" s="237" t="s">
        <v>19</v>
      </c>
      <c r="I3301" s="239"/>
      <c r="J3301" s="235"/>
      <c r="K3301" s="235"/>
      <c r="L3301" s="240"/>
      <c r="M3301" s="241"/>
      <c r="N3301" s="242"/>
      <c r="O3301" s="242"/>
      <c r="P3301" s="242"/>
      <c r="Q3301" s="242"/>
      <c r="R3301" s="242"/>
      <c r="S3301" s="242"/>
      <c r="T3301" s="24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4" t="s">
        <v>202</v>
      </c>
      <c r="AU3301" s="244" t="s">
        <v>82</v>
      </c>
      <c r="AV3301" s="13" t="s">
        <v>80</v>
      </c>
      <c r="AW3301" s="13" t="s">
        <v>34</v>
      </c>
      <c r="AX3301" s="13" t="s">
        <v>72</v>
      </c>
      <c r="AY3301" s="244" t="s">
        <v>191</v>
      </c>
    </row>
    <row r="3302" s="14" customFormat="1">
      <c r="A3302" s="14"/>
      <c r="B3302" s="245"/>
      <c r="C3302" s="246"/>
      <c r="D3302" s="236" t="s">
        <v>202</v>
      </c>
      <c r="E3302" s="247" t="s">
        <v>19</v>
      </c>
      <c r="F3302" s="248" t="s">
        <v>480</v>
      </c>
      <c r="G3302" s="246"/>
      <c r="H3302" s="249">
        <v>2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202</v>
      </c>
      <c r="AU3302" s="255" t="s">
        <v>82</v>
      </c>
      <c r="AV3302" s="14" t="s">
        <v>82</v>
      </c>
      <c r="AW3302" s="14" t="s">
        <v>34</v>
      </c>
      <c r="AX3302" s="14" t="s">
        <v>72</v>
      </c>
      <c r="AY3302" s="255" t="s">
        <v>191</v>
      </c>
    </row>
    <row r="3303" s="13" customFormat="1">
      <c r="A3303" s="13"/>
      <c r="B3303" s="234"/>
      <c r="C3303" s="235"/>
      <c r="D3303" s="236" t="s">
        <v>202</v>
      </c>
      <c r="E3303" s="237" t="s">
        <v>19</v>
      </c>
      <c r="F3303" s="238" t="s">
        <v>2482</v>
      </c>
      <c r="G3303" s="235"/>
      <c r="H3303" s="237" t="s">
        <v>19</v>
      </c>
      <c r="I3303" s="239"/>
      <c r="J3303" s="235"/>
      <c r="K3303" s="235"/>
      <c r="L3303" s="240"/>
      <c r="M3303" s="241"/>
      <c r="N3303" s="242"/>
      <c r="O3303" s="242"/>
      <c r="P3303" s="242"/>
      <c r="Q3303" s="242"/>
      <c r="R3303" s="242"/>
      <c r="S3303" s="242"/>
      <c r="T3303" s="24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4" t="s">
        <v>202</v>
      </c>
      <c r="AU3303" s="244" t="s">
        <v>82</v>
      </c>
      <c r="AV3303" s="13" t="s">
        <v>80</v>
      </c>
      <c r="AW3303" s="13" t="s">
        <v>34</v>
      </c>
      <c r="AX3303" s="13" t="s">
        <v>72</v>
      </c>
      <c r="AY3303" s="244" t="s">
        <v>191</v>
      </c>
    </row>
    <row r="3304" s="14" customFormat="1">
      <c r="A3304" s="14"/>
      <c r="B3304" s="245"/>
      <c r="C3304" s="246"/>
      <c r="D3304" s="236" t="s">
        <v>202</v>
      </c>
      <c r="E3304" s="247" t="s">
        <v>19</v>
      </c>
      <c r="F3304" s="248" t="s">
        <v>480</v>
      </c>
      <c r="G3304" s="246"/>
      <c r="H3304" s="249">
        <v>2</v>
      </c>
      <c r="I3304" s="250"/>
      <c r="J3304" s="246"/>
      <c r="K3304" s="246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202</v>
      </c>
      <c r="AU3304" s="255" t="s">
        <v>82</v>
      </c>
      <c r="AV3304" s="14" t="s">
        <v>82</v>
      </c>
      <c r="AW3304" s="14" t="s">
        <v>34</v>
      </c>
      <c r="AX3304" s="14" t="s">
        <v>72</v>
      </c>
      <c r="AY3304" s="255" t="s">
        <v>191</v>
      </c>
    </row>
    <row r="3305" s="13" customFormat="1">
      <c r="A3305" s="13"/>
      <c r="B3305" s="234"/>
      <c r="C3305" s="235"/>
      <c r="D3305" s="236" t="s">
        <v>202</v>
      </c>
      <c r="E3305" s="237" t="s">
        <v>19</v>
      </c>
      <c r="F3305" s="238" t="s">
        <v>2483</v>
      </c>
      <c r="G3305" s="235"/>
      <c r="H3305" s="237" t="s">
        <v>19</v>
      </c>
      <c r="I3305" s="239"/>
      <c r="J3305" s="235"/>
      <c r="K3305" s="235"/>
      <c r="L3305" s="240"/>
      <c r="M3305" s="241"/>
      <c r="N3305" s="242"/>
      <c r="O3305" s="242"/>
      <c r="P3305" s="242"/>
      <c r="Q3305" s="242"/>
      <c r="R3305" s="242"/>
      <c r="S3305" s="242"/>
      <c r="T3305" s="24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4" t="s">
        <v>202</v>
      </c>
      <c r="AU3305" s="244" t="s">
        <v>82</v>
      </c>
      <c r="AV3305" s="13" t="s">
        <v>80</v>
      </c>
      <c r="AW3305" s="13" t="s">
        <v>34</v>
      </c>
      <c r="AX3305" s="13" t="s">
        <v>72</v>
      </c>
      <c r="AY3305" s="244" t="s">
        <v>191</v>
      </c>
    </row>
    <row r="3306" s="14" customFormat="1">
      <c r="A3306" s="14"/>
      <c r="B3306" s="245"/>
      <c r="C3306" s="246"/>
      <c r="D3306" s="236" t="s">
        <v>202</v>
      </c>
      <c r="E3306" s="247" t="s">
        <v>19</v>
      </c>
      <c r="F3306" s="248" t="s">
        <v>480</v>
      </c>
      <c r="G3306" s="246"/>
      <c r="H3306" s="249">
        <v>2</v>
      </c>
      <c r="I3306" s="250"/>
      <c r="J3306" s="246"/>
      <c r="K3306" s="246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202</v>
      </c>
      <c r="AU3306" s="255" t="s">
        <v>82</v>
      </c>
      <c r="AV3306" s="14" t="s">
        <v>82</v>
      </c>
      <c r="AW3306" s="14" t="s">
        <v>34</v>
      </c>
      <c r="AX3306" s="14" t="s">
        <v>72</v>
      </c>
      <c r="AY3306" s="255" t="s">
        <v>191</v>
      </c>
    </row>
    <row r="3307" s="13" customFormat="1">
      <c r="A3307" s="13"/>
      <c r="B3307" s="234"/>
      <c r="C3307" s="235"/>
      <c r="D3307" s="236" t="s">
        <v>202</v>
      </c>
      <c r="E3307" s="237" t="s">
        <v>19</v>
      </c>
      <c r="F3307" s="238" t="s">
        <v>2484</v>
      </c>
      <c r="G3307" s="235"/>
      <c r="H3307" s="237" t="s">
        <v>19</v>
      </c>
      <c r="I3307" s="239"/>
      <c r="J3307" s="235"/>
      <c r="K3307" s="235"/>
      <c r="L3307" s="240"/>
      <c r="M3307" s="241"/>
      <c r="N3307" s="242"/>
      <c r="O3307" s="242"/>
      <c r="P3307" s="242"/>
      <c r="Q3307" s="242"/>
      <c r="R3307" s="242"/>
      <c r="S3307" s="242"/>
      <c r="T3307" s="24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4" t="s">
        <v>202</v>
      </c>
      <c r="AU3307" s="244" t="s">
        <v>82</v>
      </c>
      <c r="AV3307" s="13" t="s">
        <v>80</v>
      </c>
      <c r="AW3307" s="13" t="s">
        <v>34</v>
      </c>
      <c r="AX3307" s="13" t="s">
        <v>72</v>
      </c>
      <c r="AY3307" s="244" t="s">
        <v>191</v>
      </c>
    </row>
    <row r="3308" s="14" customFormat="1">
      <c r="A3308" s="14"/>
      <c r="B3308" s="245"/>
      <c r="C3308" s="246"/>
      <c r="D3308" s="236" t="s">
        <v>202</v>
      </c>
      <c r="E3308" s="247" t="s">
        <v>19</v>
      </c>
      <c r="F3308" s="248" t="s">
        <v>480</v>
      </c>
      <c r="G3308" s="246"/>
      <c r="H3308" s="249">
        <v>2</v>
      </c>
      <c r="I3308" s="250"/>
      <c r="J3308" s="246"/>
      <c r="K3308" s="246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202</v>
      </c>
      <c r="AU3308" s="255" t="s">
        <v>82</v>
      </c>
      <c r="AV3308" s="14" t="s">
        <v>82</v>
      </c>
      <c r="AW3308" s="14" t="s">
        <v>34</v>
      </c>
      <c r="AX3308" s="14" t="s">
        <v>72</v>
      </c>
      <c r="AY3308" s="255" t="s">
        <v>191</v>
      </c>
    </row>
    <row r="3309" s="14" customFormat="1">
      <c r="A3309" s="14"/>
      <c r="B3309" s="245"/>
      <c r="C3309" s="246"/>
      <c r="D3309" s="236" t="s">
        <v>202</v>
      </c>
      <c r="E3309" s="247" t="s">
        <v>19</v>
      </c>
      <c r="F3309" s="248" t="s">
        <v>480</v>
      </c>
      <c r="G3309" s="246"/>
      <c r="H3309" s="249">
        <v>2</v>
      </c>
      <c r="I3309" s="250"/>
      <c r="J3309" s="246"/>
      <c r="K3309" s="246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202</v>
      </c>
      <c r="AU3309" s="255" t="s">
        <v>82</v>
      </c>
      <c r="AV3309" s="14" t="s">
        <v>82</v>
      </c>
      <c r="AW3309" s="14" t="s">
        <v>34</v>
      </c>
      <c r="AX3309" s="14" t="s">
        <v>72</v>
      </c>
      <c r="AY3309" s="255" t="s">
        <v>191</v>
      </c>
    </row>
    <row r="3310" s="13" customFormat="1">
      <c r="A3310" s="13"/>
      <c r="B3310" s="234"/>
      <c r="C3310" s="235"/>
      <c r="D3310" s="236" t="s">
        <v>202</v>
      </c>
      <c r="E3310" s="237" t="s">
        <v>19</v>
      </c>
      <c r="F3310" s="238" t="s">
        <v>2485</v>
      </c>
      <c r="G3310" s="235"/>
      <c r="H3310" s="237" t="s">
        <v>19</v>
      </c>
      <c r="I3310" s="239"/>
      <c r="J3310" s="235"/>
      <c r="K3310" s="235"/>
      <c r="L3310" s="240"/>
      <c r="M3310" s="241"/>
      <c r="N3310" s="242"/>
      <c r="O3310" s="242"/>
      <c r="P3310" s="242"/>
      <c r="Q3310" s="242"/>
      <c r="R3310" s="242"/>
      <c r="S3310" s="242"/>
      <c r="T3310" s="24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4" t="s">
        <v>202</v>
      </c>
      <c r="AU3310" s="244" t="s">
        <v>82</v>
      </c>
      <c r="AV3310" s="13" t="s">
        <v>80</v>
      </c>
      <c r="AW3310" s="13" t="s">
        <v>34</v>
      </c>
      <c r="AX3310" s="13" t="s">
        <v>72</v>
      </c>
      <c r="AY3310" s="244" t="s">
        <v>191</v>
      </c>
    </row>
    <row r="3311" s="14" customFormat="1">
      <c r="A3311" s="14"/>
      <c r="B3311" s="245"/>
      <c r="C3311" s="246"/>
      <c r="D3311" s="236" t="s">
        <v>202</v>
      </c>
      <c r="E3311" s="247" t="s">
        <v>19</v>
      </c>
      <c r="F3311" s="248" t="s">
        <v>480</v>
      </c>
      <c r="G3311" s="246"/>
      <c r="H3311" s="249">
        <v>2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202</v>
      </c>
      <c r="AU3311" s="255" t="s">
        <v>82</v>
      </c>
      <c r="AV3311" s="14" t="s">
        <v>82</v>
      </c>
      <c r="AW3311" s="14" t="s">
        <v>34</v>
      </c>
      <c r="AX3311" s="14" t="s">
        <v>72</v>
      </c>
      <c r="AY3311" s="255" t="s">
        <v>191</v>
      </c>
    </row>
    <row r="3312" s="14" customFormat="1">
      <c r="A3312" s="14"/>
      <c r="B3312" s="245"/>
      <c r="C3312" s="246"/>
      <c r="D3312" s="236" t="s">
        <v>202</v>
      </c>
      <c r="E3312" s="247" t="s">
        <v>19</v>
      </c>
      <c r="F3312" s="248" t="s">
        <v>480</v>
      </c>
      <c r="G3312" s="246"/>
      <c r="H3312" s="249">
        <v>2</v>
      </c>
      <c r="I3312" s="250"/>
      <c r="J3312" s="246"/>
      <c r="K3312" s="246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202</v>
      </c>
      <c r="AU3312" s="255" t="s">
        <v>82</v>
      </c>
      <c r="AV3312" s="14" t="s">
        <v>82</v>
      </c>
      <c r="AW3312" s="14" t="s">
        <v>34</v>
      </c>
      <c r="AX3312" s="14" t="s">
        <v>72</v>
      </c>
      <c r="AY3312" s="255" t="s">
        <v>191</v>
      </c>
    </row>
    <row r="3313" s="13" customFormat="1">
      <c r="A3313" s="13"/>
      <c r="B3313" s="234"/>
      <c r="C3313" s="235"/>
      <c r="D3313" s="236" t="s">
        <v>202</v>
      </c>
      <c r="E3313" s="237" t="s">
        <v>19</v>
      </c>
      <c r="F3313" s="238" t="s">
        <v>1681</v>
      </c>
      <c r="G3313" s="235"/>
      <c r="H3313" s="237" t="s">
        <v>19</v>
      </c>
      <c r="I3313" s="239"/>
      <c r="J3313" s="235"/>
      <c r="K3313" s="235"/>
      <c r="L3313" s="240"/>
      <c r="M3313" s="241"/>
      <c r="N3313" s="242"/>
      <c r="O3313" s="242"/>
      <c r="P3313" s="242"/>
      <c r="Q3313" s="242"/>
      <c r="R3313" s="242"/>
      <c r="S3313" s="242"/>
      <c r="T3313" s="24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4" t="s">
        <v>202</v>
      </c>
      <c r="AU3313" s="244" t="s">
        <v>82</v>
      </c>
      <c r="AV3313" s="13" t="s">
        <v>80</v>
      </c>
      <c r="AW3313" s="13" t="s">
        <v>34</v>
      </c>
      <c r="AX3313" s="13" t="s">
        <v>72</v>
      </c>
      <c r="AY3313" s="244" t="s">
        <v>191</v>
      </c>
    </row>
    <row r="3314" s="13" customFormat="1">
      <c r="A3314" s="13"/>
      <c r="B3314" s="234"/>
      <c r="C3314" s="235"/>
      <c r="D3314" s="236" t="s">
        <v>202</v>
      </c>
      <c r="E3314" s="237" t="s">
        <v>19</v>
      </c>
      <c r="F3314" s="238" t="s">
        <v>1685</v>
      </c>
      <c r="G3314" s="235"/>
      <c r="H3314" s="237" t="s">
        <v>19</v>
      </c>
      <c r="I3314" s="239"/>
      <c r="J3314" s="235"/>
      <c r="K3314" s="235"/>
      <c r="L3314" s="240"/>
      <c r="M3314" s="241"/>
      <c r="N3314" s="242"/>
      <c r="O3314" s="242"/>
      <c r="P3314" s="242"/>
      <c r="Q3314" s="242"/>
      <c r="R3314" s="242"/>
      <c r="S3314" s="242"/>
      <c r="T3314" s="24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4" t="s">
        <v>202</v>
      </c>
      <c r="AU3314" s="244" t="s">
        <v>82</v>
      </c>
      <c r="AV3314" s="13" t="s">
        <v>80</v>
      </c>
      <c r="AW3314" s="13" t="s">
        <v>34</v>
      </c>
      <c r="AX3314" s="13" t="s">
        <v>72</v>
      </c>
      <c r="AY3314" s="244" t="s">
        <v>191</v>
      </c>
    </row>
    <row r="3315" s="14" customFormat="1">
      <c r="A3315" s="14"/>
      <c r="B3315" s="245"/>
      <c r="C3315" s="246"/>
      <c r="D3315" s="236" t="s">
        <v>202</v>
      </c>
      <c r="E3315" s="247" t="s">
        <v>19</v>
      </c>
      <c r="F3315" s="248" t="s">
        <v>80</v>
      </c>
      <c r="G3315" s="246"/>
      <c r="H3315" s="249">
        <v>1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202</v>
      </c>
      <c r="AU3315" s="255" t="s">
        <v>82</v>
      </c>
      <c r="AV3315" s="14" t="s">
        <v>82</v>
      </c>
      <c r="AW3315" s="14" t="s">
        <v>34</v>
      </c>
      <c r="AX3315" s="14" t="s">
        <v>72</v>
      </c>
      <c r="AY3315" s="255" t="s">
        <v>191</v>
      </c>
    </row>
    <row r="3316" s="13" customFormat="1">
      <c r="A3316" s="13"/>
      <c r="B3316" s="234"/>
      <c r="C3316" s="235"/>
      <c r="D3316" s="236" t="s">
        <v>202</v>
      </c>
      <c r="E3316" s="237" t="s">
        <v>19</v>
      </c>
      <c r="F3316" s="238" t="s">
        <v>1681</v>
      </c>
      <c r="G3316" s="235"/>
      <c r="H3316" s="237" t="s">
        <v>19</v>
      </c>
      <c r="I3316" s="239"/>
      <c r="J3316" s="235"/>
      <c r="K3316" s="235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202</v>
      </c>
      <c r="AU3316" s="244" t="s">
        <v>82</v>
      </c>
      <c r="AV3316" s="13" t="s">
        <v>80</v>
      </c>
      <c r="AW3316" s="13" t="s">
        <v>34</v>
      </c>
      <c r="AX3316" s="13" t="s">
        <v>72</v>
      </c>
      <c r="AY3316" s="244" t="s">
        <v>191</v>
      </c>
    </row>
    <row r="3317" s="13" customFormat="1">
      <c r="A3317" s="13"/>
      <c r="B3317" s="234"/>
      <c r="C3317" s="235"/>
      <c r="D3317" s="236" t="s">
        <v>202</v>
      </c>
      <c r="E3317" s="237" t="s">
        <v>19</v>
      </c>
      <c r="F3317" s="238" t="s">
        <v>1687</v>
      </c>
      <c r="G3317" s="235"/>
      <c r="H3317" s="237" t="s">
        <v>19</v>
      </c>
      <c r="I3317" s="239"/>
      <c r="J3317" s="235"/>
      <c r="K3317" s="235"/>
      <c r="L3317" s="240"/>
      <c r="M3317" s="241"/>
      <c r="N3317" s="242"/>
      <c r="O3317" s="242"/>
      <c r="P3317" s="242"/>
      <c r="Q3317" s="242"/>
      <c r="R3317" s="242"/>
      <c r="S3317" s="242"/>
      <c r="T3317" s="24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4" t="s">
        <v>202</v>
      </c>
      <c r="AU3317" s="244" t="s">
        <v>82</v>
      </c>
      <c r="AV3317" s="13" t="s">
        <v>80</v>
      </c>
      <c r="AW3317" s="13" t="s">
        <v>34</v>
      </c>
      <c r="AX3317" s="13" t="s">
        <v>72</v>
      </c>
      <c r="AY3317" s="244" t="s">
        <v>191</v>
      </c>
    </row>
    <row r="3318" s="14" customFormat="1">
      <c r="A3318" s="14"/>
      <c r="B3318" s="245"/>
      <c r="C3318" s="246"/>
      <c r="D3318" s="236" t="s">
        <v>202</v>
      </c>
      <c r="E3318" s="247" t="s">
        <v>19</v>
      </c>
      <c r="F3318" s="248" t="s">
        <v>480</v>
      </c>
      <c r="G3318" s="246"/>
      <c r="H3318" s="249">
        <v>2</v>
      </c>
      <c r="I3318" s="250"/>
      <c r="J3318" s="246"/>
      <c r="K3318" s="246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202</v>
      </c>
      <c r="AU3318" s="255" t="s">
        <v>82</v>
      </c>
      <c r="AV3318" s="14" t="s">
        <v>82</v>
      </c>
      <c r="AW3318" s="14" t="s">
        <v>34</v>
      </c>
      <c r="AX3318" s="14" t="s">
        <v>72</v>
      </c>
      <c r="AY3318" s="255" t="s">
        <v>191</v>
      </c>
    </row>
    <row r="3319" s="16" customFormat="1">
      <c r="A3319" s="16"/>
      <c r="B3319" s="267"/>
      <c r="C3319" s="268"/>
      <c r="D3319" s="236" t="s">
        <v>202</v>
      </c>
      <c r="E3319" s="269" t="s">
        <v>19</v>
      </c>
      <c r="F3319" s="270" t="s">
        <v>212</v>
      </c>
      <c r="G3319" s="268"/>
      <c r="H3319" s="271">
        <v>17</v>
      </c>
      <c r="I3319" s="272"/>
      <c r="J3319" s="268"/>
      <c r="K3319" s="268"/>
      <c r="L3319" s="273"/>
      <c r="M3319" s="274"/>
      <c r="N3319" s="275"/>
      <c r="O3319" s="275"/>
      <c r="P3319" s="275"/>
      <c r="Q3319" s="275"/>
      <c r="R3319" s="275"/>
      <c r="S3319" s="275"/>
      <c r="T3319" s="27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T3319" s="277" t="s">
        <v>202</v>
      </c>
      <c r="AU3319" s="277" t="s">
        <v>82</v>
      </c>
      <c r="AV3319" s="16" t="s">
        <v>198</v>
      </c>
      <c r="AW3319" s="16" t="s">
        <v>34</v>
      </c>
      <c r="AX3319" s="16" t="s">
        <v>80</v>
      </c>
      <c r="AY3319" s="277" t="s">
        <v>191</v>
      </c>
    </row>
    <row r="3320" s="2" customFormat="1" ht="16.5" customHeight="1">
      <c r="A3320" s="41"/>
      <c r="B3320" s="42"/>
      <c r="C3320" s="278" t="s">
        <v>2801</v>
      </c>
      <c r="D3320" s="278" t="s">
        <v>260</v>
      </c>
      <c r="E3320" s="279" t="s">
        <v>2430</v>
      </c>
      <c r="F3320" s="280" t="s">
        <v>2431</v>
      </c>
      <c r="G3320" s="281" t="s">
        <v>250</v>
      </c>
      <c r="H3320" s="282">
        <v>17</v>
      </c>
      <c r="I3320" s="283"/>
      <c r="J3320" s="284">
        <f>ROUND(I3320*H3320,2)</f>
        <v>0</v>
      </c>
      <c r="K3320" s="280" t="s">
        <v>197</v>
      </c>
      <c r="L3320" s="285"/>
      <c r="M3320" s="286" t="s">
        <v>19</v>
      </c>
      <c r="N3320" s="287" t="s">
        <v>43</v>
      </c>
      <c r="O3320" s="87"/>
      <c r="P3320" s="225">
        <f>O3320*H3320</f>
        <v>0</v>
      </c>
      <c r="Q3320" s="225">
        <v>0.0023999999999999998</v>
      </c>
      <c r="R3320" s="225">
        <f>Q3320*H3320</f>
        <v>0.040799999999999996</v>
      </c>
      <c r="S3320" s="225">
        <v>0</v>
      </c>
      <c r="T3320" s="226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7" t="s">
        <v>688</v>
      </c>
      <c r="AT3320" s="227" t="s">
        <v>260</v>
      </c>
      <c r="AU3320" s="227" t="s">
        <v>82</v>
      </c>
      <c r="AY3320" s="20" t="s">
        <v>191</v>
      </c>
      <c r="BE3320" s="228">
        <f>IF(N3320="základní",J3320,0)</f>
        <v>0</v>
      </c>
      <c r="BF3320" s="228">
        <f>IF(N3320="snížená",J3320,0)</f>
        <v>0</v>
      </c>
      <c r="BG3320" s="228">
        <f>IF(N3320="zákl. přenesená",J3320,0)</f>
        <v>0</v>
      </c>
      <c r="BH3320" s="228">
        <f>IF(N3320="sníž. přenesená",J3320,0)</f>
        <v>0</v>
      </c>
      <c r="BI3320" s="228">
        <f>IF(N3320="nulová",J3320,0)</f>
        <v>0</v>
      </c>
      <c r="BJ3320" s="20" t="s">
        <v>80</v>
      </c>
      <c r="BK3320" s="228">
        <f>ROUND(I3320*H3320,2)</f>
        <v>0</v>
      </c>
      <c r="BL3320" s="20" t="s">
        <v>464</v>
      </c>
      <c r="BM3320" s="227" t="s">
        <v>2802</v>
      </c>
    </row>
    <row r="3321" s="13" customFormat="1">
      <c r="A3321" s="13"/>
      <c r="B3321" s="234"/>
      <c r="C3321" s="235"/>
      <c r="D3321" s="236" t="s">
        <v>202</v>
      </c>
      <c r="E3321" s="237" t="s">
        <v>19</v>
      </c>
      <c r="F3321" s="238" t="s">
        <v>2480</v>
      </c>
      <c r="G3321" s="235"/>
      <c r="H3321" s="237" t="s">
        <v>19</v>
      </c>
      <c r="I3321" s="239"/>
      <c r="J3321" s="235"/>
      <c r="K3321" s="235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202</v>
      </c>
      <c r="AU3321" s="244" t="s">
        <v>82</v>
      </c>
      <c r="AV3321" s="13" t="s">
        <v>80</v>
      </c>
      <c r="AW3321" s="13" t="s">
        <v>34</v>
      </c>
      <c r="AX3321" s="13" t="s">
        <v>72</v>
      </c>
      <c r="AY3321" s="244" t="s">
        <v>191</v>
      </c>
    </row>
    <row r="3322" s="13" customFormat="1">
      <c r="A3322" s="13"/>
      <c r="B3322" s="234"/>
      <c r="C3322" s="235"/>
      <c r="D3322" s="236" t="s">
        <v>202</v>
      </c>
      <c r="E3322" s="237" t="s">
        <v>19</v>
      </c>
      <c r="F3322" s="238" t="s">
        <v>2749</v>
      </c>
      <c r="G3322" s="235"/>
      <c r="H3322" s="237" t="s">
        <v>19</v>
      </c>
      <c r="I3322" s="239"/>
      <c r="J3322" s="235"/>
      <c r="K3322" s="235"/>
      <c r="L3322" s="240"/>
      <c r="M3322" s="241"/>
      <c r="N3322" s="242"/>
      <c r="O3322" s="242"/>
      <c r="P3322" s="242"/>
      <c r="Q3322" s="242"/>
      <c r="R3322" s="242"/>
      <c r="S3322" s="242"/>
      <c r="T3322" s="24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4" t="s">
        <v>202</v>
      </c>
      <c r="AU3322" s="244" t="s">
        <v>82</v>
      </c>
      <c r="AV3322" s="13" t="s">
        <v>80</v>
      </c>
      <c r="AW3322" s="13" t="s">
        <v>34</v>
      </c>
      <c r="AX3322" s="13" t="s">
        <v>72</v>
      </c>
      <c r="AY3322" s="244" t="s">
        <v>191</v>
      </c>
    </row>
    <row r="3323" s="14" customFormat="1">
      <c r="A3323" s="14"/>
      <c r="B3323" s="245"/>
      <c r="C3323" s="246"/>
      <c r="D3323" s="236" t="s">
        <v>202</v>
      </c>
      <c r="E3323" s="247" t="s">
        <v>19</v>
      </c>
      <c r="F3323" s="248" t="s">
        <v>480</v>
      </c>
      <c r="G3323" s="246"/>
      <c r="H3323" s="249">
        <v>2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202</v>
      </c>
      <c r="AU3323" s="255" t="s">
        <v>82</v>
      </c>
      <c r="AV3323" s="14" t="s">
        <v>82</v>
      </c>
      <c r="AW3323" s="14" t="s">
        <v>34</v>
      </c>
      <c r="AX3323" s="14" t="s">
        <v>72</v>
      </c>
      <c r="AY3323" s="255" t="s">
        <v>191</v>
      </c>
    </row>
    <row r="3324" s="13" customFormat="1">
      <c r="A3324" s="13"/>
      <c r="B3324" s="234"/>
      <c r="C3324" s="235"/>
      <c r="D3324" s="236" t="s">
        <v>202</v>
      </c>
      <c r="E3324" s="237" t="s">
        <v>19</v>
      </c>
      <c r="F3324" s="238" t="s">
        <v>2482</v>
      </c>
      <c r="G3324" s="235"/>
      <c r="H3324" s="237" t="s">
        <v>19</v>
      </c>
      <c r="I3324" s="239"/>
      <c r="J3324" s="235"/>
      <c r="K3324" s="235"/>
      <c r="L3324" s="240"/>
      <c r="M3324" s="241"/>
      <c r="N3324" s="242"/>
      <c r="O3324" s="242"/>
      <c r="P3324" s="242"/>
      <c r="Q3324" s="242"/>
      <c r="R3324" s="242"/>
      <c r="S3324" s="242"/>
      <c r="T3324" s="24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4" t="s">
        <v>202</v>
      </c>
      <c r="AU3324" s="244" t="s">
        <v>82</v>
      </c>
      <c r="AV3324" s="13" t="s">
        <v>80</v>
      </c>
      <c r="AW3324" s="13" t="s">
        <v>34</v>
      </c>
      <c r="AX3324" s="13" t="s">
        <v>72</v>
      </c>
      <c r="AY3324" s="244" t="s">
        <v>191</v>
      </c>
    </row>
    <row r="3325" s="14" customFormat="1">
      <c r="A3325" s="14"/>
      <c r="B3325" s="245"/>
      <c r="C3325" s="246"/>
      <c r="D3325" s="236" t="s">
        <v>202</v>
      </c>
      <c r="E3325" s="247" t="s">
        <v>19</v>
      </c>
      <c r="F3325" s="248" t="s">
        <v>480</v>
      </c>
      <c r="G3325" s="246"/>
      <c r="H3325" s="249">
        <v>2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202</v>
      </c>
      <c r="AU3325" s="255" t="s">
        <v>82</v>
      </c>
      <c r="AV3325" s="14" t="s">
        <v>82</v>
      </c>
      <c r="AW3325" s="14" t="s">
        <v>34</v>
      </c>
      <c r="AX3325" s="14" t="s">
        <v>72</v>
      </c>
      <c r="AY3325" s="255" t="s">
        <v>191</v>
      </c>
    </row>
    <row r="3326" s="13" customFormat="1">
      <c r="A3326" s="13"/>
      <c r="B3326" s="234"/>
      <c r="C3326" s="235"/>
      <c r="D3326" s="236" t="s">
        <v>202</v>
      </c>
      <c r="E3326" s="237" t="s">
        <v>19</v>
      </c>
      <c r="F3326" s="238" t="s">
        <v>2483</v>
      </c>
      <c r="G3326" s="235"/>
      <c r="H3326" s="237" t="s">
        <v>19</v>
      </c>
      <c r="I3326" s="239"/>
      <c r="J3326" s="235"/>
      <c r="K3326" s="235"/>
      <c r="L3326" s="240"/>
      <c r="M3326" s="241"/>
      <c r="N3326" s="242"/>
      <c r="O3326" s="242"/>
      <c r="P3326" s="242"/>
      <c r="Q3326" s="242"/>
      <c r="R3326" s="242"/>
      <c r="S3326" s="242"/>
      <c r="T3326" s="24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4" t="s">
        <v>202</v>
      </c>
      <c r="AU3326" s="244" t="s">
        <v>82</v>
      </c>
      <c r="AV3326" s="13" t="s">
        <v>80</v>
      </c>
      <c r="AW3326" s="13" t="s">
        <v>34</v>
      </c>
      <c r="AX3326" s="13" t="s">
        <v>72</v>
      </c>
      <c r="AY3326" s="244" t="s">
        <v>191</v>
      </c>
    </row>
    <row r="3327" s="14" customFormat="1">
      <c r="A3327" s="14"/>
      <c r="B3327" s="245"/>
      <c r="C3327" s="246"/>
      <c r="D3327" s="236" t="s">
        <v>202</v>
      </c>
      <c r="E3327" s="247" t="s">
        <v>19</v>
      </c>
      <c r="F3327" s="248" t="s">
        <v>480</v>
      </c>
      <c r="G3327" s="246"/>
      <c r="H3327" s="249">
        <v>2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202</v>
      </c>
      <c r="AU3327" s="255" t="s">
        <v>82</v>
      </c>
      <c r="AV3327" s="14" t="s">
        <v>82</v>
      </c>
      <c r="AW3327" s="14" t="s">
        <v>34</v>
      </c>
      <c r="AX3327" s="14" t="s">
        <v>72</v>
      </c>
      <c r="AY3327" s="255" t="s">
        <v>191</v>
      </c>
    </row>
    <row r="3328" s="13" customFormat="1">
      <c r="A3328" s="13"/>
      <c r="B3328" s="234"/>
      <c r="C3328" s="235"/>
      <c r="D3328" s="236" t="s">
        <v>202</v>
      </c>
      <c r="E3328" s="237" t="s">
        <v>19</v>
      </c>
      <c r="F3328" s="238" t="s">
        <v>2484</v>
      </c>
      <c r="G3328" s="235"/>
      <c r="H3328" s="237" t="s">
        <v>19</v>
      </c>
      <c r="I3328" s="239"/>
      <c r="J3328" s="235"/>
      <c r="K3328" s="235"/>
      <c r="L3328" s="240"/>
      <c r="M3328" s="241"/>
      <c r="N3328" s="242"/>
      <c r="O3328" s="242"/>
      <c r="P3328" s="242"/>
      <c r="Q3328" s="242"/>
      <c r="R3328" s="242"/>
      <c r="S3328" s="242"/>
      <c r="T3328" s="24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4" t="s">
        <v>202</v>
      </c>
      <c r="AU3328" s="244" t="s">
        <v>82</v>
      </c>
      <c r="AV3328" s="13" t="s">
        <v>80</v>
      </c>
      <c r="AW3328" s="13" t="s">
        <v>34</v>
      </c>
      <c r="AX3328" s="13" t="s">
        <v>72</v>
      </c>
      <c r="AY3328" s="244" t="s">
        <v>191</v>
      </c>
    </row>
    <row r="3329" s="14" customFormat="1">
      <c r="A3329" s="14"/>
      <c r="B3329" s="245"/>
      <c r="C3329" s="246"/>
      <c r="D3329" s="236" t="s">
        <v>202</v>
      </c>
      <c r="E3329" s="247" t="s">
        <v>19</v>
      </c>
      <c r="F3329" s="248" t="s">
        <v>480</v>
      </c>
      <c r="G3329" s="246"/>
      <c r="H3329" s="249">
        <v>2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202</v>
      </c>
      <c r="AU3329" s="255" t="s">
        <v>82</v>
      </c>
      <c r="AV3329" s="14" t="s">
        <v>82</v>
      </c>
      <c r="AW3329" s="14" t="s">
        <v>34</v>
      </c>
      <c r="AX3329" s="14" t="s">
        <v>72</v>
      </c>
      <c r="AY3329" s="255" t="s">
        <v>191</v>
      </c>
    </row>
    <row r="3330" s="14" customFormat="1">
      <c r="A3330" s="14"/>
      <c r="B3330" s="245"/>
      <c r="C3330" s="246"/>
      <c r="D3330" s="236" t="s">
        <v>202</v>
      </c>
      <c r="E3330" s="247" t="s">
        <v>19</v>
      </c>
      <c r="F3330" s="248" t="s">
        <v>480</v>
      </c>
      <c r="G3330" s="246"/>
      <c r="H3330" s="249">
        <v>2</v>
      </c>
      <c r="I3330" s="250"/>
      <c r="J3330" s="246"/>
      <c r="K3330" s="246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202</v>
      </c>
      <c r="AU3330" s="255" t="s">
        <v>82</v>
      </c>
      <c r="AV3330" s="14" t="s">
        <v>82</v>
      </c>
      <c r="AW3330" s="14" t="s">
        <v>34</v>
      </c>
      <c r="AX3330" s="14" t="s">
        <v>72</v>
      </c>
      <c r="AY3330" s="255" t="s">
        <v>191</v>
      </c>
    </row>
    <row r="3331" s="13" customFormat="1">
      <c r="A3331" s="13"/>
      <c r="B3331" s="234"/>
      <c r="C3331" s="235"/>
      <c r="D3331" s="236" t="s">
        <v>202</v>
      </c>
      <c r="E3331" s="237" t="s">
        <v>19</v>
      </c>
      <c r="F3331" s="238" t="s">
        <v>2485</v>
      </c>
      <c r="G3331" s="235"/>
      <c r="H3331" s="237" t="s">
        <v>19</v>
      </c>
      <c r="I3331" s="239"/>
      <c r="J3331" s="235"/>
      <c r="K3331" s="235"/>
      <c r="L3331" s="240"/>
      <c r="M3331" s="241"/>
      <c r="N3331" s="242"/>
      <c r="O3331" s="242"/>
      <c r="P3331" s="242"/>
      <c r="Q3331" s="242"/>
      <c r="R3331" s="242"/>
      <c r="S3331" s="242"/>
      <c r="T3331" s="24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4" t="s">
        <v>202</v>
      </c>
      <c r="AU3331" s="244" t="s">
        <v>82</v>
      </c>
      <c r="AV3331" s="13" t="s">
        <v>80</v>
      </c>
      <c r="AW3331" s="13" t="s">
        <v>34</v>
      </c>
      <c r="AX3331" s="13" t="s">
        <v>72</v>
      </c>
      <c r="AY3331" s="244" t="s">
        <v>191</v>
      </c>
    </row>
    <row r="3332" s="14" customFormat="1">
      <c r="A3332" s="14"/>
      <c r="B3332" s="245"/>
      <c r="C3332" s="246"/>
      <c r="D3332" s="236" t="s">
        <v>202</v>
      </c>
      <c r="E3332" s="247" t="s">
        <v>19</v>
      </c>
      <c r="F3332" s="248" t="s">
        <v>480</v>
      </c>
      <c r="G3332" s="246"/>
      <c r="H3332" s="249">
        <v>2</v>
      </c>
      <c r="I3332" s="250"/>
      <c r="J3332" s="246"/>
      <c r="K3332" s="246"/>
      <c r="L3332" s="251"/>
      <c r="M3332" s="252"/>
      <c r="N3332" s="253"/>
      <c r="O3332" s="253"/>
      <c r="P3332" s="253"/>
      <c r="Q3332" s="253"/>
      <c r="R3332" s="253"/>
      <c r="S3332" s="253"/>
      <c r="T3332" s="25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5" t="s">
        <v>202</v>
      </c>
      <c r="AU3332" s="255" t="s">
        <v>82</v>
      </c>
      <c r="AV3332" s="14" t="s">
        <v>82</v>
      </c>
      <c r="AW3332" s="14" t="s">
        <v>34</v>
      </c>
      <c r="AX3332" s="14" t="s">
        <v>72</v>
      </c>
      <c r="AY3332" s="255" t="s">
        <v>191</v>
      </c>
    </row>
    <row r="3333" s="14" customFormat="1">
      <c r="A3333" s="14"/>
      <c r="B3333" s="245"/>
      <c r="C3333" s="246"/>
      <c r="D3333" s="236" t="s">
        <v>202</v>
      </c>
      <c r="E3333" s="247" t="s">
        <v>19</v>
      </c>
      <c r="F3333" s="248" t="s">
        <v>480</v>
      </c>
      <c r="G3333" s="246"/>
      <c r="H3333" s="249">
        <v>2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202</v>
      </c>
      <c r="AU3333" s="255" t="s">
        <v>82</v>
      </c>
      <c r="AV3333" s="14" t="s">
        <v>82</v>
      </c>
      <c r="AW3333" s="14" t="s">
        <v>34</v>
      </c>
      <c r="AX3333" s="14" t="s">
        <v>72</v>
      </c>
      <c r="AY3333" s="255" t="s">
        <v>191</v>
      </c>
    </row>
    <row r="3334" s="13" customFormat="1">
      <c r="A3334" s="13"/>
      <c r="B3334" s="234"/>
      <c r="C3334" s="235"/>
      <c r="D3334" s="236" t="s">
        <v>202</v>
      </c>
      <c r="E3334" s="237" t="s">
        <v>19</v>
      </c>
      <c r="F3334" s="238" t="s">
        <v>1681</v>
      </c>
      <c r="G3334" s="235"/>
      <c r="H3334" s="237" t="s">
        <v>19</v>
      </c>
      <c r="I3334" s="239"/>
      <c r="J3334" s="235"/>
      <c r="K3334" s="235"/>
      <c r="L3334" s="240"/>
      <c r="M3334" s="241"/>
      <c r="N3334" s="242"/>
      <c r="O3334" s="242"/>
      <c r="P3334" s="242"/>
      <c r="Q3334" s="242"/>
      <c r="R3334" s="242"/>
      <c r="S3334" s="242"/>
      <c r="T3334" s="24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4" t="s">
        <v>202</v>
      </c>
      <c r="AU3334" s="244" t="s">
        <v>82</v>
      </c>
      <c r="AV3334" s="13" t="s">
        <v>80</v>
      </c>
      <c r="AW3334" s="13" t="s">
        <v>34</v>
      </c>
      <c r="AX3334" s="13" t="s">
        <v>72</v>
      </c>
      <c r="AY3334" s="244" t="s">
        <v>191</v>
      </c>
    </row>
    <row r="3335" s="13" customFormat="1">
      <c r="A3335" s="13"/>
      <c r="B3335" s="234"/>
      <c r="C3335" s="235"/>
      <c r="D3335" s="236" t="s">
        <v>202</v>
      </c>
      <c r="E3335" s="237" t="s">
        <v>19</v>
      </c>
      <c r="F3335" s="238" t="s">
        <v>1685</v>
      </c>
      <c r="G3335" s="235"/>
      <c r="H3335" s="237" t="s">
        <v>19</v>
      </c>
      <c r="I3335" s="239"/>
      <c r="J3335" s="235"/>
      <c r="K3335" s="235"/>
      <c r="L3335" s="240"/>
      <c r="M3335" s="241"/>
      <c r="N3335" s="242"/>
      <c r="O3335" s="242"/>
      <c r="P3335" s="242"/>
      <c r="Q3335" s="242"/>
      <c r="R3335" s="242"/>
      <c r="S3335" s="242"/>
      <c r="T3335" s="24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4" t="s">
        <v>202</v>
      </c>
      <c r="AU3335" s="244" t="s">
        <v>82</v>
      </c>
      <c r="AV3335" s="13" t="s">
        <v>80</v>
      </c>
      <c r="AW3335" s="13" t="s">
        <v>34</v>
      </c>
      <c r="AX3335" s="13" t="s">
        <v>72</v>
      </c>
      <c r="AY3335" s="244" t="s">
        <v>191</v>
      </c>
    </row>
    <row r="3336" s="14" customFormat="1">
      <c r="A3336" s="14"/>
      <c r="B3336" s="245"/>
      <c r="C3336" s="246"/>
      <c r="D3336" s="236" t="s">
        <v>202</v>
      </c>
      <c r="E3336" s="247" t="s">
        <v>19</v>
      </c>
      <c r="F3336" s="248" t="s">
        <v>80</v>
      </c>
      <c r="G3336" s="246"/>
      <c r="H3336" s="249">
        <v>1</v>
      </c>
      <c r="I3336" s="250"/>
      <c r="J3336" s="246"/>
      <c r="K3336" s="246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202</v>
      </c>
      <c r="AU3336" s="255" t="s">
        <v>82</v>
      </c>
      <c r="AV3336" s="14" t="s">
        <v>82</v>
      </c>
      <c r="AW3336" s="14" t="s">
        <v>34</v>
      </c>
      <c r="AX3336" s="14" t="s">
        <v>72</v>
      </c>
      <c r="AY3336" s="255" t="s">
        <v>191</v>
      </c>
    </row>
    <row r="3337" s="13" customFormat="1">
      <c r="A3337" s="13"/>
      <c r="B3337" s="234"/>
      <c r="C3337" s="235"/>
      <c r="D3337" s="236" t="s">
        <v>202</v>
      </c>
      <c r="E3337" s="237" t="s">
        <v>19</v>
      </c>
      <c r="F3337" s="238" t="s">
        <v>1681</v>
      </c>
      <c r="G3337" s="235"/>
      <c r="H3337" s="237" t="s">
        <v>19</v>
      </c>
      <c r="I3337" s="239"/>
      <c r="J3337" s="235"/>
      <c r="K3337" s="235"/>
      <c r="L3337" s="240"/>
      <c r="M3337" s="241"/>
      <c r="N3337" s="242"/>
      <c r="O3337" s="242"/>
      <c r="P3337" s="242"/>
      <c r="Q3337" s="242"/>
      <c r="R3337" s="242"/>
      <c r="S3337" s="242"/>
      <c r="T3337" s="24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4" t="s">
        <v>202</v>
      </c>
      <c r="AU3337" s="244" t="s">
        <v>82</v>
      </c>
      <c r="AV3337" s="13" t="s">
        <v>80</v>
      </c>
      <c r="AW3337" s="13" t="s">
        <v>34</v>
      </c>
      <c r="AX3337" s="13" t="s">
        <v>72</v>
      </c>
      <c r="AY3337" s="244" t="s">
        <v>191</v>
      </c>
    </row>
    <row r="3338" s="13" customFormat="1">
      <c r="A3338" s="13"/>
      <c r="B3338" s="234"/>
      <c r="C3338" s="235"/>
      <c r="D3338" s="236" t="s">
        <v>202</v>
      </c>
      <c r="E3338" s="237" t="s">
        <v>19</v>
      </c>
      <c r="F3338" s="238" t="s">
        <v>1687</v>
      </c>
      <c r="G3338" s="235"/>
      <c r="H3338" s="237" t="s">
        <v>19</v>
      </c>
      <c r="I3338" s="239"/>
      <c r="J3338" s="235"/>
      <c r="K3338" s="235"/>
      <c r="L3338" s="240"/>
      <c r="M3338" s="241"/>
      <c r="N3338" s="242"/>
      <c r="O3338" s="242"/>
      <c r="P3338" s="242"/>
      <c r="Q3338" s="242"/>
      <c r="R3338" s="242"/>
      <c r="S3338" s="242"/>
      <c r="T3338" s="24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4" t="s">
        <v>202</v>
      </c>
      <c r="AU3338" s="244" t="s">
        <v>82</v>
      </c>
      <c r="AV3338" s="13" t="s">
        <v>80</v>
      </c>
      <c r="AW3338" s="13" t="s">
        <v>34</v>
      </c>
      <c r="AX3338" s="13" t="s">
        <v>72</v>
      </c>
      <c r="AY3338" s="244" t="s">
        <v>191</v>
      </c>
    </row>
    <row r="3339" s="14" customFormat="1">
      <c r="A3339" s="14"/>
      <c r="B3339" s="245"/>
      <c r="C3339" s="246"/>
      <c r="D3339" s="236" t="s">
        <v>202</v>
      </c>
      <c r="E3339" s="247" t="s">
        <v>19</v>
      </c>
      <c r="F3339" s="248" t="s">
        <v>480</v>
      </c>
      <c r="G3339" s="246"/>
      <c r="H3339" s="249">
        <v>2</v>
      </c>
      <c r="I3339" s="250"/>
      <c r="J3339" s="246"/>
      <c r="K3339" s="246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202</v>
      </c>
      <c r="AU3339" s="255" t="s">
        <v>82</v>
      </c>
      <c r="AV3339" s="14" t="s">
        <v>82</v>
      </c>
      <c r="AW3339" s="14" t="s">
        <v>34</v>
      </c>
      <c r="AX3339" s="14" t="s">
        <v>72</v>
      </c>
      <c r="AY3339" s="255" t="s">
        <v>191</v>
      </c>
    </row>
    <row r="3340" s="16" customFormat="1">
      <c r="A3340" s="16"/>
      <c r="B3340" s="267"/>
      <c r="C3340" s="268"/>
      <c r="D3340" s="236" t="s">
        <v>202</v>
      </c>
      <c r="E3340" s="269" t="s">
        <v>19</v>
      </c>
      <c r="F3340" s="270" t="s">
        <v>212</v>
      </c>
      <c r="G3340" s="268"/>
      <c r="H3340" s="271">
        <v>17</v>
      </c>
      <c r="I3340" s="272"/>
      <c r="J3340" s="268"/>
      <c r="K3340" s="268"/>
      <c r="L3340" s="273"/>
      <c r="M3340" s="274"/>
      <c r="N3340" s="275"/>
      <c r="O3340" s="275"/>
      <c r="P3340" s="275"/>
      <c r="Q3340" s="275"/>
      <c r="R3340" s="275"/>
      <c r="S3340" s="275"/>
      <c r="T3340" s="27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T3340" s="277" t="s">
        <v>202</v>
      </c>
      <c r="AU3340" s="277" t="s">
        <v>82</v>
      </c>
      <c r="AV3340" s="16" t="s">
        <v>198</v>
      </c>
      <c r="AW3340" s="16" t="s">
        <v>34</v>
      </c>
      <c r="AX3340" s="16" t="s">
        <v>80</v>
      </c>
      <c r="AY3340" s="277" t="s">
        <v>191</v>
      </c>
    </row>
    <row r="3341" s="2" customFormat="1" ht="16.5" customHeight="1">
      <c r="A3341" s="41"/>
      <c r="B3341" s="42"/>
      <c r="C3341" s="216" t="s">
        <v>2803</v>
      </c>
      <c r="D3341" s="216" t="s">
        <v>193</v>
      </c>
      <c r="E3341" s="217" t="s">
        <v>2804</v>
      </c>
      <c r="F3341" s="218" t="s">
        <v>2805</v>
      </c>
      <c r="G3341" s="219" t="s">
        <v>250</v>
      </c>
      <c r="H3341" s="220">
        <v>16</v>
      </c>
      <c r="I3341" s="221"/>
      <c r="J3341" s="222">
        <f>ROUND(I3341*H3341,2)</f>
        <v>0</v>
      </c>
      <c r="K3341" s="218" t="s">
        <v>197</v>
      </c>
      <c r="L3341" s="47"/>
      <c r="M3341" s="223" t="s">
        <v>19</v>
      </c>
      <c r="N3341" s="224" t="s">
        <v>43</v>
      </c>
      <c r="O3341" s="87"/>
      <c r="P3341" s="225">
        <f>O3341*H3341</f>
        <v>0</v>
      </c>
      <c r="Q3341" s="225">
        <v>0</v>
      </c>
      <c r="R3341" s="225">
        <f>Q3341*H3341</f>
        <v>0</v>
      </c>
      <c r="S3341" s="225">
        <v>0</v>
      </c>
      <c r="T3341" s="226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27" t="s">
        <v>464</v>
      </c>
      <c r="AT3341" s="227" t="s">
        <v>193</v>
      </c>
      <c r="AU3341" s="227" t="s">
        <v>82</v>
      </c>
      <c r="AY3341" s="20" t="s">
        <v>191</v>
      </c>
      <c r="BE3341" s="228">
        <f>IF(N3341="základní",J3341,0)</f>
        <v>0</v>
      </c>
      <c r="BF3341" s="228">
        <f>IF(N3341="snížená",J3341,0)</f>
        <v>0</v>
      </c>
      <c r="BG3341" s="228">
        <f>IF(N3341="zákl. přenesená",J3341,0)</f>
        <v>0</v>
      </c>
      <c r="BH3341" s="228">
        <f>IF(N3341="sníž. přenesená",J3341,0)</f>
        <v>0</v>
      </c>
      <c r="BI3341" s="228">
        <f>IF(N3341="nulová",J3341,0)</f>
        <v>0</v>
      </c>
      <c r="BJ3341" s="20" t="s">
        <v>80</v>
      </c>
      <c r="BK3341" s="228">
        <f>ROUND(I3341*H3341,2)</f>
        <v>0</v>
      </c>
      <c r="BL3341" s="20" t="s">
        <v>464</v>
      </c>
      <c r="BM3341" s="227" t="s">
        <v>2806</v>
      </c>
    </row>
    <row r="3342" s="2" customFormat="1">
      <c r="A3342" s="41"/>
      <c r="B3342" s="42"/>
      <c r="C3342" s="43"/>
      <c r="D3342" s="229" t="s">
        <v>200</v>
      </c>
      <c r="E3342" s="43"/>
      <c r="F3342" s="230" t="s">
        <v>2807</v>
      </c>
      <c r="G3342" s="43"/>
      <c r="H3342" s="43"/>
      <c r="I3342" s="231"/>
      <c r="J3342" s="43"/>
      <c r="K3342" s="43"/>
      <c r="L3342" s="47"/>
      <c r="M3342" s="232"/>
      <c r="N3342" s="233"/>
      <c r="O3342" s="87"/>
      <c r="P3342" s="87"/>
      <c r="Q3342" s="87"/>
      <c r="R3342" s="87"/>
      <c r="S3342" s="87"/>
      <c r="T3342" s="88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20" t="s">
        <v>200</v>
      </c>
      <c r="AU3342" s="20" t="s">
        <v>82</v>
      </c>
    </row>
    <row r="3343" s="13" customFormat="1">
      <c r="A3343" s="13"/>
      <c r="B3343" s="234"/>
      <c r="C3343" s="235"/>
      <c r="D3343" s="236" t="s">
        <v>202</v>
      </c>
      <c r="E3343" s="237" t="s">
        <v>19</v>
      </c>
      <c r="F3343" s="238" t="s">
        <v>2480</v>
      </c>
      <c r="G3343" s="235"/>
      <c r="H3343" s="237" t="s">
        <v>19</v>
      </c>
      <c r="I3343" s="239"/>
      <c r="J3343" s="235"/>
      <c r="K3343" s="235"/>
      <c r="L3343" s="240"/>
      <c r="M3343" s="241"/>
      <c r="N3343" s="242"/>
      <c r="O3343" s="242"/>
      <c r="P3343" s="242"/>
      <c r="Q3343" s="242"/>
      <c r="R3343" s="242"/>
      <c r="S3343" s="242"/>
      <c r="T3343" s="24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4" t="s">
        <v>202</v>
      </c>
      <c r="AU3343" s="244" t="s">
        <v>82</v>
      </c>
      <c r="AV3343" s="13" t="s">
        <v>80</v>
      </c>
      <c r="AW3343" s="13" t="s">
        <v>34</v>
      </c>
      <c r="AX3343" s="13" t="s">
        <v>72</v>
      </c>
      <c r="AY3343" s="244" t="s">
        <v>191</v>
      </c>
    </row>
    <row r="3344" s="13" customFormat="1">
      <c r="A3344" s="13"/>
      <c r="B3344" s="234"/>
      <c r="C3344" s="235"/>
      <c r="D3344" s="236" t="s">
        <v>202</v>
      </c>
      <c r="E3344" s="237" t="s">
        <v>19</v>
      </c>
      <c r="F3344" s="238" t="s">
        <v>2749</v>
      </c>
      <c r="G3344" s="235"/>
      <c r="H3344" s="237" t="s">
        <v>19</v>
      </c>
      <c r="I3344" s="239"/>
      <c r="J3344" s="235"/>
      <c r="K3344" s="235"/>
      <c r="L3344" s="240"/>
      <c r="M3344" s="241"/>
      <c r="N3344" s="242"/>
      <c r="O3344" s="242"/>
      <c r="P3344" s="242"/>
      <c r="Q3344" s="242"/>
      <c r="R3344" s="242"/>
      <c r="S3344" s="242"/>
      <c r="T3344" s="24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4" t="s">
        <v>202</v>
      </c>
      <c r="AU3344" s="244" t="s">
        <v>82</v>
      </c>
      <c r="AV3344" s="13" t="s">
        <v>80</v>
      </c>
      <c r="AW3344" s="13" t="s">
        <v>34</v>
      </c>
      <c r="AX3344" s="13" t="s">
        <v>72</v>
      </c>
      <c r="AY3344" s="244" t="s">
        <v>191</v>
      </c>
    </row>
    <row r="3345" s="14" customFormat="1">
      <c r="A3345" s="14"/>
      <c r="B3345" s="245"/>
      <c r="C3345" s="246"/>
      <c r="D3345" s="236" t="s">
        <v>202</v>
      </c>
      <c r="E3345" s="247" t="s">
        <v>19</v>
      </c>
      <c r="F3345" s="248" t="s">
        <v>480</v>
      </c>
      <c r="G3345" s="246"/>
      <c r="H3345" s="249">
        <v>2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202</v>
      </c>
      <c r="AU3345" s="255" t="s">
        <v>82</v>
      </c>
      <c r="AV3345" s="14" t="s">
        <v>82</v>
      </c>
      <c r="AW3345" s="14" t="s">
        <v>34</v>
      </c>
      <c r="AX3345" s="14" t="s">
        <v>72</v>
      </c>
      <c r="AY3345" s="255" t="s">
        <v>191</v>
      </c>
    </row>
    <row r="3346" s="13" customFormat="1">
      <c r="A3346" s="13"/>
      <c r="B3346" s="234"/>
      <c r="C3346" s="235"/>
      <c r="D3346" s="236" t="s">
        <v>202</v>
      </c>
      <c r="E3346" s="237" t="s">
        <v>19</v>
      </c>
      <c r="F3346" s="238" t="s">
        <v>2482</v>
      </c>
      <c r="G3346" s="235"/>
      <c r="H3346" s="237" t="s">
        <v>19</v>
      </c>
      <c r="I3346" s="239"/>
      <c r="J3346" s="235"/>
      <c r="K3346" s="235"/>
      <c r="L3346" s="240"/>
      <c r="M3346" s="241"/>
      <c r="N3346" s="242"/>
      <c r="O3346" s="242"/>
      <c r="P3346" s="242"/>
      <c r="Q3346" s="242"/>
      <c r="R3346" s="242"/>
      <c r="S3346" s="242"/>
      <c r="T3346" s="24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4" t="s">
        <v>202</v>
      </c>
      <c r="AU3346" s="244" t="s">
        <v>82</v>
      </c>
      <c r="AV3346" s="13" t="s">
        <v>80</v>
      </c>
      <c r="AW3346" s="13" t="s">
        <v>34</v>
      </c>
      <c r="AX3346" s="13" t="s">
        <v>72</v>
      </c>
      <c r="AY3346" s="244" t="s">
        <v>191</v>
      </c>
    </row>
    <row r="3347" s="14" customFormat="1">
      <c r="A3347" s="14"/>
      <c r="B3347" s="245"/>
      <c r="C3347" s="246"/>
      <c r="D3347" s="236" t="s">
        <v>202</v>
      </c>
      <c r="E3347" s="247" t="s">
        <v>19</v>
      </c>
      <c r="F3347" s="248" t="s">
        <v>480</v>
      </c>
      <c r="G3347" s="246"/>
      <c r="H3347" s="249">
        <v>2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202</v>
      </c>
      <c r="AU3347" s="255" t="s">
        <v>82</v>
      </c>
      <c r="AV3347" s="14" t="s">
        <v>82</v>
      </c>
      <c r="AW3347" s="14" t="s">
        <v>34</v>
      </c>
      <c r="AX3347" s="14" t="s">
        <v>72</v>
      </c>
      <c r="AY3347" s="255" t="s">
        <v>191</v>
      </c>
    </row>
    <row r="3348" s="13" customFormat="1">
      <c r="A3348" s="13"/>
      <c r="B3348" s="234"/>
      <c r="C3348" s="235"/>
      <c r="D3348" s="236" t="s">
        <v>202</v>
      </c>
      <c r="E3348" s="237" t="s">
        <v>19</v>
      </c>
      <c r="F3348" s="238" t="s">
        <v>2483</v>
      </c>
      <c r="G3348" s="235"/>
      <c r="H3348" s="237" t="s">
        <v>19</v>
      </c>
      <c r="I3348" s="239"/>
      <c r="J3348" s="235"/>
      <c r="K3348" s="235"/>
      <c r="L3348" s="240"/>
      <c r="M3348" s="241"/>
      <c r="N3348" s="242"/>
      <c r="O3348" s="242"/>
      <c r="P3348" s="242"/>
      <c r="Q3348" s="242"/>
      <c r="R3348" s="242"/>
      <c r="S3348" s="242"/>
      <c r="T3348" s="24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4" t="s">
        <v>202</v>
      </c>
      <c r="AU3348" s="244" t="s">
        <v>82</v>
      </c>
      <c r="AV3348" s="13" t="s">
        <v>80</v>
      </c>
      <c r="AW3348" s="13" t="s">
        <v>34</v>
      </c>
      <c r="AX3348" s="13" t="s">
        <v>72</v>
      </c>
      <c r="AY3348" s="244" t="s">
        <v>191</v>
      </c>
    </row>
    <row r="3349" s="14" customFormat="1">
      <c r="A3349" s="14"/>
      <c r="B3349" s="245"/>
      <c r="C3349" s="246"/>
      <c r="D3349" s="236" t="s">
        <v>202</v>
      </c>
      <c r="E3349" s="247" t="s">
        <v>19</v>
      </c>
      <c r="F3349" s="248" t="s">
        <v>480</v>
      </c>
      <c r="G3349" s="246"/>
      <c r="H3349" s="249">
        <v>2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202</v>
      </c>
      <c r="AU3349" s="255" t="s">
        <v>82</v>
      </c>
      <c r="AV3349" s="14" t="s">
        <v>82</v>
      </c>
      <c r="AW3349" s="14" t="s">
        <v>34</v>
      </c>
      <c r="AX3349" s="14" t="s">
        <v>72</v>
      </c>
      <c r="AY3349" s="255" t="s">
        <v>191</v>
      </c>
    </row>
    <row r="3350" s="13" customFormat="1">
      <c r="A3350" s="13"/>
      <c r="B3350" s="234"/>
      <c r="C3350" s="235"/>
      <c r="D3350" s="236" t="s">
        <v>202</v>
      </c>
      <c r="E3350" s="237" t="s">
        <v>19</v>
      </c>
      <c r="F3350" s="238" t="s">
        <v>2484</v>
      </c>
      <c r="G3350" s="235"/>
      <c r="H3350" s="237" t="s">
        <v>19</v>
      </c>
      <c r="I3350" s="239"/>
      <c r="J3350" s="235"/>
      <c r="K3350" s="235"/>
      <c r="L3350" s="240"/>
      <c r="M3350" s="241"/>
      <c r="N3350" s="242"/>
      <c r="O3350" s="242"/>
      <c r="P3350" s="242"/>
      <c r="Q3350" s="242"/>
      <c r="R3350" s="242"/>
      <c r="S3350" s="242"/>
      <c r="T3350" s="24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4" t="s">
        <v>202</v>
      </c>
      <c r="AU3350" s="244" t="s">
        <v>82</v>
      </c>
      <c r="AV3350" s="13" t="s">
        <v>80</v>
      </c>
      <c r="AW3350" s="13" t="s">
        <v>34</v>
      </c>
      <c r="AX3350" s="13" t="s">
        <v>72</v>
      </c>
      <c r="AY3350" s="244" t="s">
        <v>191</v>
      </c>
    </row>
    <row r="3351" s="14" customFormat="1">
      <c r="A3351" s="14"/>
      <c r="B3351" s="245"/>
      <c r="C3351" s="246"/>
      <c r="D3351" s="236" t="s">
        <v>202</v>
      </c>
      <c r="E3351" s="247" t="s">
        <v>19</v>
      </c>
      <c r="F3351" s="248" t="s">
        <v>480</v>
      </c>
      <c r="G3351" s="246"/>
      <c r="H3351" s="249">
        <v>2</v>
      </c>
      <c r="I3351" s="250"/>
      <c r="J3351" s="246"/>
      <c r="K3351" s="246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202</v>
      </c>
      <c r="AU3351" s="255" t="s">
        <v>82</v>
      </c>
      <c r="AV3351" s="14" t="s">
        <v>82</v>
      </c>
      <c r="AW3351" s="14" t="s">
        <v>34</v>
      </c>
      <c r="AX3351" s="14" t="s">
        <v>72</v>
      </c>
      <c r="AY3351" s="255" t="s">
        <v>191</v>
      </c>
    </row>
    <row r="3352" s="14" customFormat="1">
      <c r="A3352" s="14"/>
      <c r="B3352" s="245"/>
      <c r="C3352" s="246"/>
      <c r="D3352" s="236" t="s">
        <v>202</v>
      </c>
      <c r="E3352" s="247" t="s">
        <v>19</v>
      </c>
      <c r="F3352" s="248" t="s">
        <v>480</v>
      </c>
      <c r="G3352" s="246"/>
      <c r="H3352" s="249">
        <v>2</v>
      </c>
      <c r="I3352" s="250"/>
      <c r="J3352" s="246"/>
      <c r="K3352" s="246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202</v>
      </c>
      <c r="AU3352" s="255" t="s">
        <v>82</v>
      </c>
      <c r="AV3352" s="14" t="s">
        <v>82</v>
      </c>
      <c r="AW3352" s="14" t="s">
        <v>34</v>
      </c>
      <c r="AX3352" s="14" t="s">
        <v>72</v>
      </c>
      <c r="AY3352" s="255" t="s">
        <v>191</v>
      </c>
    </row>
    <row r="3353" s="13" customFormat="1">
      <c r="A3353" s="13"/>
      <c r="B3353" s="234"/>
      <c r="C3353" s="235"/>
      <c r="D3353" s="236" t="s">
        <v>202</v>
      </c>
      <c r="E3353" s="237" t="s">
        <v>19</v>
      </c>
      <c r="F3353" s="238" t="s">
        <v>2485</v>
      </c>
      <c r="G3353" s="235"/>
      <c r="H3353" s="237" t="s">
        <v>19</v>
      </c>
      <c r="I3353" s="239"/>
      <c r="J3353" s="235"/>
      <c r="K3353" s="235"/>
      <c r="L3353" s="240"/>
      <c r="M3353" s="241"/>
      <c r="N3353" s="242"/>
      <c r="O3353" s="242"/>
      <c r="P3353" s="242"/>
      <c r="Q3353" s="242"/>
      <c r="R3353" s="242"/>
      <c r="S3353" s="242"/>
      <c r="T3353" s="24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4" t="s">
        <v>202</v>
      </c>
      <c r="AU3353" s="244" t="s">
        <v>82</v>
      </c>
      <c r="AV3353" s="13" t="s">
        <v>80</v>
      </c>
      <c r="AW3353" s="13" t="s">
        <v>34</v>
      </c>
      <c r="AX3353" s="13" t="s">
        <v>72</v>
      </c>
      <c r="AY3353" s="244" t="s">
        <v>191</v>
      </c>
    </row>
    <row r="3354" s="14" customFormat="1">
      <c r="A3354" s="14"/>
      <c r="B3354" s="245"/>
      <c r="C3354" s="246"/>
      <c r="D3354" s="236" t="s">
        <v>202</v>
      </c>
      <c r="E3354" s="247" t="s">
        <v>19</v>
      </c>
      <c r="F3354" s="248" t="s">
        <v>480</v>
      </c>
      <c r="G3354" s="246"/>
      <c r="H3354" s="249">
        <v>2</v>
      </c>
      <c r="I3354" s="250"/>
      <c r="J3354" s="246"/>
      <c r="K3354" s="246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202</v>
      </c>
      <c r="AU3354" s="255" t="s">
        <v>82</v>
      </c>
      <c r="AV3354" s="14" t="s">
        <v>82</v>
      </c>
      <c r="AW3354" s="14" t="s">
        <v>34</v>
      </c>
      <c r="AX3354" s="14" t="s">
        <v>72</v>
      </c>
      <c r="AY3354" s="255" t="s">
        <v>191</v>
      </c>
    </row>
    <row r="3355" s="14" customFormat="1">
      <c r="A3355" s="14"/>
      <c r="B3355" s="245"/>
      <c r="C3355" s="246"/>
      <c r="D3355" s="236" t="s">
        <v>202</v>
      </c>
      <c r="E3355" s="247" t="s">
        <v>19</v>
      </c>
      <c r="F3355" s="248" t="s">
        <v>480</v>
      </c>
      <c r="G3355" s="246"/>
      <c r="H3355" s="249">
        <v>2</v>
      </c>
      <c r="I3355" s="250"/>
      <c r="J3355" s="246"/>
      <c r="K3355" s="246"/>
      <c r="L3355" s="251"/>
      <c r="M3355" s="252"/>
      <c r="N3355" s="253"/>
      <c r="O3355" s="253"/>
      <c r="P3355" s="253"/>
      <c r="Q3355" s="253"/>
      <c r="R3355" s="253"/>
      <c r="S3355" s="253"/>
      <c r="T3355" s="25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5" t="s">
        <v>202</v>
      </c>
      <c r="AU3355" s="255" t="s">
        <v>82</v>
      </c>
      <c r="AV3355" s="14" t="s">
        <v>82</v>
      </c>
      <c r="AW3355" s="14" t="s">
        <v>34</v>
      </c>
      <c r="AX3355" s="14" t="s">
        <v>72</v>
      </c>
      <c r="AY3355" s="255" t="s">
        <v>191</v>
      </c>
    </row>
    <row r="3356" s="13" customFormat="1">
      <c r="A3356" s="13"/>
      <c r="B3356" s="234"/>
      <c r="C3356" s="235"/>
      <c r="D3356" s="236" t="s">
        <v>202</v>
      </c>
      <c r="E3356" s="237" t="s">
        <v>19</v>
      </c>
      <c r="F3356" s="238" t="s">
        <v>1681</v>
      </c>
      <c r="G3356" s="235"/>
      <c r="H3356" s="237" t="s">
        <v>19</v>
      </c>
      <c r="I3356" s="239"/>
      <c r="J3356" s="235"/>
      <c r="K3356" s="235"/>
      <c r="L3356" s="240"/>
      <c r="M3356" s="241"/>
      <c r="N3356" s="242"/>
      <c r="O3356" s="242"/>
      <c r="P3356" s="242"/>
      <c r="Q3356" s="242"/>
      <c r="R3356" s="242"/>
      <c r="S3356" s="242"/>
      <c r="T3356" s="24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4" t="s">
        <v>202</v>
      </c>
      <c r="AU3356" s="244" t="s">
        <v>82</v>
      </c>
      <c r="AV3356" s="13" t="s">
        <v>80</v>
      </c>
      <c r="AW3356" s="13" t="s">
        <v>34</v>
      </c>
      <c r="AX3356" s="13" t="s">
        <v>72</v>
      </c>
      <c r="AY3356" s="244" t="s">
        <v>191</v>
      </c>
    </row>
    <row r="3357" s="13" customFormat="1">
      <c r="A3357" s="13"/>
      <c r="B3357" s="234"/>
      <c r="C3357" s="235"/>
      <c r="D3357" s="236" t="s">
        <v>202</v>
      </c>
      <c r="E3357" s="237" t="s">
        <v>19</v>
      </c>
      <c r="F3357" s="238" t="s">
        <v>1687</v>
      </c>
      <c r="G3357" s="235"/>
      <c r="H3357" s="237" t="s">
        <v>19</v>
      </c>
      <c r="I3357" s="239"/>
      <c r="J3357" s="235"/>
      <c r="K3357" s="235"/>
      <c r="L3357" s="240"/>
      <c r="M3357" s="241"/>
      <c r="N3357" s="242"/>
      <c r="O3357" s="242"/>
      <c r="P3357" s="242"/>
      <c r="Q3357" s="242"/>
      <c r="R3357" s="242"/>
      <c r="S3357" s="242"/>
      <c r="T3357" s="24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4" t="s">
        <v>202</v>
      </c>
      <c r="AU3357" s="244" t="s">
        <v>82</v>
      </c>
      <c r="AV3357" s="13" t="s">
        <v>80</v>
      </c>
      <c r="AW3357" s="13" t="s">
        <v>34</v>
      </c>
      <c r="AX3357" s="13" t="s">
        <v>72</v>
      </c>
      <c r="AY3357" s="244" t="s">
        <v>191</v>
      </c>
    </row>
    <row r="3358" s="14" customFormat="1">
      <c r="A3358" s="14"/>
      <c r="B3358" s="245"/>
      <c r="C3358" s="246"/>
      <c r="D3358" s="236" t="s">
        <v>202</v>
      </c>
      <c r="E3358" s="247" t="s">
        <v>19</v>
      </c>
      <c r="F3358" s="248" t="s">
        <v>480</v>
      </c>
      <c r="G3358" s="246"/>
      <c r="H3358" s="249">
        <v>2</v>
      </c>
      <c r="I3358" s="250"/>
      <c r="J3358" s="246"/>
      <c r="K3358" s="246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202</v>
      </c>
      <c r="AU3358" s="255" t="s">
        <v>82</v>
      </c>
      <c r="AV3358" s="14" t="s">
        <v>82</v>
      </c>
      <c r="AW3358" s="14" t="s">
        <v>34</v>
      </c>
      <c r="AX3358" s="14" t="s">
        <v>72</v>
      </c>
      <c r="AY3358" s="255" t="s">
        <v>191</v>
      </c>
    </row>
    <row r="3359" s="16" customFormat="1">
      <c r="A3359" s="16"/>
      <c r="B3359" s="267"/>
      <c r="C3359" s="268"/>
      <c r="D3359" s="236" t="s">
        <v>202</v>
      </c>
      <c r="E3359" s="269" t="s">
        <v>19</v>
      </c>
      <c r="F3359" s="270" t="s">
        <v>212</v>
      </c>
      <c r="G3359" s="268"/>
      <c r="H3359" s="271">
        <v>16</v>
      </c>
      <c r="I3359" s="272"/>
      <c r="J3359" s="268"/>
      <c r="K3359" s="268"/>
      <c r="L3359" s="273"/>
      <c r="M3359" s="274"/>
      <c r="N3359" s="275"/>
      <c r="O3359" s="275"/>
      <c r="P3359" s="275"/>
      <c r="Q3359" s="275"/>
      <c r="R3359" s="275"/>
      <c r="S3359" s="275"/>
      <c r="T3359" s="27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T3359" s="277" t="s">
        <v>202</v>
      </c>
      <c r="AU3359" s="277" t="s">
        <v>82</v>
      </c>
      <c r="AV3359" s="16" t="s">
        <v>198</v>
      </c>
      <c r="AW3359" s="16" t="s">
        <v>34</v>
      </c>
      <c r="AX3359" s="16" t="s">
        <v>80</v>
      </c>
      <c r="AY3359" s="277" t="s">
        <v>191</v>
      </c>
    </row>
    <row r="3360" s="2" customFormat="1" ht="16.5" customHeight="1">
      <c r="A3360" s="41"/>
      <c r="B3360" s="42"/>
      <c r="C3360" s="278" t="s">
        <v>2808</v>
      </c>
      <c r="D3360" s="278" t="s">
        <v>260</v>
      </c>
      <c r="E3360" s="279" t="s">
        <v>2809</v>
      </c>
      <c r="F3360" s="280" t="s">
        <v>2810</v>
      </c>
      <c r="G3360" s="281" t="s">
        <v>250</v>
      </c>
      <c r="H3360" s="282">
        <v>16</v>
      </c>
      <c r="I3360" s="283"/>
      <c r="J3360" s="284">
        <f>ROUND(I3360*H3360,2)</f>
        <v>0</v>
      </c>
      <c r="K3360" s="280" t="s">
        <v>927</v>
      </c>
      <c r="L3360" s="285"/>
      <c r="M3360" s="286" t="s">
        <v>19</v>
      </c>
      <c r="N3360" s="287" t="s">
        <v>43</v>
      </c>
      <c r="O3360" s="87"/>
      <c r="P3360" s="225">
        <f>O3360*H3360</f>
        <v>0</v>
      </c>
      <c r="Q3360" s="225">
        <v>0.0022000000000000001</v>
      </c>
      <c r="R3360" s="225">
        <f>Q3360*H3360</f>
        <v>0.035200000000000002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688</v>
      </c>
      <c r="AT3360" s="227" t="s">
        <v>260</v>
      </c>
      <c r="AU3360" s="227" t="s">
        <v>82</v>
      </c>
      <c r="AY3360" s="20" t="s">
        <v>191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80</v>
      </c>
      <c r="BK3360" s="228">
        <f>ROUND(I3360*H3360,2)</f>
        <v>0</v>
      </c>
      <c r="BL3360" s="20" t="s">
        <v>464</v>
      </c>
      <c r="BM3360" s="227" t="s">
        <v>2811</v>
      </c>
    </row>
    <row r="3361" s="13" customFormat="1">
      <c r="A3361" s="13"/>
      <c r="B3361" s="234"/>
      <c r="C3361" s="235"/>
      <c r="D3361" s="236" t="s">
        <v>202</v>
      </c>
      <c r="E3361" s="237" t="s">
        <v>19</v>
      </c>
      <c r="F3361" s="238" t="s">
        <v>2480</v>
      </c>
      <c r="G3361" s="235"/>
      <c r="H3361" s="237" t="s">
        <v>19</v>
      </c>
      <c r="I3361" s="239"/>
      <c r="J3361" s="235"/>
      <c r="K3361" s="235"/>
      <c r="L3361" s="240"/>
      <c r="M3361" s="241"/>
      <c r="N3361" s="242"/>
      <c r="O3361" s="242"/>
      <c r="P3361" s="242"/>
      <c r="Q3361" s="242"/>
      <c r="R3361" s="242"/>
      <c r="S3361" s="242"/>
      <c r="T3361" s="24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4" t="s">
        <v>202</v>
      </c>
      <c r="AU3361" s="244" t="s">
        <v>82</v>
      </c>
      <c r="AV3361" s="13" t="s">
        <v>80</v>
      </c>
      <c r="AW3361" s="13" t="s">
        <v>34</v>
      </c>
      <c r="AX3361" s="13" t="s">
        <v>72</v>
      </c>
      <c r="AY3361" s="244" t="s">
        <v>191</v>
      </c>
    </row>
    <row r="3362" s="13" customFormat="1">
      <c r="A3362" s="13"/>
      <c r="B3362" s="234"/>
      <c r="C3362" s="235"/>
      <c r="D3362" s="236" t="s">
        <v>202</v>
      </c>
      <c r="E3362" s="237" t="s">
        <v>19</v>
      </c>
      <c r="F3362" s="238" t="s">
        <v>2749</v>
      </c>
      <c r="G3362" s="235"/>
      <c r="H3362" s="237" t="s">
        <v>19</v>
      </c>
      <c r="I3362" s="239"/>
      <c r="J3362" s="235"/>
      <c r="K3362" s="235"/>
      <c r="L3362" s="240"/>
      <c r="M3362" s="241"/>
      <c r="N3362" s="242"/>
      <c r="O3362" s="242"/>
      <c r="P3362" s="242"/>
      <c r="Q3362" s="242"/>
      <c r="R3362" s="242"/>
      <c r="S3362" s="242"/>
      <c r="T3362" s="24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4" t="s">
        <v>202</v>
      </c>
      <c r="AU3362" s="244" t="s">
        <v>82</v>
      </c>
      <c r="AV3362" s="13" t="s">
        <v>80</v>
      </c>
      <c r="AW3362" s="13" t="s">
        <v>34</v>
      </c>
      <c r="AX3362" s="13" t="s">
        <v>72</v>
      </c>
      <c r="AY3362" s="244" t="s">
        <v>191</v>
      </c>
    </row>
    <row r="3363" s="14" customFormat="1">
      <c r="A3363" s="14"/>
      <c r="B3363" s="245"/>
      <c r="C3363" s="246"/>
      <c r="D3363" s="236" t="s">
        <v>202</v>
      </c>
      <c r="E3363" s="247" t="s">
        <v>19</v>
      </c>
      <c r="F3363" s="248" t="s">
        <v>480</v>
      </c>
      <c r="G3363" s="246"/>
      <c r="H3363" s="249">
        <v>2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202</v>
      </c>
      <c r="AU3363" s="255" t="s">
        <v>82</v>
      </c>
      <c r="AV3363" s="14" t="s">
        <v>82</v>
      </c>
      <c r="AW3363" s="14" t="s">
        <v>34</v>
      </c>
      <c r="AX3363" s="14" t="s">
        <v>72</v>
      </c>
      <c r="AY3363" s="255" t="s">
        <v>191</v>
      </c>
    </row>
    <row r="3364" s="13" customFormat="1">
      <c r="A3364" s="13"/>
      <c r="B3364" s="234"/>
      <c r="C3364" s="235"/>
      <c r="D3364" s="236" t="s">
        <v>202</v>
      </c>
      <c r="E3364" s="237" t="s">
        <v>19</v>
      </c>
      <c r="F3364" s="238" t="s">
        <v>2482</v>
      </c>
      <c r="G3364" s="235"/>
      <c r="H3364" s="237" t="s">
        <v>19</v>
      </c>
      <c r="I3364" s="239"/>
      <c r="J3364" s="235"/>
      <c r="K3364" s="235"/>
      <c r="L3364" s="240"/>
      <c r="M3364" s="241"/>
      <c r="N3364" s="242"/>
      <c r="O3364" s="242"/>
      <c r="P3364" s="242"/>
      <c r="Q3364" s="242"/>
      <c r="R3364" s="242"/>
      <c r="S3364" s="242"/>
      <c r="T3364" s="24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4" t="s">
        <v>202</v>
      </c>
      <c r="AU3364" s="244" t="s">
        <v>82</v>
      </c>
      <c r="AV3364" s="13" t="s">
        <v>80</v>
      </c>
      <c r="AW3364" s="13" t="s">
        <v>34</v>
      </c>
      <c r="AX3364" s="13" t="s">
        <v>72</v>
      </c>
      <c r="AY3364" s="244" t="s">
        <v>191</v>
      </c>
    </row>
    <row r="3365" s="14" customFormat="1">
      <c r="A3365" s="14"/>
      <c r="B3365" s="245"/>
      <c r="C3365" s="246"/>
      <c r="D3365" s="236" t="s">
        <v>202</v>
      </c>
      <c r="E3365" s="247" t="s">
        <v>19</v>
      </c>
      <c r="F3365" s="248" t="s">
        <v>480</v>
      </c>
      <c r="G3365" s="246"/>
      <c r="H3365" s="249">
        <v>2</v>
      </c>
      <c r="I3365" s="250"/>
      <c r="J3365" s="246"/>
      <c r="K3365" s="246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202</v>
      </c>
      <c r="AU3365" s="255" t="s">
        <v>82</v>
      </c>
      <c r="AV3365" s="14" t="s">
        <v>82</v>
      </c>
      <c r="AW3365" s="14" t="s">
        <v>34</v>
      </c>
      <c r="AX3365" s="14" t="s">
        <v>72</v>
      </c>
      <c r="AY3365" s="255" t="s">
        <v>191</v>
      </c>
    </row>
    <row r="3366" s="13" customFormat="1">
      <c r="A3366" s="13"/>
      <c r="B3366" s="234"/>
      <c r="C3366" s="235"/>
      <c r="D3366" s="236" t="s">
        <v>202</v>
      </c>
      <c r="E3366" s="237" t="s">
        <v>19</v>
      </c>
      <c r="F3366" s="238" t="s">
        <v>2483</v>
      </c>
      <c r="G3366" s="235"/>
      <c r="H3366" s="237" t="s">
        <v>19</v>
      </c>
      <c r="I3366" s="239"/>
      <c r="J3366" s="235"/>
      <c r="K3366" s="235"/>
      <c r="L3366" s="240"/>
      <c r="M3366" s="241"/>
      <c r="N3366" s="242"/>
      <c r="O3366" s="242"/>
      <c r="P3366" s="242"/>
      <c r="Q3366" s="242"/>
      <c r="R3366" s="242"/>
      <c r="S3366" s="242"/>
      <c r="T3366" s="24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4" t="s">
        <v>202</v>
      </c>
      <c r="AU3366" s="244" t="s">
        <v>82</v>
      </c>
      <c r="AV3366" s="13" t="s">
        <v>80</v>
      </c>
      <c r="AW3366" s="13" t="s">
        <v>34</v>
      </c>
      <c r="AX3366" s="13" t="s">
        <v>72</v>
      </c>
      <c r="AY3366" s="244" t="s">
        <v>191</v>
      </c>
    </row>
    <row r="3367" s="14" customFormat="1">
      <c r="A3367" s="14"/>
      <c r="B3367" s="245"/>
      <c r="C3367" s="246"/>
      <c r="D3367" s="236" t="s">
        <v>202</v>
      </c>
      <c r="E3367" s="247" t="s">
        <v>19</v>
      </c>
      <c r="F3367" s="248" t="s">
        <v>480</v>
      </c>
      <c r="G3367" s="246"/>
      <c r="H3367" s="249">
        <v>2</v>
      </c>
      <c r="I3367" s="250"/>
      <c r="J3367" s="246"/>
      <c r="K3367" s="246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202</v>
      </c>
      <c r="AU3367" s="255" t="s">
        <v>82</v>
      </c>
      <c r="AV3367" s="14" t="s">
        <v>82</v>
      </c>
      <c r="AW3367" s="14" t="s">
        <v>34</v>
      </c>
      <c r="AX3367" s="14" t="s">
        <v>72</v>
      </c>
      <c r="AY3367" s="255" t="s">
        <v>191</v>
      </c>
    </row>
    <row r="3368" s="13" customFormat="1">
      <c r="A3368" s="13"/>
      <c r="B3368" s="234"/>
      <c r="C3368" s="235"/>
      <c r="D3368" s="236" t="s">
        <v>202</v>
      </c>
      <c r="E3368" s="237" t="s">
        <v>19</v>
      </c>
      <c r="F3368" s="238" t="s">
        <v>2484</v>
      </c>
      <c r="G3368" s="235"/>
      <c r="H3368" s="237" t="s">
        <v>19</v>
      </c>
      <c r="I3368" s="239"/>
      <c r="J3368" s="235"/>
      <c r="K3368" s="235"/>
      <c r="L3368" s="240"/>
      <c r="M3368" s="241"/>
      <c r="N3368" s="242"/>
      <c r="O3368" s="242"/>
      <c r="P3368" s="242"/>
      <c r="Q3368" s="242"/>
      <c r="R3368" s="242"/>
      <c r="S3368" s="242"/>
      <c r="T3368" s="24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4" t="s">
        <v>202</v>
      </c>
      <c r="AU3368" s="244" t="s">
        <v>82</v>
      </c>
      <c r="AV3368" s="13" t="s">
        <v>80</v>
      </c>
      <c r="AW3368" s="13" t="s">
        <v>34</v>
      </c>
      <c r="AX3368" s="13" t="s">
        <v>72</v>
      </c>
      <c r="AY3368" s="244" t="s">
        <v>191</v>
      </c>
    </row>
    <row r="3369" s="14" customFormat="1">
      <c r="A3369" s="14"/>
      <c r="B3369" s="245"/>
      <c r="C3369" s="246"/>
      <c r="D3369" s="236" t="s">
        <v>202</v>
      </c>
      <c r="E3369" s="247" t="s">
        <v>19</v>
      </c>
      <c r="F3369" s="248" t="s">
        <v>480</v>
      </c>
      <c r="G3369" s="246"/>
      <c r="H3369" s="249">
        <v>2</v>
      </c>
      <c r="I3369" s="250"/>
      <c r="J3369" s="246"/>
      <c r="K3369" s="246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202</v>
      </c>
      <c r="AU3369" s="255" t="s">
        <v>82</v>
      </c>
      <c r="AV3369" s="14" t="s">
        <v>82</v>
      </c>
      <c r="AW3369" s="14" t="s">
        <v>34</v>
      </c>
      <c r="AX3369" s="14" t="s">
        <v>72</v>
      </c>
      <c r="AY3369" s="255" t="s">
        <v>191</v>
      </c>
    </row>
    <row r="3370" s="14" customFormat="1">
      <c r="A3370" s="14"/>
      <c r="B3370" s="245"/>
      <c r="C3370" s="246"/>
      <c r="D3370" s="236" t="s">
        <v>202</v>
      </c>
      <c r="E3370" s="247" t="s">
        <v>19</v>
      </c>
      <c r="F3370" s="248" t="s">
        <v>480</v>
      </c>
      <c r="G3370" s="246"/>
      <c r="H3370" s="249">
        <v>2</v>
      </c>
      <c r="I3370" s="250"/>
      <c r="J3370" s="246"/>
      <c r="K3370" s="246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202</v>
      </c>
      <c r="AU3370" s="255" t="s">
        <v>82</v>
      </c>
      <c r="AV3370" s="14" t="s">
        <v>82</v>
      </c>
      <c r="AW3370" s="14" t="s">
        <v>34</v>
      </c>
      <c r="AX3370" s="14" t="s">
        <v>72</v>
      </c>
      <c r="AY3370" s="255" t="s">
        <v>191</v>
      </c>
    </row>
    <row r="3371" s="13" customFormat="1">
      <c r="A3371" s="13"/>
      <c r="B3371" s="234"/>
      <c r="C3371" s="235"/>
      <c r="D3371" s="236" t="s">
        <v>202</v>
      </c>
      <c r="E3371" s="237" t="s">
        <v>19</v>
      </c>
      <c r="F3371" s="238" t="s">
        <v>2485</v>
      </c>
      <c r="G3371" s="235"/>
      <c r="H3371" s="237" t="s">
        <v>19</v>
      </c>
      <c r="I3371" s="239"/>
      <c r="J3371" s="235"/>
      <c r="K3371" s="235"/>
      <c r="L3371" s="240"/>
      <c r="M3371" s="241"/>
      <c r="N3371" s="242"/>
      <c r="O3371" s="242"/>
      <c r="P3371" s="242"/>
      <c r="Q3371" s="242"/>
      <c r="R3371" s="242"/>
      <c r="S3371" s="242"/>
      <c r="T3371" s="24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4" t="s">
        <v>202</v>
      </c>
      <c r="AU3371" s="244" t="s">
        <v>82</v>
      </c>
      <c r="AV3371" s="13" t="s">
        <v>80</v>
      </c>
      <c r="AW3371" s="13" t="s">
        <v>34</v>
      </c>
      <c r="AX3371" s="13" t="s">
        <v>72</v>
      </c>
      <c r="AY3371" s="244" t="s">
        <v>191</v>
      </c>
    </row>
    <row r="3372" s="14" customFormat="1">
      <c r="A3372" s="14"/>
      <c r="B3372" s="245"/>
      <c r="C3372" s="246"/>
      <c r="D3372" s="236" t="s">
        <v>202</v>
      </c>
      <c r="E3372" s="247" t="s">
        <v>19</v>
      </c>
      <c r="F3372" s="248" t="s">
        <v>480</v>
      </c>
      <c r="G3372" s="246"/>
      <c r="H3372" s="249">
        <v>2</v>
      </c>
      <c r="I3372" s="250"/>
      <c r="J3372" s="246"/>
      <c r="K3372" s="246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202</v>
      </c>
      <c r="AU3372" s="255" t="s">
        <v>82</v>
      </c>
      <c r="AV3372" s="14" t="s">
        <v>82</v>
      </c>
      <c r="AW3372" s="14" t="s">
        <v>34</v>
      </c>
      <c r="AX3372" s="14" t="s">
        <v>72</v>
      </c>
      <c r="AY3372" s="255" t="s">
        <v>191</v>
      </c>
    </row>
    <row r="3373" s="14" customFormat="1">
      <c r="A3373" s="14"/>
      <c r="B3373" s="245"/>
      <c r="C3373" s="246"/>
      <c r="D3373" s="236" t="s">
        <v>202</v>
      </c>
      <c r="E3373" s="247" t="s">
        <v>19</v>
      </c>
      <c r="F3373" s="248" t="s">
        <v>480</v>
      </c>
      <c r="G3373" s="246"/>
      <c r="H3373" s="249">
        <v>2</v>
      </c>
      <c r="I3373" s="250"/>
      <c r="J3373" s="246"/>
      <c r="K3373" s="246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202</v>
      </c>
      <c r="AU3373" s="255" t="s">
        <v>82</v>
      </c>
      <c r="AV3373" s="14" t="s">
        <v>82</v>
      </c>
      <c r="AW3373" s="14" t="s">
        <v>34</v>
      </c>
      <c r="AX3373" s="14" t="s">
        <v>72</v>
      </c>
      <c r="AY3373" s="255" t="s">
        <v>191</v>
      </c>
    </row>
    <row r="3374" s="13" customFormat="1">
      <c r="A3374" s="13"/>
      <c r="B3374" s="234"/>
      <c r="C3374" s="235"/>
      <c r="D3374" s="236" t="s">
        <v>202</v>
      </c>
      <c r="E3374" s="237" t="s">
        <v>19</v>
      </c>
      <c r="F3374" s="238" t="s">
        <v>1681</v>
      </c>
      <c r="G3374" s="235"/>
      <c r="H3374" s="237" t="s">
        <v>19</v>
      </c>
      <c r="I3374" s="239"/>
      <c r="J3374" s="235"/>
      <c r="K3374" s="235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202</v>
      </c>
      <c r="AU3374" s="244" t="s">
        <v>82</v>
      </c>
      <c r="AV3374" s="13" t="s">
        <v>80</v>
      </c>
      <c r="AW3374" s="13" t="s">
        <v>34</v>
      </c>
      <c r="AX3374" s="13" t="s">
        <v>72</v>
      </c>
      <c r="AY3374" s="244" t="s">
        <v>191</v>
      </c>
    </row>
    <row r="3375" s="13" customFormat="1">
      <c r="A3375" s="13"/>
      <c r="B3375" s="234"/>
      <c r="C3375" s="235"/>
      <c r="D3375" s="236" t="s">
        <v>202</v>
      </c>
      <c r="E3375" s="237" t="s">
        <v>19</v>
      </c>
      <c r="F3375" s="238" t="s">
        <v>1687</v>
      </c>
      <c r="G3375" s="235"/>
      <c r="H3375" s="237" t="s">
        <v>19</v>
      </c>
      <c r="I3375" s="239"/>
      <c r="J3375" s="235"/>
      <c r="K3375" s="235"/>
      <c r="L3375" s="240"/>
      <c r="M3375" s="241"/>
      <c r="N3375" s="242"/>
      <c r="O3375" s="242"/>
      <c r="P3375" s="242"/>
      <c r="Q3375" s="242"/>
      <c r="R3375" s="242"/>
      <c r="S3375" s="242"/>
      <c r="T3375" s="24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4" t="s">
        <v>202</v>
      </c>
      <c r="AU3375" s="244" t="s">
        <v>82</v>
      </c>
      <c r="AV3375" s="13" t="s">
        <v>80</v>
      </c>
      <c r="AW3375" s="13" t="s">
        <v>34</v>
      </c>
      <c r="AX3375" s="13" t="s">
        <v>72</v>
      </c>
      <c r="AY3375" s="244" t="s">
        <v>191</v>
      </c>
    </row>
    <row r="3376" s="14" customFormat="1">
      <c r="A3376" s="14"/>
      <c r="B3376" s="245"/>
      <c r="C3376" s="246"/>
      <c r="D3376" s="236" t="s">
        <v>202</v>
      </c>
      <c r="E3376" s="247" t="s">
        <v>19</v>
      </c>
      <c r="F3376" s="248" t="s">
        <v>480</v>
      </c>
      <c r="G3376" s="246"/>
      <c r="H3376" s="249">
        <v>2</v>
      </c>
      <c r="I3376" s="250"/>
      <c r="J3376" s="246"/>
      <c r="K3376" s="246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202</v>
      </c>
      <c r="AU3376" s="255" t="s">
        <v>82</v>
      </c>
      <c r="AV3376" s="14" t="s">
        <v>82</v>
      </c>
      <c r="AW3376" s="14" t="s">
        <v>34</v>
      </c>
      <c r="AX3376" s="14" t="s">
        <v>72</v>
      </c>
      <c r="AY3376" s="255" t="s">
        <v>191</v>
      </c>
    </row>
    <row r="3377" s="16" customFormat="1">
      <c r="A3377" s="16"/>
      <c r="B3377" s="267"/>
      <c r="C3377" s="268"/>
      <c r="D3377" s="236" t="s">
        <v>202</v>
      </c>
      <c r="E3377" s="269" t="s">
        <v>19</v>
      </c>
      <c r="F3377" s="270" t="s">
        <v>212</v>
      </c>
      <c r="G3377" s="268"/>
      <c r="H3377" s="271">
        <v>16</v>
      </c>
      <c r="I3377" s="272"/>
      <c r="J3377" s="268"/>
      <c r="K3377" s="268"/>
      <c r="L3377" s="273"/>
      <c r="M3377" s="274"/>
      <c r="N3377" s="275"/>
      <c r="O3377" s="275"/>
      <c r="P3377" s="275"/>
      <c r="Q3377" s="275"/>
      <c r="R3377" s="275"/>
      <c r="S3377" s="275"/>
      <c r="T3377" s="27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77" t="s">
        <v>202</v>
      </c>
      <c r="AU3377" s="277" t="s">
        <v>82</v>
      </c>
      <c r="AV3377" s="16" t="s">
        <v>198</v>
      </c>
      <c r="AW3377" s="16" t="s">
        <v>34</v>
      </c>
      <c r="AX3377" s="16" t="s">
        <v>80</v>
      </c>
      <c r="AY3377" s="277" t="s">
        <v>191</v>
      </c>
    </row>
    <row r="3378" s="2" customFormat="1" ht="16.5" customHeight="1">
      <c r="A3378" s="41"/>
      <c r="B3378" s="42"/>
      <c r="C3378" s="216" t="s">
        <v>2812</v>
      </c>
      <c r="D3378" s="216" t="s">
        <v>193</v>
      </c>
      <c r="E3378" s="217" t="s">
        <v>2813</v>
      </c>
      <c r="F3378" s="218" t="s">
        <v>2814</v>
      </c>
      <c r="G3378" s="219" t="s">
        <v>250</v>
      </c>
      <c r="H3378" s="220">
        <v>2</v>
      </c>
      <c r="I3378" s="221"/>
      <c r="J3378" s="222">
        <f>ROUND(I3378*H3378,2)</f>
        <v>0</v>
      </c>
      <c r="K3378" s="218" t="s">
        <v>197</v>
      </c>
      <c r="L3378" s="47"/>
      <c r="M3378" s="223" t="s">
        <v>19</v>
      </c>
      <c r="N3378" s="224" t="s">
        <v>43</v>
      </c>
      <c r="O3378" s="87"/>
      <c r="P3378" s="225">
        <f>O3378*H3378</f>
        <v>0</v>
      </c>
      <c r="Q3378" s="225">
        <v>0</v>
      </c>
      <c r="R3378" s="225">
        <f>Q3378*H3378</f>
        <v>0</v>
      </c>
      <c r="S3378" s="225">
        <v>0</v>
      </c>
      <c r="T3378" s="226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7" t="s">
        <v>464</v>
      </c>
      <c r="AT3378" s="227" t="s">
        <v>193</v>
      </c>
      <c r="AU3378" s="227" t="s">
        <v>82</v>
      </c>
      <c r="AY3378" s="20" t="s">
        <v>191</v>
      </c>
      <c r="BE3378" s="228">
        <f>IF(N3378="základní",J3378,0)</f>
        <v>0</v>
      </c>
      <c r="BF3378" s="228">
        <f>IF(N3378="snížená",J3378,0)</f>
        <v>0</v>
      </c>
      <c r="BG3378" s="228">
        <f>IF(N3378="zákl. přenesená",J3378,0)</f>
        <v>0</v>
      </c>
      <c r="BH3378" s="228">
        <f>IF(N3378="sníž. přenesená",J3378,0)</f>
        <v>0</v>
      </c>
      <c r="BI3378" s="228">
        <f>IF(N3378="nulová",J3378,0)</f>
        <v>0</v>
      </c>
      <c r="BJ3378" s="20" t="s">
        <v>80</v>
      </c>
      <c r="BK3378" s="228">
        <f>ROUND(I3378*H3378,2)</f>
        <v>0</v>
      </c>
      <c r="BL3378" s="20" t="s">
        <v>464</v>
      </c>
      <c r="BM3378" s="227" t="s">
        <v>2815</v>
      </c>
    </row>
    <row r="3379" s="2" customFormat="1">
      <c r="A3379" s="41"/>
      <c r="B3379" s="42"/>
      <c r="C3379" s="43"/>
      <c r="D3379" s="229" t="s">
        <v>200</v>
      </c>
      <c r="E3379" s="43"/>
      <c r="F3379" s="230" t="s">
        <v>2816</v>
      </c>
      <c r="G3379" s="43"/>
      <c r="H3379" s="43"/>
      <c r="I3379" s="231"/>
      <c r="J3379" s="43"/>
      <c r="K3379" s="43"/>
      <c r="L3379" s="47"/>
      <c r="M3379" s="232"/>
      <c r="N3379" s="233"/>
      <c r="O3379" s="87"/>
      <c r="P3379" s="87"/>
      <c r="Q3379" s="87"/>
      <c r="R3379" s="87"/>
      <c r="S3379" s="87"/>
      <c r="T3379" s="88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20" t="s">
        <v>200</v>
      </c>
      <c r="AU3379" s="20" t="s">
        <v>82</v>
      </c>
    </row>
    <row r="3380" s="13" customFormat="1">
      <c r="A3380" s="13"/>
      <c r="B3380" s="234"/>
      <c r="C3380" s="235"/>
      <c r="D3380" s="236" t="s">
        <v>202</v>
      </c>
      <c r="E3380" s="237" t="s">
        <v>19</v>
      </c>
      <c r="F3380" s="238" t="s">
        <v>2480</v>
      </c>
      <c r="G3380" s="235"/>
      <c r="H3380" s="237" t="s">
        <v>19</v>
      </c>
      <c r="I3380" s="239"/>
      <c r="J3380" s="235"/>
      <c r="K3380" s="235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202</v>
      </c>
      <c r="AU3380" s="244" t="s">
        <v>82</v>
      </c>
      <c r="AV3380" s="13" t="s">
        <v>80</v>
      </c>
      <c r="AW3380" s="13" t="s">
        <v>34</v>
      </c>
      <c r="AX3380" s="13" t="s">
        <v>72</v>
      </c>
      <c r="AY3380" s="244" t="s">
        <v>191</v>
      </c>
    </row>
    <row r="3381" s="13" customFormat="1">
      <c r="A3381" s="13"/>
      <c r="B3381" s="234"/>
      <c r="C3381" s="235"/>
      <c r="D3381" s="236" t="s">
        <v>202</v>
      </c>
      <c r="E3381" s="237" t="s">
        <v>19</v>
      </c>
      <c r="F3381" s="238" t="s">
        <v>2485</v>
      </c>
      <c r="G3381" s="235"/>
      <c r="H3381" s="237" t="s">
        <v>19</v>
      </c>
      <c r="I3381" s="239"/>
      <c r="J3381" s="235"/>
      <c r="K3381" s="235"/>
      <c r="L3381" s="240"/>
      <c r="M3381" s="241"/>
      <c r="N3381" s="242"/>
      <c r="O3381" s="242"/>
      <c r="P3381" s="242"/>
      <c r="Q3381" s="242"/>
      <c r="R3381" s="242"/>
      <c r="S3381" s="242"/>
      <c r="T3381" s="24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4" t="s">
        <v>202</v>
      </c>
      <c r="AU3381" s="244" t="s">
        <v>82</v>
      </c>
      <c r="AV3381" s="13" t="s">
        <v>80</v>
      </c>
      <c r="AW3381" s="13" t="s">
        <v>34</v>
      </c>
      <c r="AX3381" s="13" t="s">
        <v>72</v>
      </c>
      <c r="AY3381" s="244" t="s">
        <v>191</v>
      </c>
    </row>
    <row r="3382" s="14" customFormat="1">
      <c r="A3382" s="14"/>
      <c r="B3382" s="245"/>
      <c r="C3382" s="246"/>
      <c r="D3382" s="236" t="s">
        <v>202</v>
      </c>
      <c r="E3382" s="247" t="s">
        <v>19</v>
      </c>
      <c r="F3382" s="248" t="s">
        <v>82</v>
      </c>
      <c r="G3382" s="246"/>
      <c r="H3382" s="249">
        <v>2</v>
      </c>
      <c r="I3382" s="250"/>
      <c r="J3382" s="246"/>
      <c r="K3382" s="246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202</v>
      </c>
      <c r="AU3382" s="255" t="s">
        <v>82</v>
      </c>
      <c r="AV3382" s="14" t="s">
        <v>82</v>
      </c>
      <c r="AW3382" s="14" t="s">
        <v>34</v>
      </c>
      <c r="AX3382" s="14" t="s">
        <v>72</v>
      </c>
      <c r="AY3382" s="255" t="s">
        <v>191</v>
      </c>
    </row>
    <row r="3383" s="16" customFormat="1">
      <c r="A3383" s="16"/>
      <c r="B3383" s="267"/>
      <c r="C3383" s="268"/>
      <c r="D3383" s="236" t="s">
        <v>202</v>
      </c>
      <c r="E3383" s="269" t="s">
        <v>19</v>
      </c>
      <c r="F3383" s="270" t="s">
        <v>212</v>
      </c>
      <c r="G3383" s="268"/>
      <c r="H3383" s="271">
        <v>2</v>
      </c>
      <c r="I3383" s="272"/>
      <c r="J3383" s="268"/>
      <c r="K3383" s="268"/>
      <c r="L3383" s="273"/>
      <c r="M3383" s="274"/>
      <c r="N3383" s="275"/>
      <c r="O3383" s="275"/>
      <c r="P3383" s="275"/>
      <c r="Q3383" s="275"/>
      <c r="R3383" s="275"/>
      <c r="S3383" s="275"/>
      <c r="T3383" s="27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77" t="s">
        <v>202</v>
      </c>
      <c r="AU3383" s="277" t="s">
        <v>82</v>
      </c>
      <c r="AV3383" s="16" t="s">
        <v>198</v>
      </c>
      <c r="AW3383" s="16" t="s">
        <v>34</v>
      </c>
      <c r="AX3383" s="16" t="s">
        <v>80</v>
      </c>
      <c r="AY3383" s="277" t="s">
        <v>191</v>
      </c>
    </row>
    <row r="3384" s="2" customFormat="1" ht="16.5" customHeight="1">
      <c r="A3384" s="41"/>
      <c r="B3384" s="42"/>
      <c r="C3384" s="278" t="s">
        <v>2817</v>
      </c>
      <c r="D3384" s="278" t="s">
        <v>260</v>
      </c>
      <c r="E3384" s="279" t="s">
        <v>2818</v>
      </c>
      <c r="F3384" s="280" t="s">
        <v>2819</v>
      </c>
      <c r="G3384" s="281" t="s">
        <v>250</v>
      </c>
      <c r="H3384" s="282">
        <v>1</v>
      </c>
      <c r="I3384" s="283"/>
      <c r="J3384" s="284">
        <f>ROUND(I3384*H3384,2)</f>
        <v>0</v>
      </c>
      <c r="K3384" s="280" t="s">
        <v>197</v>
      </c>
      <c r="L3384" s="285"/>
      <c r="M3384" s="286" t="s">
        <v>19</v>
      </c>
      <c r="N3384" s="287" t="s">
        <v>43</v>
      </c>
      <c r="O3384" s="87"/>
      <c r="P3384" s="225">
        <f>O3384*H3384</f>
        <v>0</v>
      </c>
      <c r="Q3384" s="225">
        <v>0.00022000000000000001</v>
      </c>
      <c r="R3384" s="225">
        <f>Q3384*H3384</f>
        <v>0.00022000000000000001</v>
      </c>
      <c r="S3384" s="225">
        <v>0</v>
      </c>
      <c r="T3384" s="226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27" t="s">
        <v>688</v>
      </c>
      <c r="AT3384" s="227" t="s">
        <v>260</v>
      </c>
      <c r="AU3384" s="227" t="s">
        <v>82</v>
      </c>
      <c r="AY3384" s="20" t="s">
        <v>191</v>
      </c>
      <c r="BE3384" s="228">
        <f>IF(N3384="základní",J3384,0)</f>
        <v>0</v>
      </c>
      <c r="BF3384" s="228">
        <f>IF(N3384="snížená",J3384,0)</f>
        <v>0</v>
      </c>
      <c r="BG3384" s="228">
        <f>IF(N3384="zákl. přenesená",J3384,0)</f>
        <v>0</v>
      </c>
      <c r="BH3384" s="228">
        <f>IF(N3384="sníž. přenesená",J3384,0)</f>
        <v>0</v>
      </c>
      <c r="BI3384" s="228">
        <f>IF(N3384="nulová",J3384,0)</f>
        <v>0</v>
      </c>
      <c r="BJ3384" s="20" t="s">
        <v>80</v>
      </c>
      <c r="BK3384" s="228">
        <f>ROUND(I3384*H3384,2)</f>
        <v>0</v>
      </c>
      <c r="BL3384" s="20" t="s">
        <v>464</v>
      </c>
      <c r="BM3384" s="227" t="s">
        <v>2820</v>
      </c>
    </row>
    <row r="3385" s="13" customFormat="1">
      <c r="A3385" s="13"/>
      <c r="B3385" s="234"/>
      <c r="C3385" s="235"/>
      <c r="D3385" s="236" t="s">
        <v>202</v>
      </c>
      <c r="E3385" s="237" t="s">
        <v>19</v>
      </c>
      <c r="F3385" s="238" t="s">
        <v>2480</v>
      </c>
      <c r="G3385" s="235"/>
      <c r="H3385" s="237" t="s">
        <v>19</v>
      </c>
      <c r="I3385" s="239"/>
      <c r="J3385" s="235"/>
      <c r="K3385" s="235"/>
      <c r="L3385" s="240"/>
      <c r="M3385" s="241"/>
      <c r="N3385" s="242"/>
      <c r="O3385" s="242"/>
      <c r="P3385" s="242"/>
      <c r="Q3385" s="242"/>
      <c r="R3385" s="242"/>
      <c r="S3385" s="242"/>
      <c r="T3385" s="24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4" t="s">
        <v>202</v>
      </c>
      <c r="AU3385" s="244" t="s">
        <v>82</v>
      </c>
      <c r="AV3385" s="13" t="s">
        <v>80</v>
      </c>
      <c r="AW3385" s="13" t="s">
        <v>34</v>
      </c>
      <c r="AX3385" s="13" t="s">
        <v>72</v>
      </c>
      <c r="AY3385" s="244" t="s">
        <v>191</v>
      </c>
    </row>
    <row r="3386" s="13" customFormat="1">
      <c r="A3386" s="13"/>
      <c r="B3386" s="234"/>
      <c r="C3386" s="235"/>
      <c r="D3386" s="236" t="s">
        <v>202</v>
      </c>
      <c r="E3386" s="237" t="s">
        <v>19</v>
      </c>
      <c r="F3386" s="238" t="s">
        <v>2485</v>
      </c>
      <c r="G3386" s="235"/>
      <c r="H3386" s="237" t="s">
        <v>19</v>
      </c>
      <c r="I3386" s="239"/>
      <c r="J3386" s="235"/>
      <c r="K3386" s="235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202</v>
      </c>
      <c r="AU3386" s="244" t="s">
        <v>82</v>
      </c>
      <c r="AV3386" s="13" t="s">
        <v>80</v>
      </c>
      <c r="AW3386" s="13" t="s">
        <v>34</v>
      </c>
      <c r="AX3386" s="13" t="s">
        <v>72</v>
      </c>
      <c r="AY3386" s="244" t="s">
        <v>191</v>
      </c>
    </row>
    <row r="3387" s="14" customFormat="1">
      <c r="A3387" s="14"/>
      <c r="B3387" s="245"/>
      <c r="C3387" s="246"/>
      <c r="D3387" s="236" t="s">
        <v>202</v>
      </c>
      <c r="E3387" s="247" t="s">
        <v>19</v>
      </c>
      <c r="F3387" s="248" t="s">
        <v>80</v>
      </c>
      <c r="G3387" s="246"/>
      <c r="H3387" s="249">
        <v>1</v>
      </c>
      <c r="I3387" s="250"/>
      <c r="J3387" s="246"/>
      <c r="K3387" s="246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202</v>
      </c>
      <c r="AU3387" s="255" t="s">
        <v>82</v>
      </c>
      <c r="AV3387" s="14" t="s">
        <v>82</v>
      </c>
      <c r="AW3387" s="14" t="s">
        <v>34</v>
      </c>
      <c r="AX3387" s="14" t="s">
        <v>72</v>
      </c>
      <c r="AY3387" s="255" t="s">
        <v>191</v>
      </c>
    </row>
    <row r="3388" s="16" customFormat="1">
      <c r="A3388" s="16"/>
      <c r="B3388" s="267"/>
      <c r="C3388" s="268"/>
      <c r="D3388" s="236" t="s">
        <v>202</v>
      </c>
      <c r="E3388" s="269" t="s">
        <v>19</v>
      </c>
      <c r="F3388" s="270" t="s">
        <v>212</v>
      </c>
      <c r="G3388" s="268"/>
      <c r="H3388" s="271">
        <v>1</v>
      </c>
      <c r="I3388" s="272"/>
      <c r="J3388" s="268"/>
      <c r="K3388" s="268"/>
      <c r="L3388" s="273"/>
      <c r="M3388" s="274"/>
      <c r="N3388" s="275"/>
      <c r="O3388" s="275"/>
      <c r="P3388" s="275"/>
      <c r="Q3388" s="275"/>
      <c r="R3388" s="275"/>
      <c r="S3388" s="275"/>
      <c r="T3388" s="27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T3388" s="277" t="s">
        <v>202</v>
      </c>
      <c r="AU3388" s="277" t="s">
        <v>82</v>
      </c>
      <c r="AV3388" s="16" t="s">
        <v>198</v>
      </c>
      <c r="AW3388" s="16" t="s">
        <v>34</v>
      </c>
      <c r="AX3388" s="16" t="s">
        <v>80</v>
      </c>
      <c r="AY3388" s="277" t="s">
        <v>191</v>
      </c>
    </row>
    <row r="3389" s="2" customFormat="1" ht="16.5" customHeight="1">
      <c r="A3389" s="41"/>
      <c r="B3389" s="42"/>
      <c r="C3389" s="216" t="s">
        <v>2821</v>
      </c>
      <c r="D3389" s="216" t="s">
        <v>193</v>
      </c>
      <c r="E3389" s="217" t="s">
        <v>2822</v>
      </c>
      <c r="F3389" s="218" t="s">
        <v>2823</v>
      </c>
      <c r="G3389" s="219" t="s">
        <v>250</v>
      </c>
      <c r="H3389" s="220">
        <v>9</v>
      </c>
      <c r="I3389" s="221"/>
      <c r="J3389" s="222">
        <f>ROUND(I3389*H3389,2)</f>
        <v>0</v>
      </c>
      <c r="K3389" s="218" t="s">
        <v>197</v>
      </c>
      <c r="L3389" s="47"/>
      <c r="M3389" s="223" t="s">
        <v>19</v>
      </c>
      <c r="N3389" s="224" t="s">
        <v>43</v>
      </c>
      <c r="O3389" s="87"/>
      <c r="P3389" s="225">
        <f>O3389*H3389</f>
        <v>0</v>
      </c>
      <c r="Q3389" s="225">
        <v>0.00059000000000000003</v>
      </c>
      <c r="R3389" s="225">
        <f>Q3389*H3389</f>
        <v>0.0053100000000000005</v>
      </c>
      <c r="S3389" s="225">
        <v>0</v>
      </c>
      <c r="T3389" s="226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7" t="s">
        <v>464</v>
      </c>
      <c r="AT3389" s="227" t="s">
        <v>193</v>
      </c>
      <c r="AU3389" s="227" t="s">
        <v>82</v>
      </c>
      <c r="AY3389" s="20" t="s">
        <v>191</v>
      </c>
      <c r="BE3389" s="228">
        <f>IF(N3389="základní",J3389,0)</f>
        <v>0</v>
      </c>
      <c r="BF3389" s="228">
        <f>IF(N3389="snížená",J3389,0)</f>
        <v>0</v>
      </c>
      <c r="BG3389" s="228">
        <f>IF(N3389="zákl. přenesená",J3389,0)</f>
        <v>0</v>
      </c>
      <c r="BH3389" s="228">
        <f>IF(N3389="sníž. přenesená",J3389,0)</f>
        <v>0</v>
      </c>
      <c r="BI3389" s="228">
        <f>IF(N3389="nulová",J3389,0)</f>
        <v>0</v>
      </c>
      <c r="BJ3389" s="20" t="s">
        <v>80</v>
      </c>
      <c r="BK3389" s="228">
        <f>ROUND(I3389*H3389,2)</f>
        <v>0</v>
      </c>
      <c r="BL3389" s="20" t="s">
        <v>464</v>
      </c>
      <c r="BM3389" s="227" t="s">
        <v>2824</v>
      </c>
    </row>
    <row r="3390" s="2" customFormat="1">
      <c r="A3390" s="41"/>
      <c r="B3390" s="42"/>
      <c r="C3390" s="43"/>
      <c r="D3390" s="229" t="s">
        <v>200</v>
      </c>
      <c r="E3390" s="43"/>
      <c r="F3390" s="230" t="s">
        <v>2825</v>
      </c>
      <c r="G3390" s="43"/>
      <c r="H3390" s="43"/>
      <c r="I3390" s="231"/>
      <c r="J3390" s="43"/>
      <c r="K3390" s="43"/>
      <c r="L3390" s="47"/>
      <c r="M3390" s="232"/>
      <c r="N3390" s="233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200</v>
      </c>
      <c r="AU3390" s="20" t="s">
        <v>82</v>
      </c>
    </row>
    <row r="3391" s="13" customFormat="1">
      <c r="A3391" s="13"/>
      <c r="B3391" s="234"/>
      <c r="C3391" s="235"/>
      <c r="D3391" s="236" t="s">
        <v>202</v>
      </c>
      <c r="E3391" s="237" t="s">
        <v>19</v>
      </c>
      <c r="F3391" s="238" t="s">
        <v>1681</v>
      </c>
      <c r="G3391" s="235"/>
      <c r="H3391" s="237" t="s">
        <v>19</v>
      </c>
      <c r="I3391" s="239"/>
      <c r="J3391" s="235"/>
      <c r="K3391" s="235"/>
      <c r="L3391" s="240"/>
      <c r="M3391" s="241"/>
      <c r="N3391" s="242"/>
      <c r="O3391" s="242"/>
      <c r="P3391" s="242"/>
      <c r="Q3391" s="242"/>
      <c r="R3391" s="242"/>
      <c r="S3391" s="242"/>
      <c r="T3391" s="24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4" t="s">
        <v>202</v>
      </c>
      <c r="AU3391" s="244" t="s">
        <v>82</v>
      </c>
      <c r="AV3391" s="13" t="s">
        <v>80</v>
      </c>
      <c r="AW3391" s="13" t="s">
        <v>34</v>
      </c>
      <c r="AX3391" s="13" t="s">
        <v>72</v>
      </c>
      <c r="AY3391" s="244" t="s">
        <v>191</v>
      </c>
    </row>
    <row r="3392" s="13" customFormat="1">
      <c r="A3392" s="13"/>
      <c r="B3392" s="234"/>
      <c r="C3392" s="235"/>
      <c r="D3392" s="236" t="s">
        <v>202</v>
      </c>
      <c r="E3392" s="237" t="s">
        <v>19</v>
      </c>
      <c r="F3392" s="238" t="s">
        <v>1689</v>
      </c>
      <c r="G3392" s="235"/>
      <c r="H3392" s="237" t="s">
        <v>19</v>
      </c>
      <c r="I3392" s="239"/>
      <c r="J3392" s="235"/>
      <c r="K3392" s="235"/>
      <c r="L3392" s="240"/>
      <c r="M3392" s="241"/>
      <c r="N3392" s="242"/>
      <c r="O3392" s="242"/>
      <c r="P3392" s="242"/>
      <c r="Q3392" s="242"/>
      <c r="R3392" s="242"/>
      <c r="S3392" s="242"/>
      <c r="T3392" s="24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4" t="s">
        <v>202</v>
      </c>
      <c r="AU3392" s="244" t="s">
        <v>82</v>
      </c>
      <c r="AV3392" s="13" t="s">
        <v>80</v>
      </c>
      <c r="AW3392" s="13" t="s">
        <v>34</v>
      </c>
      <c r="AX3392" s="13" t="s">
        <v>72</v>
      </c>
      <c r="AY3392" s="244" t="s">
        <v>191</v>
      </c>
    </row>
    <row r="3393" s="14" customFormat="1">
      <c r="A3393" s="14"/>
      <c r="B3393" s="245"/>
      <c r="C3393" s="246"/>
      <c r="D3393" s="236" t="s">
        <v>202</v>
      </c>
      <c r="E3393" s="247" t="s">
        <v>19</v>
      </c>
      <c r="F3393" s="248" t="s">
        <v>80</v>
      </c>
      <c r="G3393" s="246"/>
      <c r="H3393" s="249">
        <v>1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202</v>
      </c>
      <c r="AU3393" s="255" t="s">
        <v>82</v>
      </c>
      <c r="AV3393" s="14" t="s">
        <v>82</v>
      </c>
      <c r="AW3393" s="14" t="s">
        <v>34</v>
      </c>
      <c r="AX3393" s="14" t="s">
        <v>72</v>
      </c>
      <c r="AY3393" s="255" t="s">
        <v>191</v>
      </c>
    </row>
    <row r="3394" s="13" customFormat="1">
      <c r="A3394" s="13"/>
      <c r="B3394" s="234"/>
      <c r="C3394" s="235"/>
      <c r="D3394" s="236" t="s">
        <v>202</v>
      </c>
      <c r="E3394" s="237" t="s">
        <v>19</v>
      </c>
      <c r="F3394" s="238" t="s">
        <v>1682</v>
      </c>
      <c r="G3394" s="235"/>
      <c r="H3394" s="237" t="s">
        <v>19</v>
      </c>
      <c r="I3394" s="239"/>
      <c r="J3394" s="235"/>
      <c r="K3394" s="235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202</v>
      </c>
      <c r="AU3394" s="244" t="s">
        <v>82</v>
      </c>
      <c r="AV3394" s="13" t="s">
        <v>80</v>
      </c>
      <c r="AW3394" s="13" t="s">
        <v>34</v>
      </c>
      <c r="AX3394" s="13" t="s">
        <v>72</v>
      </c>
      <c r="AY3394" s="244" t="s">
        <v>191</v>
      </c>
    </row>
    <row r="3395" s="14" customFormat="1">
      <c r="A3395" s="14"/>
      <c r="B3395" s="245"/>
      <c r="C3395" s="246"/>
      <c r="D3395" s="236" t="s">
        <v>202</v>
      </c>
      <c r="E3395" s="247" t="s">
        <v>19</v>
      </c>
      <c r="F3395" s="248" t="s">
        <v>198</v>
      </c>
      <c r="G3395" s="246"/>
      <c r="H3395" s="249">
        <v>4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202</v>
      </c>
      <c r="AU3395" s="255" t="s">
        <v>82</v>
      </c>
      <c r="AV3395" s="14" t="s">
        <v>82</v>
      </c>
      <c r="AW3395" s="14" t="s">
        <v>34</v>
      </c>
      <c r="AX3395" s="14" t="s">
        <v>72</v>
      </c>
      <c r="AY3395" s="255" t="s">
        <v>191</v>
      </c>
    </row>
    <row r="3396" s="13" customFormat="1">
      <c r="A3396" s="13"/>
      <c r="B3396" s="234"/>
      <c r="C3396" s="235"/>
      <c r="D3396" s="236" t="s">
        <v>202</v>
      </c>
      <c r="E3396" s="237" t="s">
        <v>19</v>
      </c>
      <c r="F3396" s="238" t="s">
        <v>1684</v>
      </c>
      <c r="G3396" s="235"/>
      <c r="H3396" s="237" t="s">
        <v>19</v>
      </c>
      <c r="I3396" s="239"/>
      <c r="J3396" s="235"/>
      <c r="K3396" s="235"/>
      <c r="L3396" s="240"/>
      <c r="M3396" s="241"/>
      <c r="N3396" s="242"/>
      <c r="O3396" s="242"/>
      <c r="P3396" s="242"/>
      <c r="Q3396" s="242"/>
      <c r="R3396" s="242"/>
      <c r="S3396" s="242"/>
      <c r="T3396" s="24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4" t="s">
        <v>202</v>
      </c>
      <c r="AU3396" s="244" t="s">
        <v>82</v>
      </c>
      <c r="AV3396" s="13" t="s">
        <v>80</v>
      </c>
      <c r="AW3396" s="13" t="s">
        <v>34</v>
      </c>
      <c r="AX3396" s="13" t="s">
        <v>72</v>
      </c>
      <c r="AY3396" s="244" t="s">
        <v>191</v>
      </c>
    </row>
    <row r="3397" s="14" customFormat="1">
      <c r="A3397" s="14"/>
      <c r="B3397" s="245"/>
      <c r="C3397" s="246"/>
      <c r="D3397" s="236" t="s">
        <v>202</v>
      </c>
      <c r="E3397" s="247" t="s">
        <v>19</v>
      </c>
      <c r="F3397" s="248" t="s">
        <v>198</v>
      </c>
      <c r="G3397" s="246"/>
      <c r="H3397" s="249">
        <v>4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202</v>
      </c>
      <c r="AU3397" s="255" t="s">
        <v>82</v>
      </c>
      <c r="AV3397" s="14" t="s">
        <v>82</v>
      </c>
      <c r="AW3397" s="14" t="s">
        <v>34</v>
      </c>
      <c r="AX3397" s="14" t="s">
        <v>72</v>
      </c>
      <c r="AY3397" s="255" t="s">
        <v>191</v>
      </c>
    </row>
    <row r="3398" s="16" customFormat="1">
      <c r="A3398" s="16"/>
      <c r="B3398" s="267"/>
      <c r="C3398" s="268"/>
      <c r="D3398" s="236" t="s">
        <v>202</v>
      </c>
      <c r="E3398" s="269" t="s">
        <v>19</v>
      </c>
      <c r="F3398" s="270" t="s">
        <v>212</v>
      </c>
      <c r="G3398" s="268"/>
      <c r="H3398" s="271">
        <v>9</v>
      </c>
      <c r="I3398" s="272"/>
      <c r="J3398" s="268"/>
      <c r="K3398" s="268"/>
      <c r="L3398" s="273"/>
      <c r="M3398" s="274"/>
      <c r="N3398" s="275"/>
      <c r="O3398" s="275"/>
      <c r="P3398" s="275"/>
      <c r="Q3398" s="275"/>
      <c r="R3398" s="275"/>
      <c r="S3398" s="275"/>
      <c r="T3398" s="27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77" t="s">
        <v>202</v>
      </c>
      <c r="AU3398" s="277" t="s">
        <v>82</v>
      </c>
      <c r="AV3398" s="16" t="s">
        <v>198</v>
      </c>
      <c r="AW3398" s="16" t="s">
        <v>34</v>
      </c>
      <c r="AX3398" s="16" t="s">
        <v>80</v>
      </c>
      <c r="AY3398" s="277" t="s">
        <v>191</v>
      </c>
    </row>
    <row r="3399" s="2" customFormat="1" ht="24.15" customHeight="1">
      <c r="A3399" s="41"/>
      <c r="B3399" s="42"/>
      <c r="C3399" s="278" t="s">
        <v>2826</v>
      </c>
      <c r="D3399" s="278" t="s">
        <v>260</v>
      </c>
      <c r="E3399" s="279" t="s">
        <v>2827</v>
      </c>
      <c r="F3399" s="280" t="s">
        <v>2828</v>
      </c>
      <c r="G3399" s="281" t="s">
        <v>250</v>
      </c>
      <c r="H3399" s="282">
        <v>1</v>
      </c>
      <c r="I3399" s="283"/>
      <c r="J3399" s="284">
        <f>ROUND(I3399*H3399,2)</f>
        <v>0</v>
      </c>
      <c r="K3399" s="280" t="s">
        <v>927</v>
      </c>
      <c r="L3399" s="285"/>
      <c r="M3399" s="286" t="s">
        <v>19</v>
      </c>
      <c r="N3399" s="287" t="s">
        <v>43</v>
      </c>
      <c r="O3399" s="87"/>
      <c r="P3399" s="225">
        <f>O3399*H3399</f>
        <v>0</v>
      </c>
      <c r="Q3399" s="225">
        <v>0.48999999999999999</v>
      </c>
      <c r="R3399" s="225">
        <f>Q3399*H3399</f>
        <v>0.48999999999999999</v>
      </c>
      <c r="S3399" s="225">
        <v>0</v>
      </c>
      <c r="T3399" s="226">
        <f>S3399*H3399</f>
        <v>0</v>
      </c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R3399" s="227" t="s">
        <v>688</v>
      </c>
      <c r="AT3399" s="227" t="s">
        <v>260</v>
      </c>
      <c r="AU3399" s="227" t="s">
        <v>82</v>
      </c>
      <c r="AY3399" s="20" t="s">
        <v>191</v>
      </c>
      <c r="BE3399" s="228">
        <f>IF(N3399="základní",J3399,0)</f>
        <v>0</v>
      </c>
      <c r="BF3399" s="228">
        <f>IF(N3399="snížená",J3399,0)</f>
        <v>0</v>
      </c>
      <c r="BG3399" s="228">
        <f>IF(N3399="zákl. přenesená",J3399,0)</f>
        <v>0</v>
      </c>
      <c r="BH3399" s="228">
        <f>IF(N3399="sníž. přenesená",J3399,0)</f>
        <v>0</v>
      </c>
      <c r="BI3399" s="228">
        <f>IF(N3399="nulová",J3399,0)</f>
        <v>0</v>
      </c>
      <c r="BJ3399" s="20" t="s">
        <v>80</v>
      </c>
      <c r="BK3399" s="228">
        <f>ROUND(I3399*H3399,2)</f>
        <v>0</v>
      </c>
      <c r="BL3399" s="20" t="s">
        <v>464</v>
      </c>
      <c r="BM3399" s="227" t="s">
        <v>2829</v>
      </c>
    </row>
    <row r="3400" s="13" customFormat="1">
      <c r="A3400" s="13"/>
      <c r="B3400" s="234"/>
      <c r="C3400" s="235"/>
      <c r="D3400" s="236" t="s">
        <v>202</v>
      </c>
      <c r="E3400" s="237" t="s">
        <v>19</v>
      </c>
      <c r="F3400" s="238" t="s">
        <v>1681</v>
      </c>
      <c r="G3400" s="235"/>
      <c r="H3400" s="237" t="s">
        <v>19</v>
      </c>
      <c r="I3400" s="239"/>
      <c r="J3400" s="235"/>
      <c r="K3400" s="235"/>
      <c r="L3400" s="240"/>
      <c r="M3400" s="241"/>
      <c r="N3400" s="242"/>
      <c r="O3400" s="242"/>
      <c r="P3400" s="242"/>
      <c r="Q3400" s="242"/>
      <c r="R3400" s="242"/>
      <c r="S3400" s="242"/>
      <c r="T3400" s="24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4" t="s">
        <v>202</v>
      </c>
      <c r="AU3400" s="244" t="s">
        <v>82</v>
      </c>
      <c r="AV3400" s="13" t="s">
        <v>80</v>
      </c>
      <c r="AW3400" s="13" t="s">
        <v>34</v>
      </c>
      <c r="AX3400" s="13" t="s">
        <v>72</v>
      </c>
      <c r="AY3400" s="244" t="s">
        <v>191</v>
      </c>
    </row>
    <row r="3401" s="13" customFormat="1">
      <c r="A3401" s="13"/>
      <c r="B3401" s="234"/>
      <c r="C3401" s="235"/>
      <c r="D3401" s="236" t="s">
        <v>202</v>
      </c>
      <c r="E3401" s="237" t="s">
        <v>19</v>
      </c>
      <c r="F3401" s="238" t="s">
        <v>1689</v>
      </c>
      <c r="G3401" s="235"/>
      <c r="H3401" s="237" t="s">
        <v>19</v>
      </c>
      <c r="I3401" s="239"/>
      <c r="J3401" s="235"/>
      <c r="K3401" s="235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202</v>
      </c>
      <c r="AU3401" s="244" t="s">
        <v>82</v>
      </c>
      <c r="AV3401" s="13" t="s">
        <v>80</v>
      </c>
      <c r="AW3401" s="13" t="s">
        <v>34</v>
      </c>
      <c r="AX3401" s="13" t="s">
        <v>72</v>
      </c>
      <c r="AY3401" s="244" t="s">
        <v>191</v>
      </c>
    </row>
    <row r="3402" s="14" customFormat="1">
      <c r="A3402" s="14"/>
      <c r="B3402" s="245"/>
      <c r="C3402" s="246"/>
      <c r="D3402" s="236" t="s">
        <v>202</v>
      </c>
      <c r="E3402" s="247" t="s">
        <v>19</v>
      </c>
      <c r="F3402" s="248" t="s">
        <v>80</v>
      </c>
      <c r="G3402" s="246"/>
      <c r="H3402" s="249">
        <v>1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202</v>
      </c>
      <c r="AU3402" s="255" t="s">
        <v>82</v>
      </c>
      <c r="AV3402" s="14" t="s">
        <v>82</v>
      </c>
      <c r="AW3402" s="14" t="s">
        <v>34</v>
      </c>
      <c r="AX3402" s="14" t="s">
        <v>72</v>
      </c>
      <c r="AY3402" s="255" t="s">
        <v>191</v>
      </c>
    </row>
    <row r="3403" s="16" customFormat="1">
      <c r="A3403" s="16"/>
      <c r="B3403" s="267"/>
      <c r="C3403" s="268"/>
      <c r="D3403" s="236" t="s">
        <v>202</v>
      </c>
      <c r="E3403" s="269" t="s">
        <v>19</v>
      </c>
      <c r="F3403" s="270" t="s">
        <v>212</v>
      </c>
      <c r="G3403" s="268"/>
      <c r="H3403" s="271">
        <v>1</v>
      </c>
      <c r="I3403" s="272"/>
      <c r="J3403" s="268"/>
      <c r="K3403" s="268"/>
      <c r="L3403" s="273"/>
      <c r="M3403" s="274"/>
      <c r="N3403" s="275"/>
      <c r="O3403" s="275"/>
      <c r="P3403" s="275"/>
      <c r="Q3403" s="275"/>
      <c r="R3403" s="275"/>
      <c r="S3403" s="275"/>
      <c r="T3403" s="27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T3403" s="277" t="s">
        <v>202</v>
      </c>
      <c r="AU3403" s="277" t="s">
        <v>82</v>
      </c>
      <c r="AV3403" s="16" t="s">
        <v>198</v>
      </c>
      <c r="AW3403" s="16" t="s">
        <v>34</v>
      </c>
      <c r="AX3403" s="16" t="s">
        <v>80</v>
      </c>
      <c r="AY3403" s="277" t="s">
        <v>191</v>
      </c>
    </row>
    <row r="3404" s="2" customFormat="1" ht="37.8" customHeight="1">
      <c r="A3404" s="41"/>
      <c r="B3404" s="42"/>
      <c r="C3404" s="278" t="s">
        <v>2830</v>
      </c>
      <c r="D3404" s="278" t="s">
        <v>260</v>
      </c>
      <c r="E3404" s="279" t="s">
        <v>2831</v>
      </c>
      <c r="F3404" s="280" t="s">
        <v>2832</v>
      </c>
      <c r="G3404" s="281" t="s">
        <v>250</v>
      </c>
      <c r="H3404" s="282">
        <v>4</v>
      </c>
      <c r="I3404" s="283"/>
      <c r="J3404" s="284">
        <f>ROUND(I3404*H3404,2)</f>
        <v>0</v>
      </c>
      <c r="K3404" s="280" t="s">
        <v>927</v>
      </c>
      <c r="L3404" s="285"/>
      <c r="M3404" s="286" t="s">
        <v>19</v>
      </c>
      <c r="N3404" s="287" t="s">
        <v>43</v>
      </c>
      <c r="O3404" s="87"/>
      <c r="P3404" s="225">
        <f>O3404*H3404</f>
        <v>0</v>
      </c>
      <c r="Q3404" s="225">
        <v>0.088999999999999996</v>
      </c>
      <c r="R3404" s="225">
        <f>Q3404*H3404</f>
        <v>0.35599999999999998</v>
      </c>
      <c r="S3404" s="225">
        <v>0</v>
      </c>
      <c r="T3404" s="226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7" t="s">
        <v>688</v>
      </c>
      <c r="AT3404" s="227" t="s">
        <v>260</v>
      </c>
      <c r="AU3404" s="227" t="s">
        <v>82</v>
      </c>
      <c r="AY3404" s="20" t="s">
        <v>191</v>
      </c>
      <c r="BE3404" s="228">
        <f>IF(N3404="základní",J3404,0)</f>
        <v>0</v>
      </c>
      <c r="BF3404" s="228">
        <f>IF(N3404="snížená",J3404,0)</f>
        <v>0</v>
      </c>
      <c r="BG3404" s="228">
        <f>IF(N3404="zákl. přenesená",J3404,0)</f>
        <v>0</v>
      </c>
      <c r="BH3404" s="228">
        <f>IF(N3404="sníž. přenesená",J3404,0)</f>
        <v>0</v>
      </c>
      <c r="BI3404" s="228">
        <f>IF(N3404="nulová",J3404,0)</f>
        <v>0</v>
      </c>
      <c r="BJ3404" s="20" t="s">
        <v>80</v>
      </c>
      <c r="BK3404" s="228">
        <f>ROUND(I3404*H3404,2)</f>
        <v>0</v>
      </c>
      <c r="BL3404" s="20" t="s">
        <v>464</v>
      </c>
      <c r="BM3404" s="227" t="s">
        <v>2833</v>
      </c>
    </row>
    <row r="3405" s="13" customFormat="1">
      <c r="A3405" s="13"/>
      <c r="B3405" s="234"/>
      <c r="C3405" s="235"/>
      <c r="D3405" s="236" t="s">
        <v>202</v>
      </c>
      <c r="E3405" s="237" t="s">
        <v>19</v>
      </c>
      <c r="F3405" s="238" t="s">
        <v>1681</v>
      </c>
      <c r="G3405" s="235"/>
      <c r="H3405" s="237" t="s">
        <v>19</v>
      </c>
      <c r="I3405" s="239"/>
      <c r="J3405" s="235"/>
      <c r="K3405" s="235"/>
      <c r="L3405" s="240"/>
      <c r="M3405" s="241"/>
      <c r="N3405" s="242"/>
      <c r="O3405" s="242"/>
      <c r="P3405" s="242"/>
      <c r="Q3405" s="242"/>
      <c r="R3405" s="242"/>
      <c r="S3405" s="242"/>
      <c r="T3405" s="24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4" t="s">
        <v>202</v>
      </c>
      <c r="AU3405" s="244" t="s">
        <v>82</v>
      </c>
      <c r="AV3405" s="13" t="s">
        <v>80</v>
      </c>
      <c r="AW3405" s="13" t="s">
        <v>34</v>
      </c>
      <c r="AX3405" s="13" t="s">
        <v>72</v>
      </c>
      <c r="AY3405" s="244" t="s">
        <v>191</v>
      </c>
    </row>
    <row r="3406" s="13" customFormat="1">
      <c r="A3406" s="13"/>
      <c r="B3406" s="234"/>
      <c r="C3406" s="235"/>
      <c r="D3406" s="236" t="s">
        <v>202</v>
      </c>
      <c r="E3406" s="237" t="s">
        <v>19</v>
      </c>
      <c r="F3406" s="238" t="s">
        <v>1682</v>
      </c>
      <c r="G3406" s="235"/>
      <c r="H3406" s="237" t="s">
        <v>19</v>
      </c>
      <c r="I3406" s="239"/>
      <c r="J3406" s="235"/>
      <c r="K3406" s="235"/>
      <c r="L3406" s="240"/>
      <c r="M3406" s="241"/>
      <c r="N3406" s="242"/>
      <c r="O3406" s="242"/>
      <c r="P3406" s="242"/>
      <c r="Q3406" s="242"/>
      <c r="R3406" s="242"/>
      <c r="S3406" s="242"/>
      <c r="T3406" s="24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4" t="s">
        <v>202</v>
      </c>
      <c r="AU3406" s="244" t="s">
        <v>82</v>
      </c>
      <c r="AV3406" s="13" t="s">
        <v>80</v>
      </c>
      <c r="AW3406" s="13" t="s">
        <v>34</v>
      </c>
      <c r="AX3406" s="13" t="s">
        <v>72</v>
      </c>
      <c r="AY3406" s="244" t="s">
        <v>191</v>
      </c>
    </row>
    <row r="3407" s="14" customFormat="1">
      <c r="A3407" s="14"/>
      <c r="B3407" s="245"/>
      <c r="C3407" s="246"/>
      <c r="D3407" s="236" t="s">
        <v>202</v>
      </c>
      <c r="E3407" s="247" t="s">
        <v>19</v>
      </c>
      <c r="F3407" s="248" t="s">
        <v>198</v>
      </c>
      <c r="G3407" s="246"/>
      <c r="H3407" s="249">
        <v>4</v>
      </c>
      <c r="I3407" s="250"/>
      <c r="J3407" s="246"/>
      <c r="K3407" s="246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202</v>
      </c>
      <c r="AU3407" s="255" t="s">
        <v>82</v>
      </c>
      <c r="AV3407" s="14" t="s">
        <v>82</v>
      </c>
      <c r="AW3407" s="14" t="s">
        <v>34</v>
      </c>
      <c r="AX3407" s="14" t="s">
        <v>72</v>
      </c>
      <c r="AY3407" s="255" t="s">
        <v>191</v>
      </c>
    </row>
    <row r="3408" s="16" customFormat="1">
      <c r="A3408" s="16"/>
      <c r="B3408" s="267"/>
      <c r="C3408" s="268"/>
      <c r="D3408" s="236" t="s">
        <v>202</v>
      </c>
      <c r="E3408" s="269" t="s">
        <v>19</v>
      </c>
      <c r="F3408" s="270" t="s">
        <v>212</v>
      </c>
      <c r="G3408" s="268"/>
      <c r="H3408" s="271">
        <v>4</v>
      </c>
      <c r="I3408" s="272"/>
      <c r="J3408" s="268"/>
      <c r="K3408" s="268"/>
      <c r="L3408" s="273"/>
      <c r="M3408" s="274"/>
      <c r="N3408" s="275"/>
      <c r="O3408" s="275"/>
      <c r="P3408" s="275"/>
      <c r="Q3408" s="275"/>
      <c r="R3408" s="275"/>
      <c r="S3408" s="275"/>
      <c r="T3408" s="27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T3408" s="277" t="s">
        <v>202</v>
      </c>
      <c r="AU3408" s="277" t="s">
        <v>82</v>
      </c>
      <c r="AV3408" s="16" t="s">
        <v>198</v>
      </c>
      <c r="AW3408" s="16" t="s">
        <v>34</v>
      </c>
      <c r="AX3408" s="16" t="s">
        <v>80</v>
      </c>
      <c r="AY3408" s="277" t="s">
        <v>191</v>
      </c>
    </row>
    <row r="3409" s="2" customFormat="1" ht="44.25" customHeight="1">
      <c r="A3409" s="41"/>
      <c r="B3409" s="42"/>
      <c r="C3409" s="278" t="s">
        <v>2834</v>
      </c>
      <c r="D3409" s="278" t="s">
        <v>260</v>
      </c>
      <c r="E3409" s="279" t="s">
        <v>2835</v>
      </c>
      <c r="F3409" s="280" t="s">
        <v>2836</v>
      </c>
      <c r="G3409" s="281" t="s">
        <v>250</v>
      </c>
      <c r="H3409" s="282">
        <v>4</v>
      </c>
      <c r="I3409" s="283"/>
      <c r="J3409" s="284">
        <f>ROUND(I3409*H3409,2)</f>
        <v>0</v>
      </c>
      <c r="K3409" s="280" t="s">
        <v>927</v>
      </c>
      <c r="L3409" s="285"/>
      <c r="M3409" s="286" t="s">
        <v>19</v>
      </c>
      <c r="N3409" s="287" t="s">
        <v>43</v>
      </c>
      <c r="O3409" s="87"/>
      <c r="P3409" s="225">
        <f>O3409*H3409</f>
        <v>0</v>
      </c>
      <c r="Q3409" s="225">
        <v>0.088999999999999996</v>
      </c>
      <c r="R3409" s="225">
        <f>Q3409*H3409</f>
        <v>0.35599999999999998</v>
      </c>
      <c r="S3409" s="225">
        <v>0</v>
      </c>
      <c r="T3409" s="226">
        <f>S3409*H3409</f>
        <v>0</v>
      </c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R3409" s="227" t="s">
        <v>688</v>
      </c>
      <c r="AT3409" s="227" t="s">
        <v>260</v>
      </c>
      <c r="AU3409" s="227" t="s">
        <v>82</v>
      </c>
      <c r="AY3409" s="20" t="s">
        <v>191</v>
      </c>
      <c r="BE3409" s="228">
        <f>IF(N3409="základní",J3409,0)</f>
        <v>0</v>
      </c>
      <c r="BF3409" s="228">
        <f>IF(N3409="snížená",J3409,0)</f>
        <v>0</v>
      </c>
      <c r="BG3409" s="228">
        <f>IF(N3409="zákl. přenesená",J3409,0)</f>
        <v>0</v>
      </c>
      <c r="BH3409" s="228">
        <f>IF(N3409="sníž. přenesená",J3409,0)</f>
        <v>0</v>
      </c>
      <c r="BI3409" s="228">
        <f>IF(N3409="nulová",J3409,0)</f>
        <v>0</v>
      </c>
      <c r="BJ3409" s="20" t="s">
        <v>80</v>
      </c>
      <c r="BK3409" s="228">
        <f>ROUND(I3409*H3409,2)</f>
        <v>0</v>
      </c>
      <c r="BL3409" s="20" t="s">
        <v>464</v>
      </c>
      <c r="BM3409" s="227" t="s">
        <v>2837</v>
      </c>
    </row>
    <row r="3410" s="13" customFormat="1">
      <c r="A3410" s="13"/>
      <c r="B3410" s="234"/>
      <c r="C3410" s="235"/>
      <c r="D3410" s="236" t="s">
        <v>202</v>
      </c>
      <c r="E3410" s="237" t="s">
        <v>19</v>
      </c>
      <c r="F3410" s="238" t="s">
        <v>1681</v>
      </c>
      <c r="G3410" s="235"/>
      <c r="H3410" s="237" t="s">
        <v>19</v>
      </c>
      <c r="I3410" s="239"/>
      <c r="J3410" s="235"/>
      <c r="K3410" s="235"/>
      <c r="L3410" s="240"/>
      <c r="M3410" s="241"/>
      <c r="N3410" s="242"/>
      <c r="O3410" s="242"/>
      <c r="P3410" s="242"/>
      <c r="Q3410" s="242"/>
      <c r="R3410" s="242"/>
      <c r="S3410" s="242"/>
      <c r="T3410" s="243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4" t="s">
        <v>202</v>
      </c>
      <c r="AU3410" s="244" t="s">
        <v>82</v>
      </c>
      <c r="AV3410" s="13" t="s">
        <v>80</v>
      </c>
      <c r="AW3410" s="13" t="s">
        <v>34</v>
      </c>
      <c r="AX3410" s="13" t="s">
        <v>72</v>
      </c>
      <c r="AY3410" s="244" t="s">
        <v>191</v>
      </c>
    </row>
    <row r="3411" s="13" customFormat="1">
      <c r="A3411" s="13"/>
      <c r="B3411" s="234"/>
      <c r="C3411" s="235"/>
      <c r="D3411" s="236" t="s">
        <v>202</v>
      </c>
      <c r="E3411" s="237" t="s">
        <v>19</v>
      </c>
      <c r="F3411" s="238" t="s">
        <v>1684</v>
      </c>
      <c r="G3411" s="235"/>
      <c r="H3411" s="237" t="s">
        <v>19</v>
      </c>
      <c r="I3411" s="239"/>
      <c r="J3411" s="235"/>
      <c r="K3411" s="235"/>
      <c r="L3411" s="240"/>
      <c r="M3411" s="241"/>
      <c r="N3411" s="242"/>
      <c r="O3411" s="242"/>
      <c r="P3411" s="242"/>
      <c r="Q3411" s="242"/>
      <c r="R3411" s="242"/>
      <c r="S3411" s="242"/>
      <c r="T3411" s="24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4" t="s">
        <v>202</v>
      </c>
      <c r="AU3411" s="244" t="s">
        <v>82</v>
      </c>
      <c r="AV3411" s="13" t="s">
        <v>80</v>
      </c>
      <c r="AW3411" s="13" t="s">
        <v>34</v>
      </c>
      <c r="AX3411" s="13" t="s">
        <v>72</v>
      </c>
      <c r="AY3411" s="244" t="s">
        <v>191</v>
      </c>
    </row>
    <row r="3412" s="14" customFormat="1">
      <c r="A3412" s="14"/>
      <c r="B3412" s="245"/>
      <c r="C3412" s="246"/>
      <c r="D3412" s="236" t="s">
        <v>202</v>
      </c>
      <c r="E3412" s="247" t="s">
        <v>19</v>
      </c>
      <c r="F3412" s="248" t="s">
        <v>198</v>
      </c>
      <c r="G3412" s="246"/>
      <c r="H3412" s="249">
        <v>4</v>
      </c>
      <c r="I3412" s="250"/>
      <c r="J3412" s="246"/>
      <c r="K3412" s="246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202</v>
      </c>
      <c r="AU3412" s="255" t="s">
        <v>82</v>
      </c>
      <c r="AV3412" s="14" t="s">
        <v>82</v>
      </c>
      <c r="AW3412" s="14" t="s">
        <v>34</v>
      </c>
      <c r="AX3412" s="14" t="s">
        <v>72</v>
      </c>
      <c r="AY3412" s="255" t="s">
        <v>191</v>
      </c>
    </row>
    <row r="3413" s="16" customFormat="1">
      <c r="A3413" s="16"/>
      <c r="B3413" s="267"/>
      <c r="C3413" s="268"/>
      <c r="D3413" s="236" t="s">
        <v>202</v>
      </c>
      <c r="E3413" s="269" t="s">
        <v>19</v>
      </c>
      <c r="F3413" s="270" t="s">
        <v>212</v>
      </c>
      <c r="G3413" s="268"/>
      <c r="H3413" s="271">
        <v>4</v>
      </c>
      <c r="I3413" s="272"/>
      <c r="J3413" s="268"/>
      <c r="K3413" s="268"/>
      <c r="L3413" s="273"/>
      <c r="M3413" s="274"/>
      <c r="N3413" s="275"/>
      <c r="O3413" s="275"/>
      <c r="P3413" s="275"/>
      <c r="Q3413" s="275"/>
      <c r="R3413" s="275"/>
      <c r="S3413" s="275"/>
      <c r="T3413" s="27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T3413" s="277" t="s">
        <v>202</v>
      </c>
      <c r="AU3413" s="277" t="s">
        <v>82</v>
      </c>
      <c r="AV3413" s="16" t="s">
        <v>198</v>
      </c>
      <c r="AW3413" s="16" t="s">
        <v>34</v>
      </c>
      <c r="AX3413" s="16" t="s">
        <v>80</v>
      </c>
      <c r="AY3413" s="277" t="s">
        <v>191</v>
      </c>
    </row>
    <row r="3414" s="2" customFormat="1" ht="16.5" customHeight="1">
      <c r="A3414" s="41"/>
      <c r="B3414" s="42"/>
      <c r="C3414" s="216" t="s">
        <v>2838</v>
      </c>
      <c r="D3414" s="216" t="s">
        <v>193</v>
      </c>
      <c r="E3414" s="217" t="s">
        <v>2839</v>
      </c>
      <c r="F3414" s="218" t="s">
        <v>2840</v>
      </c>
      <c r="G3414" s="219" t="s">
        <v>215</v>
      </c>
      <c r="H3414" s="220">
        <v>3.3999999999999999</v>
      </c>
      <c r="I3414" s="221"/>
      <c r="J3414" s="222">
        <f>ROUND(I3414*H3414,2)</f>
        <v>0</v>
      </c>
      <c r="K3414" s="218" t="s">
        <v>197</v>
      </c>
      <c r="L3414" s="47"/>
      <c r="M3414" s="223" t="s">
        <v>19</v>
      </c>
      <c r="N3414" s="224" t="s">
        <v>43</v>
      </c>
      <c r="O3414" s="87"/>
      <c r="P3414" s="225">
        <f>O3414*H3414</f>
        <v>0</v>
      </c>
      <c r="Q3414" s="225">
        <v>0</v>
      </c>
      <c r="R3414" s="225">
        <f>Q3414*H3414</f>
        <v>0</v>
      </c>
      <c r="S3414" s="225">
        <v>0</v>
      </c>
      <c r="T3414" s="226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27" t="s">
        <v>198</v>
      </c>
      <c r="AT3414" s="227" t="s">
        <v>193</v>
      </c>
      <c r="AU3414" s="227" t="s">
        <v>82</v>
      </c>
      <c r="AY3414" s="20" t="s">
        <v>191</v>
      </c>
      <c r="BE3414" s="228">
        <f>IF(N3414="základní",J3414,0)</f>
        <v>0</v>
      </c>
      <c r="BF3414" s="228">
        <f>IF(N3414="snížená",J3414,0)</f>
        <v>0</v>
      </c>
      <c r="BG3414" s="228">
        <f>IF(N3414="zákl. přenesená",J3414,0)</f>
        <v>0</v>
      </c>
      <c r="BH3414" s="228">
        <f>IF(N3414="sníž. přenesená",J3414,0)</f>
        <v>0</v>
      </c>
      <c r="BI3414" s="228">
        <f>IF(N3414="nulová",J3414,0)</f>
        <v>0</v>
      </c>
      <c r="BJ3414" s="20" t="s">
        <v>80</v>
      </c>
      <c r="BK3414" s="228">
        <f>ROUND(I3414*H3414,2)</f>
        <v>0</v>
      </c>
      <c r="BL3414" s="20" t="s">
        <v>198</v>
      </c>
      <c r="BM3414" s="227" t="s">
        <v>2841</v>
      </c>
    </row>
    <row r="3415" s="2" customFormat="1">
      <c r="A3415" s="41"/>
      <c r="B3415" s="42"/>
      <c r="C3415" s="43"/>
      <c r="D3415" s="229" t="s">
        <v>200</v>
      </c>
      <c r="E3415" s="43"/>
      <c r="F3415" s="230" t="s">
        <v>2842</v>
      </c>
      <c r="G3415" s="43"/>
      <c r="H3415" s="43"/>
      <c r="I3415" s="231"/>
      <c r="J3415" s="43"/>
      <c r="K3415" s="43"/>
      <c r="L3415" s="47"/>
      <c r="M3415" s="232"/>
      <c r="N3415" s="233"/>
      <c r="O3415" s="87"/>
      <c r="P3415" s="87"/>
      <c r="Q3415" s="87"/>
      <c r="R3415" s="87"/>
      <c r="S3415" s="87"/>
      <c r="T3415" s="88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T3415" s="20" t="s">
        <v>200</v>
      </c>
      <c r="AU3415" s="20" t="s">
        <v>82</v>
      </c>
    </row>
    <row r="3416" s="13" customFormat="1">
      <c r="A3416" s="13"/>
      <c r="B3416" s="234"/>
      <c r="C3416" s="235"/>
      <c r="D3416" s="236" t="s">
        <v>202</v>
      </c>
      <c r="E3416" s="237" t="s">
        <v>19</v>
      </c>
      <c r="F3416" s="238" t="s">
        <v>1923</v>
      </c>
      <c r="G3416" s="235"/>
      <c r="H3416" s="237" t="s">
        <v>19</v>
      </c>
      <c r="I3416" s="239"/>
      <c r="J3416" s="235"/>
      <c r="K3416" s="235"/>
      <c r="L3416" s="240"/>
      <c r="M3416" s="241"/>
      <c r="N3416" s="242"/>
      <c r="O3416" s="242"/>
      <c r="P3416" s="242"/>
      <c r="Q3416" s="242"/>
      <c r="R3416" s="242"/>
      <c r="S3416" s="242"/>
      <c r="T3416" s="243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4" t="s">
        <v>202</v>
      </c>
      <c r="AU3416" s="244" t="s">
        <v>82</v>
      </c>
      <c r="AV3416" s="13" t="s">
        <v>80</v>
      </c>
      <c r="AW3416" s="13" t="s">
        <v>34</v>
      </c>
      <c r="AX3416" s="13" t="s">
        <v>72</v>
      </c>
      <c r="AY3416" s="244" t="s">
        <v>191</v>
      </c>
    </row>
    <row r="3417" s="13" customFormat="1">
      <c r="A3417" s="13"/>
      <c r="B3417" s="234"/>
      <c r="C3417" s="235"/>
      <c r="D3417" s="236" t="s">
        <v>202</v>
      </c>
      <c r="E3417" s="237" t="s">
        <v>19</v>
      </c>
      <c r="F3417" s="238" t="s">
        <v>2843</v>
      </c>
      <c r="G3417" s="235"/>
      <c r="H3417" s="237" t="s">
        <v>19</v>
      </c>
      <c r="I3417" s="239"/>
      <c r="J3417" s="235"/>
      <c r="K3417" s="235"/>
      <c r="L3417" s="240"/>
      <c r="M3417" s="241"/>
      <c r="N3417" s="242"/>
      <c r="O3417" s="242"/>
      <c r="P3417" s="242"/>
      <c r="Q3417" s="242"/>
      <c r="R3417" s="242"/>
      <c r="S3417" s="242"/>
      <c r="T3417" s="24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4" t="s">
        <v>202</v>
      </c>
      <c r="AU3417" s="244" t="s">
        <v>82</v>
      </c>
      <c r="AV3417" s="13" t="s">
        <v>80</v>
      </c>
      <c r="AW3417" s="13" t="s">
        <v>34</v>
      </c>
      <c r="AX3417" s="13" t="s">
        <v>72</v>
      </c>
      <c r="AY3417" s="244" t="s">
        <v>191</v>
      </c>
    </row>
    <row r="3418" s="14" customFormat="1">
      <c r="A3418" s="14"/>
      <c r="B3418" s="245"/>
      <c r="C3418" s="246"/>
      <c r="D3418" s="236" t="s">
        <v>202</v>
      </c>
      <c r="E3418" s="247" t="s">
        <v>19</v>
      </c>
      <c r="F3418" s="248" t="s">
        <v>2844</v>
      </c>
      <c r="G3418" s="246"/>
      <c r="H3418" s="249">
        <v>3.3999999999999999</v>
      </c>
      <c r="I3418" s="250"/>
      <c r="J3418" s="246"/>
      <c r="K3418" s="246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202</v>
      </c>
      <c r="AU3418" s="255" t="s">
        <v>82</v>
      </c>
      <c r="AV3418" s="14" t="s">
        <v>82</v>
      </c>
      <c r="AW3418" s="14" t="s">
        <v>34</v>
      </c>
      <c r="AX3418" s="14" t="s">
        <v>72</v>
      </c>
      <c r="AY3418" s="255" t="s">
        <v>191</v>
      </c>
    </row>
    <row r="3419" s="16" customFormat="1">
      <c r="A3419" s="16"/>
      <c r="B3419" s="267"/>
      <c r="C3419" s="268"/>
      <c r="D3419" s="236" t="s">
        <v>202</v>
      </c>
      <c r="E3419" s="269" t="s">
        <v>19</v>
      </c>
      <c r="F3419" s="270" t="s">
        <v>212</v>
      </c>
      <c r="G3419" s="268"/>
      <c r="H3419" s="271">
        <v>3.3999999999999999</v>
      </c>
      <c r="I3419" s="272"/>
      <c r="J3419" s="268"/>
      <c r="K3419" s="268"/>
      <c r="L3419" s="273"/>
      <c r="M3419" s="274"/>
      <c r="N3419" s="275"/>
      <c r="O3419" s="275"/>
      <c r="P3419" s="275"/>
      <c r="Q3419" s="275"/>
      <c r="R3419" s="275"/>
      <c r="S3419" s="275"/>
      <c r="T3419" s="27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77" t="s">
        <v>202</v>
      </c>
      <c r="AU3419" s="277" t="s">
        <v>82</v>
      </c>
      <c r="AV3419" s="16" t="s">
        <v>198</v>
      </c>
      <c r="AW3419" s="16" t="s">
        <v>34</v>
      </c>
      <c r="AX3419" s="16" t="s">
        <v>80</v>
      </c>
      <c r="AY3419" s="277" t="s">
        <v>191</v>
      </c>
    </row>
    <row r="3420" s="2" customFormat="1" ht="16.5" customHeight="1">
      <c r="A3420" s="41"/>
      <c r="B3420" s="42"/>
      <c r="C3420" s="278" t="s">
        <v>2845</v>
      </c>
      <c r="D3420" s="278" t="s">
        <v>260</v>
      </c>
      <c r="E3420" s="279" t="s">
        <v>2846</v>
      </c>
      <c r="F3420" s="280" t="s">
        <v>2847</v>
      </c>
      <c r="G3420" s="281" t="s">
        <v>215</v>
      </c>
      <c r="H3420" s="282">
        <v>3.3999999999999999</v>
      </c>
      <c r="I3420" s="283"/>
      <c r="J3420" s="284">
        <f>ROUND(I3420*H3420,2)</f>
        <v>0</v>
      </c>
      <c r="K3420" s="280" t="s">
        <v>197</v>
      </c>
      <c r="L3420" s="285"/>
      <c r="M3420" s="286" t="s">
        <v>19</v>
      </c>
      <c r="N3420" s="287" t="s">
        <v>43</v>
      </c>
      <c r="O3420" s="87"/>
      <c r="P3420" s="225">
        <f>O3420*H3420</f>
        <v>0</v>
      </c>
      <c r="Q3420" s="225">
        <v>0.0028999999999999998</v>
      </c>
      <c r="R3420" s="225">
        <f>Q3420*H3420</f>
        <v>0.009859999999999999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259</v>
      </c>
      <c r="AT3420" s="227" t="s">
        <v>260</v>
      </c>
      <c r="AU3420" s="227" t="s">
        <v>82</v>
      </c>
      <c r="AY3420" s="20" t="s">
        <v>191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80</v>
      </c>
      <c r="BK3420" s="228">
        <f>ROUND(I3420*H3420,2)</f>
        <v>0</v>
      </c>
      <c r="BL3420" s="20" t="s">
        <v>198</v>
      </c>
      <c r="BM3420" s="227" t="s">
        <v>2848</v>
      </c>
    </row>
    <row r="3421" s="13" customFormat="1">
      <c r="A3421" s="13"/>
      <c r="B3421" s="234"/>
      <c r="C3421" s="235"/>
      <c r="D3421" s="236" t="s">
        <v>202</v>
      </c>
      <c r="E3421" s="237" t="s">
        <v>19</v>
      </c>
      <c r="F3421" s="238" t="s">
        <v>1923</v>
      </c>
      <c r="G3421" s="235"/>
      <c r="H3421" s="237" t="s">
        <v>19</v>
      </c>
      <c r="I3421" s="239"/>
      <c r="J3421" s="235"/>
      <c r="K3421" s="235"/>
      <c r="L3421" s="240"/>
      <c r="M3421" s="241"/>
      <c r="N3421" s="242"/>
      <c r="O3421" s="242"/>
      <c r="P3421" s="242"/>
      <c r="Q3421" s="242"/>
      <c r="R3421" s="242"/>
      <c r="S3421" s="242"/>
      <c r="T3421" s="24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4" t="s">
        <v>202</v>
      </c>
      <c r="AU3421" s="244" t="s">
        <v>82</v>
      </c>
      <c r="AV3421" s="13" t="s">
        <v>80</v>
      </c>
      <c r="AW3421" s="13" t="s">
        <v>34</v>
      </c>
      <c r="AX3421" s="13" t="s">
        <v>72</v>
      </c>
      <c r="AY3421" s="244" t="s">
        <v>191</v>
      </c>
    </row>
    <row r="3422" s="13" customFormat="1">
      <c r="A3422" s="13"/>
      <c r="B3422" s="234"/>
      <c r="C3422" s="235"/>
      <c r="D3422" s="236" t="s">
        <v>202</v>
      </c>
      <c r="E3422" s="237" t="s">
        <v>19</v>
      </c>
      <c r="F3422" s="238" t="s">
        <v>2843</v>
      </c>
      <c r="G3422" s="235"/>
      <c r="H3422" s="237" t="s">
        <v>19</v>
      </c>
      <c r="I3422" s="239"/>
      <c r="J3422" s="235"/>
      <c r="K3422" s="235"/>
      <c r="L3422" s="240"/>
      <c r="M3422" s="241"/>
      <c r="N3422" s="242"/>
      <c r="O3422" s="242"/>
      <c r="P3422" s="242"/>
      <c r="Q3422" s="242"/>
      <c r="R3422" s="242"/>
      <c r="S3422" s="242"/>
      <c r="T3422" s="24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4" t="s">
        <v>202</v>
      </c>
      <c r="AU3422" s="244" t="s">
        <v>82</v>
      </c>
      <c r="AV3422" s="13" t="s">
        <v>80</v>
      </c>
      <c r="AW3422" s="13" t="s">
        <v>34</v>
      </c>
      <c r="AX3422" s="13" t="s">
        <v>72</v>
      </c>
      <c r="AY3422" s="244" t="s">
        <v>191</v>
      </c>
    </row>
    <row r="3423" s="14" customFormat="1">
      <c r="A3423" s="14"/>
      <c r="B3423" s="245"/>
      <c r="C3423" s="246"/>
      <c r="D3423" s="236" t="s">
        <v>202</v>
      </c>
      <c r="E3423" s="247" t="s">
        <v>19</v>
      </c>
      <c r="F3423" s="248" t="s">
        <v>2844</v>
      </c>
      <c r="G3423" s="246"/>
      <c r="H3423" s="249">
        <v>3.3999999999999999</v>
      </c>
      <c r="I3423" s="250"/>
      <c r="J3423" s="246"/>
      <c r="K3423" s="246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202</v>
      </c>
      <c r="AU3423" s="255" t="s">
        <v>82</v>
      </c>
      <c r="AV3423" s="14" t="s">
        <v>82</v>
      </c>
      <c r="AW3423" s="14" t="s">
        <v>34</v>
      </c>
      <c r="AX3423" s="14" t="s">
        <v>72</v>
      </c>
      <c r="AY3423" s="255" t="s">
        <v>191</v>
      </c>
    </row>
    <row r="3424" s="16" customFormat="1">
      <c r="A3424" s="16"/>
      <c r="B3424" s="267"/>
      <c r="C3424" s="268"/>
      <c r="D3424" s="236" t="s">
        <v>202</v>
      </c>
      <c r="E3424" s="269" t="s">
        <v>19</v>
      </c>
      <c r="F3424" s="270" t="s">
        <v>212</v>
      </c>
      <c r="G3424" s="268"/>
      <c r="H3424" s="271">
        <v>3.3999999999999999</v>
      </c>
      <c r="I3424" s="272"/>
      <c r="J3424" s="268"/>
      <c r="K3424" s="268"/>
      <c r="L3424" s="273"/>
      <c r="M3424" s="274"/>
      <c r="N3424" s="275"/>
      <c r="O3424" s="275"/>
      <c r="P3424" s="275"/>
      <c r="Q3424" s="275"/>
      <c r="R3424" s="275"/>
      <c r="S3424" s="275"/>
      <c r="T3424" s="27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T3424" s="277" t="s">
        <v>202</v>
      </c>
      <c r="AU3424" s="277" t="s">
        <v>82</v>
      </c>
      <c r="AV3424" s="16" t="s">
        <v>198</v>
      </c>
      <c r="AW3424" s="16" t="s">
        <v>34</v>
      </c>
      <c r="AX3424" s="16" t="s">
        <v>80</v>
      </c>
      <c r="AY3424" s="277" t="s">
        <v>191</v>
      </c>
    </row>
    <row r="3425" s="2" customFormat="1" ht="16.5" customHeight="1">
      <c r="A3425" s="41"/>
      <c r="B3425" s="42"/>
      <c r="C3425" s="216" t="s">
        <v>2849</v>
      </c>
      <c r="D3425" s="216" t="s">
        <v>193</v>
      </c>
      <c r="E3425" s="217" t="s">
        <v>2850</v>
      </c>
      <c r="F3425" s="218" t="s">
        <v>2851</v>
      </c>
      <c r="G3425" s="219" t="s">
        <v>1187</v>
      </c>
      <c r="H3425" s="220">
        <v>1210.6199999999999</v>
      </c>
      <c r="I3425" s="221"/>
      <c r="J3425" s="222">
        <f>ROUND(I3425*H3425,2)</f>
        <v>0</v>
      </c>
      <c r="K3425" s="218" t="s">
        <v>197</v>
      </c>
      <c r="L3425" s="47"/>
      <c r="M3425" s="223" t="s">
        <v>19</v>
      </c>
      <c r="N3425" s="224" t="s">
        <v>43</v>
      </c>
      <c r="O3425" s="87"/>
      <c r="P3425" s="225">
        <f>O3425*H3425</f>
        <v>0</v>
      </c>
      <c r="Q3425" s="225">
        <v>6.9999999999999994E-05</v>
      </c>
      <c r="R3425" s="225">
        <f>Q3425*H3425</f>
        <v>0.084743399999999983</v>
      </c>
      <c r="S3425" s="225">
        <v>0</v>
      </c>
      <c r="T3425" s="226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27" t="s">
        <v>464</v>
      </c>
      <c r="AT3425" s="227" t="s">
        <v>193</v>
      </c>
      <c r="AU3425" s="227" t="s">
        <v>82</v>
      </c>
      <c r="AY3425" s="20" t="s">
        <v>191</v>
      </c>
      <c r="BE3425" s="228">
        <f>IF(N3425="základní",J3425,0)</f>
        <v>0</v>
      </c>
      <c r="BF3425" s="228">
        <f>IF(N3425="snížená",J3425,0)</f>
        <v>0</v>
      </c>
      <c r="BG3425" s="228">
        <f>IF(N3425="zákl. přenesená",J3425,0)</f>
        <v>0</v>
      </c>
      <c r="BH3425" s="228">
        <f>IF(N3425="sníž. přenesená",J3425,0)</f>
        <v>0</v>
      </c>
      <c r="BI3425" s="228">
        <f>IF(N3425="nulová",J3425,0)</f>
        <v>0</v>
      </c>
      <c r="BJ3425" s="20" t="s">
        <v>80</v>
      </c>
      <c r="BK3425" s="228">
        <f>ROUND(I3425*H3425,2)</f>
        <v>0</v>
      </c>
      <c r="BL3425" s="20" t="s">
        <v>464</v>
      </c>
      <c r="BM3425" s="227" t="s">
        <v>2852</v>
      </c>
    </row>
    <row r="3426" s="2" customFormat="1">
      <c r="A3426" s="41"/>
      <c r="B3426" s="42"/>
      <c r="C3426" s="43"/>
      <c r="D3426" s="229" t="s">
        <v>200</v>
      </c>
      <c r="E3426" s="43"/>
      <c r="F3426" s="230" t="s">
        <v>2853</v>
      </c>
      <c r="G3426" s="43"/>
      <c r="H3426" s="43"/>
      <c r="I3426" s="231"/>
      <c r="J3426" s="43"/>
      <c r="K3426" s="43"/>
      <c r="L3426" s="47"/>
      <c r="M3426" s="232"/>
      <c r="N3426" s="233"/>
      <c r="O3426" s="87"/>
      <c r="P3426" s="87"/>
      <c r="Q3426" s="87"/>
      <c r="R3426" s="87"/>
      <c r="S3426" s="87"/>
      <c r="T3426" s="88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T3426" s="20" t="s">
        <v>200</v>
      </c>
      <c r="AU3426" s="20" t="s">
        <v>82</v>
      </c>
    </row>
    <row r="3427" s="13" customFormat="1">
      <c r="A3427" s="13"/>
      <c r="B3427" s="234"/>
      <c r="C3427" s="235"/>
      <c r="D3427" s="236" t="s">
        <v>202</v>
      </c>
      <c r="E3427" s="237" t="s">
        <v>19</v>
      </c>
      <c r="F3427" s="238" t="s">
        <v>1923</v>
      </c>
      <c r="G3427" s="235"/>
      <c r="H3427" s="237" t="s">
        <v>19</v>
      </c>
      <c r="I3427" s="239"/>
      <c r="J3427" s="235"/>
      <c r="K3427" s="235"/>
      <c r="L3427" s="240"/>
      <c r="M3427" s="241"/>
      <c r="N3427" s="242"/>
      <c r="O3427" s="242"/>
      <c r="P3427" s="242"/>
      <c r="Q3427" s="242"/>
      <c r="R3427" s="242"/>
      <c r="S3427" s="242"/>
      <c r="T3427" s="24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4" t="s">
        <v>202</v>
      </c>
      <c r="AU3427" s="244" t="s">
        <v>82</v>
      </c>
      <c r="AV3427" s="13" t="s">
        <v>80</v>
      </c>
      <c r="AW3427" s="13" t="s">
        <v>34</v>
      </c>
      <c r="AX3427" s="13" t="s">
        <v>72</v>
      </c>
      <c r="AY3427" s="244" t="s">
        <v>191</v>
      </c>
    </row>
    <row r="3428" s="13" customFormat="1">
      <c r="A3428" s="13"/>
      <c r="B3428" s="234"/>
      <c r="C3428" s="235"/>
      <c r="D3428" s="236" t="s">
        <v>202</v>
      </c>
      <c r="E3428" s="237" t="s">
        <v>19</v>
      </c>
      <c r="F3428" s="238" t="s">
        <v>2854</v>
      </c>
      <c r="G3428" s="235"/>
      <c r="H3428" s="237" t="s">
        <v>19</v>
      </c>
      <c r="I3428" s="239"/>
      <c r="J3428" s="235"/>
      <c r="K3428" s="235"/>
      <c r="L3428" s="240"/>
      <c r="M3428" s="241"/>
      <c r="N3428" s="242"/>
      <c r="O3428" s="242"/>
      <c r="P3428" s="242"/>
      <c r="Q3428" s="242"/>
      <c r="R3428" s="242"/>
      <c r="S3428" s="242"/>
      <c r="T3428" s="24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4" t="s">
        <v>202</v>
      </c>
      <c r="AU3428" s="244" t="s">
        <v>82</v>
      </c>
      <c r="AV3428" s="13" t="s">
        <v>80</v>
      </c>
      <c r="AW3428" s="13" t="s">
        <v>34</v>
      </c>
      <c r="AX3428" s="13" t="s">
        <v>72</v>
      </c>
      <c r="AY3428" s="244" t="s">
        <v>191</v>
      </c>
    </row>
    <row r="3429" s="14" customFormat="1">
      <c r="A3429" s="14"/>
      <c r="B3429" s="245"/>
      <c r="C3429" s="246"/>
      <c r="D3429" s="236" t="s">
        <v>202</v>
      </c>
      <c r="E3429" s="247" t="s">
        <v>19</v>
      </c>
      <c r="F3429" s="248" t="s">
        <v>2855</v>
      </c>
      <c r="G3429" s="246"/>
      <c r="H3429" s="249">
        <v>662.39999999999998</v>
      </c>
      <c r="I3429" s="250"/>
      <c r="J3429" s="246"/>
      <c r="K3429" s="246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202</v>
      </c>
      <c r="AU3429" s="255" t="s">
        <v>82</v>
      </c>
      <c r="AV3429" s="14" t="s">
        <v>82</v>
      </c>
      <c r="AW3429" s="14" t="s">
        <v>34</v>
      </c>
      <c r="AX3429" s="14" t="s">
        <v>72</v>
      </c>
      <c r="AY3429" s="255" t="s">
        <v>191</v>
      </c>
    </row>
    <row r="3430" s="13" customFormat="1">
      <c r="A3430" s="13"/>
      <c r="B3430" s="234"/>
      <c r="C3430" s="235"/>
      <c r="D3430" s="236" t="s">
        <v>202</v>
      </c>
      <c r="E3430" s="237" t="s">
        <v>19</v>
      </c>
      <c r="F3430" s="238" t="s">
        <v>2856</v>
      </c>
      <c r="G3430" s="235"/>
      <c r="H3430" s="237" t="s">
        <v>19</v>
      </c>
      <c r="I3430" s="239"/>
      <c r="J3430" s="235"/>
      <c r="K3430" s="235"/>
      <c r="L3430" s="240"/>
      <c r="M3430" s="241"/>
      <c r="N3430" s="242"/>
      <c r="O3430" s="242"/>
      <c r="P3430" s="242"/>
      <c r="Q3430" s="242"/>
      <c r="R3430" s="242"/>
      <c r="S3430" s="242"/>
      <c r="T3430" s="24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4" t="s">
        <v>202</v>
      </c>
      <c r="AU3430" s="244" t="s">
        <v>82</v>
      </c>
      <c r="AV3430" s="13" t="s">
        <v>80</v>
      </c>
      <c r="AW3430" s="13" t="s">
        <v>34</v>
      </c>
      <c r="AX3430" s="13" t="s">
        <v>72</v>
      </c>
      <c r="AY3430" s="244" t="s">
        <v>191</v>
      </c>
    </row>
    <row r="3431" s="14" customFormat="1">
      <c r="A3431" s="14"/>
      <c r="B3431" s="245"/>
      <c r="C3431" s="246"/>
      <c r="D3431" s="236" t="s">
        <v>202</v>
      </c>
      <c r="E3431" s="247" t="s">
        <v>19</v>
      </c>
      <c r="F3431" s="248" t="s">
        <v>2857</v>
      </c>
      <c r="G3431" s="246"/>
      <c r="H3431" s="249">
        <v>135.36000000000001</v>
      </c>
      <c r="I3431" s="250"/>
      <c r="J3431" s="246"/>
      <c r="K3431" s="246"/>
      <c r="L3431" s="251"/>
      <c r="M3431" s="252"/>
      <c r="N3431" s="253"/>
      <c r="O3431" s="253"/>
      <c r="P3431" s="253"/>
      <c r="Q3431" s="253"/>
      <c r="R3431" s="253"/>
      <c r="S3431" s="253"/>
      <c r="T3431" s="25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5" t="s">
        <v>202</v>
      </c>
      <c r="AU3431" s="255" t="s">
        <v>82</v>
      </c>
      <c r="AV3431" s="14" t="s">
        <v>82</v>
      </c>
      <c r="AW3431" s="14" t="s">
        <v>34</v>
      </c>
      <c r="AX3431" s="14" t="s">
        <v>72</v>
      </c>
      <c r="AY3431" s="255" t="s">
        <v>191</v>
      </c>
    </row>
    <row r="3432" s="13" customFormat="1">
      <c r="A3432" s="13"/>
      <c r="B3432" s="234"/>
      <c r="C3432" s="235"/>
      <c r="D3432" s="236" t="s">
        <v>202</v>
      </c>
      <c r="E3432" s="237" t="s">
        <v>19</v>
      </c>
      <c r="F3432" s="238" t="s">
        <v>2858</v>
      </c>
      <c r="G3432" s="235"/>
      <c r="H3432" s="237" t="s">
        <v>19</v>
      </c>
      <c r="I3432" s="239"/>
      <c r="J3432" s="235"/>
      <c r="K3432" s="235"/>
      <c r="L3432" s="240"/>
      <c r="M3432" s="241"/>
      <c r="N3432" s="242"/>
      <c r="O3432" s="242"/>
      <c r="P3432" s="242"/>
      <c r="Q3432" s="242"/>
      <c r="R3432" s="242"/>
      <c r="S3432" s="242"/>
      <c r="T3432" s="24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4" t="s">
        <v>202</v>
      </c>
      <c r="AU3432" s="244" t="s">
        <v>82</v>
      </c>
      <c r="AV3432" s="13" t="s">
        <v>80</v>
      </c>
      <c r="AW3432" s="13" t="s">
        <v>34</v>
      </c>
      <c r="AX3432" s="13" t="s">
        <v>72</v>
      </c>
      <c r="AY3432" s="244" t="s">
        <v>191</v>
      </c>
    </row>
    <row r="3433" s="13" customFormat="1">
      <c r="A3433" s="13"/>
      <c r="B3433" s="234"/>
      <c r="C3433" s="235"/>
      <c r="D3433" s="236" t="s">
        <v>202</v>
      </c>
      <c r="E3433" s="237" t="s">
        <v>19</v>
      </c>
      <c r="F3433" s="238" t="s">
        <v>2859</v>
      </c>
      <c r="G3433" s="235"/>
      <c r="H3433" s="237" t="s">
        <v>19</v>
      </c>
      <c r="I3433" s="239"/>
      <c r="J3433" s="235"/>
      <c r="K3433" s="235"/>
      <c r="L3433" s="240"/>
      <c r="M3433" s="241"/>
      <c r="N3433" s="242"/>
      <c r="O3433" s="242"/>
      <c r="P3433" s="242"/>
      <c r="Q3433" s="242"/>
      <c r="R3433" s="242"/>
      <c r="S3433" s="242"/>
      <c r="T3433" s="24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4" t="s">
        <v>202</v>
      </c>
      <c r="AU3433" s="244" t="s">
        <v>82</v>
      </c>
      <c r="AV3433" s="13" t="s">
        <v>80</v>
      </c>
      <c r="AW3433" s="13" t="s">
        <v>34</v>
      </c>
      <c r="AX3433" s="13" t="s">
        <v>72</v>
      </c>
      <c r="AY3433" s="244" t="s">
        <v>191</v>
      </c>
    </row>
    <row r="3434" s="14" customFormat="1">
      <c r="A3434" s="14"/>
      <c r="B3434" s="245"/>
      <c r="C3434" s="246"/>
      <c r="D3434" s="236" t="s">
        <v>202</v>
      </c>
      <c r="E3434" s="247" t="s">
        <v>19</v>
      </c>
      <c r="F3434" s="248" t="s">
        <v>2860</v>
      </c>
      <c r="G3434" s="246"/>
      <c r="H3434" s="249">
        <v>294.06</v>
      </c>
      <c r="I3434" s="250"/>
      <c r="J3434" s="246"/>
      <c r="K3434" s="246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202</v>
      </c>
      <c r="AU3434" s="255" t="s">
        <v>82</v>
      </c>
      <c r="AV3434" s="14" t="s">
        <v>82</v>
      </c>
      <c r="AW3434" s="14" t="s">
        <v>34</v>
      </c>
      <c r="AX3434" s="14" t="s">
        <v>72</v>
      </c>
      <c r="AY3434" s="255" t="s">
        <v>191</v>
      </c>
    </row>
    <row r="3435" s="13" customFormat="1">
      <c r="A3435" s="13"/>
      <c r="B3435" s="234"/>
      <c r="C3435" s="235"/>
      <c r="D3435" s="236" t="s">
        <v>202</v>
      </c>
      <c r="E3435" s="237" t="s">
        <v>19</v>
      </c>
      <c r="F3435" s="238" t="s">
        <v>2861</v>
      </c>
      <c r="G3435" s="235"/>
      <c r="H3435" s="237" t="s">
        <v>19</v>
      </c>
      <c r="I3435" s="239"/>
      <c r="J3435" s="235"/>
      <c r="K3435" s="235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202</v>
      </c>
      <c r="AU3435" s="244" t="s">
        <v>82</v>
      </c>
      <c r="AV3435" s="13" t="s">
        <v>80</v>
      </c>
      <c r="AW3435" s="13" t="s">
        <v>34</v>
      </c>
      <c r="AX3435" s="13" t="s">
        <v>72</v>
      </c>
      <c r="AY3435" s="244" t="s">
        <v>191</v>
      </c>
    </row>
    <row r="3436" s="14" customFormat="1">
      <c r="A3436" s="14"/>
      <c r="B3436" s="245"/>
      <c r="C3436" s="246"/>
      <c r="D3436" s="236" t="s">
        <v>202</v>
      </c>
      <c r="E3436" s="247" t="s">
        <v>19</v>
      </c>
      <c r="F3436" s="248" t="s">
        <v>2862</v>
      </c>
      <c r="G3436" s="246"/>
      <c r="H3436" s="249">
        <v>118.8</v>
      </c>
      <c r="I3436" s="250"/>
      <c r="J3436" s="246"/>
      <c r="K3436" s="246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202</v>
      </c>
      <c r="AU3436" s="255" t="s">
        <v>82</v>
      </c>
      <c r="AV3436" s="14" t="s">
        <v>82</v>
      </c>
      <c r="AW3436" s="14" t="s">
        <v>34</v>
      </c>
      <c r="AX3436" s="14" t="s">
        <v>72</v>
      </c>
      <c r="AY3436" s="255" t="s">
        <v>191</v>
      </c>
    </row>
    <row r="3437" s="16" customFormat="1">
      <c r="A3437" s="16"/>
      <c r="B3437" s="267"/>
      <c r="C3437" s="268"/>
      <c r="D3437" s="236" t="s">
        <v>202</v>
      </c>
      <c r="E3437" s="269" t="s">
        <v>19</v>
      </c>
      <c r="F3437" s="270" t="s">
        <v>212</v>
      </c>
      <c r="G3437" s="268"/>
      <c r="H3437" s="271">
        <v>1210.6199999999999</v>
      </c>
      <c r="I3437" s="272"/>
      <c r="J3437" s="268"/>
      <c r="K3437" s="268"/>
      <c r="L3437" s="273"/>
      <c r="M3437" s="274"/>
      <c r="N3437" s="275"/>
      <c r="O3437" s="275"/>
      <c r="P3437" s="275"/>
      <c r="Q3437" s="275"/>
      <c r="R3437" s="275"/>
      <c r="S3437" s="275"/>
      <c r="T3437" s="27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77" t="s">
        <v>202</v>
      </c>
      <c r="AU3437" s="277" t="s">
        <v>82</v>
      </c>
      <c r="AV3437" s="16" t="s">
        <v>198</v>
      </c>
      <c r="AW3437" s="16" t="s">
        <v>34</v>
      </c>
      <c r="AX3437" s="16" t="s">
        <v>80</v>
      </c>
      <c r="AY3437" s="277" t="s">
        <v>191</v>
      </c>
    </row>
    <row r="3438" s="2" customFormat="1" ht="16.5" customHeight="1">
      <c r="A3438" s="41"/>
      <c r="B3438" s="42"/>
      <c r="C3438" s="278" t="s">
        <v>2863</v>
      </c>
      <c r="D3438" s="278" t="s">
        <v>260</v>
      </c>
      <c r="E3438" s="279" t="s">
        <v>2864</v>
      </c>
      <c r="F3438" s="280" t="s">
        <v>2865</v>
      </c>
      <c r="G3438" s="281" t="s">
        <v>196</v>
      </c>
      <c r="H3438" s="282">
        <v>182.81999999999999</v>
      </c>
      <c r="I3438" s="283"/>
      <c r="J3438" s="284">
        <f>ROUND(I3438*H3438,2)</f>
        <v>0</v>
      </c>
      <c r="K3438" s="280" t="s">
        <v>197</v>
      </c>
      <c r="L3438" s="285"/>
      <c r="M3438" s="286" t="s">
        <v>19</v>
      </c>
      <c r="N3438" s="287" t="s">
        <v>43</v>
      </c>
      <c r="O3438" s="87"/>
      <c r="P3438" s="225">
        <f>O3438*H3438</f>
        <v>0</v>
      </c>
      <c r="Q3438" s="225">
        <v>0.0021199999999999999</v>
      </c>
      <c r="R3438" s="225">
        <f>Q3438*H3438</f>
        <v>0.38757839999999999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688</v>
      </c>
      <c r="AT3438" s="227" t="s">
        <v>260</v>
      </c>
      <c r="AU3438" s="227" t="s">
        <v>82</v>
      </c>
      <c r="AY3438" s="20" t="s">
        <v>191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80</v>
      </c>
      <c r="BK3438" s="228">
        <f>ROUND(I3438*H3438,2)</f>
        <v>0</v>
      </c>
      <c r="BL3438" s="20" t="s">
        <v>464</v>
      </c>
      <c r="BM3438" s="227" t="s">
        <v>2866</v>
      </c>
    </row>
    <row r="3439" s="13" customFormat="1">
      <c r="A3439" s="13"/>
      <c r="B3439" s="234"/>
      <c r="C3439" s="235"/>
      <c r="D3439" s="236" t="s">
        <v>202</v>
      </c>
      <c r="E3439" s="237" t="s">
        <v>19</v>
      </c>
      <c r="F3439" s="238" t="s">
        <v>1923</v>
      </c>
      <c r="G3439" s="235"/>
      <c r="H3439" s="237" t="s">
        <v>19</v>
      </c>
      <c r="I3439" s="239"/>
      <c r="J3439" s="235"/>
      <c r="K3439" s="235"/>
      <c r="L3439" s="240"/>
      <c r="M3439" s="241"/>
      <c r="N3439" s="242"/>
      <c r="O3439" s="242"/>
      <c r="P3439" s="242"/>
      <c r="Q3439" s="242"/>
      <c r="R3439" s="242"/>
      <c r="S3439" s="242"/>
      <c r="T3439" s="24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4" t="s">
        <v>202</v>
      </c>
      <c r="AU3439" s="244" t="s">
        <v>82</v>
      </c>
      <c r="AV3439" s="13" t="s">
        <v>80</v>
      </c>
      <c r="AW3439" s="13" t="s">
        <v>34</v>
      </c>
      <c r="AX3439" s="13" t="s">
        <v>72</v>
      </c>
      <c r="AY3439" s="244" t="s">
        <v>191</v>
      </c>
    </row>
    <row r="3440" s="13" customFormat="1">
      <c r="A3440" s="13"/>
      <c r="B3440" s="234"/>
      <c r="C3440" s="235"/>
      <c r="D3440" s="236" t="s">
        <v>202</v>
      </c>
      <c r="E3440" s="237" t="s">
        <v>19</v>
      </c>
      <c r="F3440" s="238" t="s">
        <v>2854</v>
      </c>
      <c r="G3440" s="235"/>
      <c r="H3440" s="237" t="s">
        <v>19</v>
      </c>
      <c r="I3440" s="239"/>
      <c r="J3440" s="235"/>
      <c r="K3440" s="235"/>
      <c r="L3440" s="240"/>
      <c r="M3440" s="241"/>
      <c r="N3440" s="242"/>
      <c r="O3440" s="242"/>
      <c r="P3440" s="242"/>
      <c r="Q3440" s="242"/>
      <c r="R3440" s="242"/>
      <c r="S3440" s="242"/>
      <c r="T3440" s="24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4" t="s">
        <v>202</v>
      </c>
      <c r="AU3440" s="244" t="s">
        <v>82</v>
      </c>
      <c r="AV3440" s="13" t="s">
        <v>80</v>
      </c>
      <c r="AW3440" s="13" t="s">
        <v>34</v>
      </c>
      <c r="AX3440" s="13" t="s">
        <v>72</v>
      </c>
      <c r="AY3440" s="244" t="s">
        <v>191</v>
      </c>
    </row>
    <row r="3441" s="14" customFormat="1">
      <c r="A3441" s="14"/>
      <c r="B3441" s="245"/>
      <c r="C3441" s="246"/>
      <c r="D3441" s="236" t="s">
        <v>202</v>
      </c>
      <c r="E3441" s="247" t="s">
        <v>19</v>
      </c>
      <c r="F3441" s="248" t="s">
        <v>2867</v>
      </c>
      <c r="G3441" s="246"/>
      <c r="H3441" s="249">
        <v>138</v>
      </c>
      <c r="I3441" s="250"/>
      <c r="J3441" s="246"/>
      <c r="K3441" s="246"/>
      <c r="L3441" s="251"/>
      <c r="M3441" s="252"/>
      <c r="N3441" s="253"/>
      <c r="O3441" s="253"/>
      <c r="P3441" s="253"/>
      <c r="Q3441" s="253"/>
      <c r="R3441" s="253"/>
      <c r="S3441" s="253"/>
      <c r="T3441" s="25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5" t="s">
        <v>202</v>
      </c>
      <c r="AU3441" s="255" t="s">
        <v>82</v>
      </c>
      <c r="AV3441" s="14" t="s">
        <v>82</v>
      </c>
      <c r="AW3441" s="14" t="s">
        <v>34</v>
      </c>
      <c r="AX3441" s="14" t="s">
        <v>72</v>
      </c>
      <c r="AY3441" s="255" t="s">
        <v>191</v>
      </c>
    </row>
    <row r="3442" s="13" customFormat="1">
      <c r="A3442" s="13"/>
      <c r="B3442" s="234"/>
      <c r="C3442" s="235"/>
      <c r="D3442" s="236" t="s">
        <v>202</v>
      </c>
      <c r="E3442" s="237" t="s">
        <v>19</v>
      </c>
      <c r="F3442" s="238" t="s">
        <v>2856</v>
      </c>
      <c r="G3442" s="235"/>
      <c r="H3442" s="237" t="s">
        <v>19</v>
      </c>
      <c r="I3442" s="239"/>
      <c r="J3442" s="235"/>
      <c r="K3442" s="235"/>
      <c r="L3442" s="240"/>
      <c r="M3442" s="241"/>
      <c r="N3442" s="242"/>
      <c r="O3442" s="242"/>
      <c r="P3442" s="242"/>
      <c r="Q3442" s="242"/>
      <c r="R3442" s="242"/>
      <c r="S3442" s="242"/>
      <c r="T3442" s="24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4" t="s">
        <v>202</v>
      </c>
      <c r="AU3442" s="244" t="s">
        <v>82</v>
      </c>
      <c r="AV3442" s="13" t="s">
        <v>80</v>
      </c>
      <c r="AW3442" s="13" t="s">
        <v>34</v>
      </c>
      <c r="AX3442" s="13" t="s">
        <v>72</v>
      </c>
      <c r="AY3442" s="244" t="s">
        <v>191</v>
      </c>
    </row>
    <row r="3443" s="14" customFormat="1">
      <c r="A3443" s="14"/>
      <c r="B3443" s="245"/>
      <c r="C3443" s="246"/>
      <c r="D3443" s="236" t="s">
        <v>202</v>
      </c>
      <c r="E3443" s="247" t="s">
        <v>19</v>
      </c>
      <c r="F3443" s="248" t="s">
        <v>2868</v>
      </c>
      <c r="G3443" s="246"/>
      <c r="H3443" s="249">
        <v>28.199999999999999</v>
      </c>
      <c r="I3443" s="250"/>
      <c r="J3443" s="246"/>
      <c r="K3443" s="246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202</v>
      </c>
      <c r="AU3443" s="255" t="s">
        <v>82</v>
      </c>
      <c r="AV3443" s="14" t="s">
        <v>82</v>
      </c>
      <c r="AW3443" s="14" t="s">
        <v>34</v>
      </c>
      <c r="AX3443" s="14" t="s">
        <v>72</v>
      </c>
      <c r="AY3443" s="255" t="s">
        <v>191</v>
      </c>
    </row>
    <row r="3444" s="16" customFormat="1">
      <c r="A3444" s="16"/>
      <c r="B3444" s="267"/>
      <c r="C3444" s="268"/>
      <c r="D3444" s="236" t="s">
        <v>202</v>
      </c>
      <c r="E3444" s="269" t="s">
        <v>19</v>
      </c>
      <c r="F3444" s="270" t="s">
        <v>212</v>
      </c>
      <c r="G3444" s="268"/>
      <c r="H3444" s="271">
        <v>166.19999999999999</v>
      </c>
      <c r="I3444" s="272"/>
      <c r="J3444" s="268"/>
      <c r="K3444" s="268"/>
      <c r="L3444" s="273"/>
      <c r="M3444" s="274"/>
      <c r="N3444" s="275"/>
      <c r="O3444" s="275"/>
      <c r="P3444" s="275"/>
      <c r="Q3444" s="275"/>
      <c r="R3444" s="275"/>
      <c r="S3444" s="275"/>
      <c r="T3444" s="27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T3444" s="277" t="s">
        <v>202</v>
      </c>
      <c r="AU3444" s="277" t="s">
        <v>82</v>
      </c>
      <c r="AV3444" s="16" t="s">
        <v>198</v>
      </c>
      <c r="AW3444" s="16" t="s">
        <v>34</v>
      </c>
      <c r="AX3444" s="16" t="s">
        <v>80</v>
      </c>
      <c r="AY3444" s="277" t="s">
        <v>191</v>
      </c>
    </row>
    <row r="3445" s="14" customFormat="1">
      <c r="A3445" s="14"/>
      <c r="B3445" s="245"/>
      <c r="C3445" s="246"/>
      <c r="D3445" s="236" t="s">
        <v>202</v>
      </c>
      <c r="E3445" s="246"/>
      <c r="F3445" s="248" t="s">
        <v>2869</v>
      </c>
      <c r="G3445" s="246"/>
      <c r="H3445" s="249">
        <v>182.81999999999999</v>
      </c>
      <c r="I3445" s="250"/>
      <c r="J3445" s="246"/>
      <c r="K3445" s="246"/>
      <c r="L3445" s="251"/>
      <c r="M3445" s="252"/>
      <c r="N3445" s="253"/>
      <c r="O3445" s="253"/>
      <c r="P3445" s="253"/>
      <c r="Q3445" s="253"/>
      <c r="R3445" s="253"/>
      <c r="S3445" s="253"/>
      <c r="T3445" s="25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5" t="s">
        <v>202</v>
      </c>
      <c r="AU3445" s="255" t="s">
        <v>82</v>
      </c>
      <c r="AV3445" s="14" t="s">
        <v>82</v>
      </c>
      <c r="AW3445" s="14" t="s">
        <v>4</v>
      </c>
      <c r="AX3445" s="14" t="s">
        <v>80</v>
      </c>
      <c r="AY3445" s="255" t="s">
        <v>191</v>
      </c>
    </row>
    <row r="3446" s="2" customFormat="1" ht="16.5" customHeight="1">
      <c r="A3446" s="41"/>
      <c r="B3446" s="42"/>
      <c r="C3446" s="278" t="s">
        <v>2870</v>
      </c>
      <c r="D3446" s="278" t="s">
        <v>260</v>
      </c>
      <c r="E3446" s="279" t="s">
        <v>2871</v>
      </c>
      <c r="F3446" s="280" t="s">
        <v>2872</v>
      </c>
      <c r="G3446" s="281" t="s">
        <v>310</v>
      </c>
      <c r="H3446" s="282">
        <v>0.29399999999999998</v>
      </c>
      <c r="I3446" s="283"/>
      <c r="J3446" s="284">
        <f>ROUND(I3446*H3446,2)</f>
        <v>0</v>
      </c>
      <c r="K3446" s="280" t="s">
        <v>927</v>
      </c>
      <c r="L3446" s="285"/>
      <c r="M3446" s="286" t="s">
        <v>19</v>
      </c>
      <c r="N3446" s="287" t="s">
        <v>43</v>
      </c>
      <c r="O3446" s="87"/>
      <c r="P3446" s="225">
        <f>O3446*H3446</f>
        <v>0</v>
      </c>
      <c r="Q3446" s="225">
        <v>1</v>
      </c>
      <c r="R3446" s="225">
        <f>Q3446*H3446</f>
        <v>0.29399999999999998</v>
      </c>
      <c r="S3446" s="225">
        <v>0</v>
      </c>
      <c r="T3446" s="226">
        <f>S3446*H3446</f>
        <v>0</v>
      </c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R3446" s="227" t="s">
        <v>688</v>
      </c>
      <c r="AT3446" s="227" t="s">
        <v>260</v>
      </c>
      <c r="AU3446" s="227" t="s">
        <v>82</v>
      </c>
      <c r="AY3446" s="20" t="s">
        <v>191</v>
      </c>
      <c r="BE3446" s="228">
        <f>IF(N3446="základní",J3446,0)</f>
        <v>0</v>
      </c>
      <c r="BF3446" s="228">
        <f>IF(N3446="snížená",J3446,0)</f>
        <v>0</v>
      </c>
      <c r="BG3446" s="228">
        <f>IF(N3446="zákl. přenesená",J3446,0)</f>
        <v>0</v>
      </c>
      <c r="BH3446" s="228">
        <f>IF(N3446="sníž. přenesená",J3446,0)</f>
        <v>0</v>
      </c>
      <c r="BI3446" s="228">
        <f>IF(N3446="nulová",J3446,0)</f>
        <v>0</v>
      </c>
      <c r="BJ3446" s="20" t="s">
        <v>80</v>
      </c>
      <c r="BK3446" s="228">
        <f>ROUND(I3446*H3446,2)</f>
        <v>0</v>
      </c>
      <c r="BL3446" s="20" t="s">
        <v>464</v>
      </c>
      <c r="BM3446" s="227" t="s">
        <v>2873</v>
      </c>
    </row>
    <row r="3447" s="13" customFormat="1">
      <c r="A3447" s="13"/>
      <c r="B3447" s="234"/>
      <c r="C3447" s="235"/>
      <c r="D3447" s="236" t="s">
        <v>202</v>
      </c>
      <c r="E3447" s="237" t="s">
        <v>19</v>
      </c>
      <c r="F3447" s="238" t="s">
        <v>1923</v>
      </c>
      <c r="G3447" s="235"/>
      <c r="H3447" s="237" t="s">
        <v>19</v>
      </c>
      <c r="I3447" s="239"/>
      <c r="J3447" s="235"/>
      <c r="K3447" s="235"/>
      <c r="L3447" s="240"/>
      <c r="M3447" s="241"/>
      <c r="N3447" s="242"/>
      <c r="O3447" s="242"/>
      <c r="P3447" s="242"/>
      <c r="Q3447" s="242"/>
      <c r="R3447" s="242"/>
      <c r="S3447" s="242"/>
      <c r="T3447" s="24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4" t="s">
        <v>202</v>
      </c>
      <c r="AU3447" s="244" t="s">
        <v>82</v>
      </c>
      <c r="AV3447" s="13" t="s">
        <v>80</v>
      </c>
      <c r="AW3447" s="13" t="s">
        <v>34</v>
      </c>
      <c r="AX3447" s="13" t="s">
        <v>72</v>
      </c>
      <c r="AY3447" s="244" t="s">
        <v>191</v>
      </c>
    </row>
    <row r="3448" s="13" customFormat="1">
      <c r="A3448" s="13"/>
      <c r="B3448" s="234"/>
      <c r="C3448" s="235"/>
      <c r="D3448" s="236" t="s">
        <v>202</v>
      </c>
      <c r="E3448" s="237" t="s">
        <v>19</v>
      </c>
      <c r="F3448" s="238" t="s">
        <v>2858</v>
      </c>
      <c r="G3448" s="235"/>
      <c r="H3448" s="237" t="s">
        <v>19</v>
      </c>
      <c r="I3448" s="239"/>
      <c r="J3448" s="235"/>
      <c r="K3448" s="235"/>
      <c r="L3448" s="240"/>
      <c r="M3448" s="241"/>
      <c r="N3448" s="242"/>
      <c r="O3448" s="242"/>
      <c r="P3448" s="242"/>
      <c r="Q3448" s="242"/>
      <c r="R3448" s="242"/>
      <c r="S3448" s="242"/>
      <c r="T3448" s="24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4" t="s">
        <v>202</v>
      </c>
      <c r="AU3448" s="244" t="s">
        <v>82</v>
      </c>
      <c r="AV3448" s="13" t="s">
        <v>80</v>
      </c>
      <c r="AW3448" s="13" t="s">
        <v>34</v>
      </c>
      <c r="AX3448" s="13" t="s">
        <v>72</v>
      </c>
      <c r="AY3448" s="244" t="s">
        <v>191</v>
      </c>
    </row>
    <row r="3449" s="13" customFormat="1">
      <c r="A3449" s="13"/>
      <c r="B3449" s="234"/>
      <c r="C3449" s="235"/>
      <c r="D3449" s="236" t="s">
        <v>202</v>
      </c>
      <c r="E3449" s="237" t="s">
        <v>19</v>
      </c>
      <c r="F3449" s="238" t="s">
        <v>2859</v>
      </c>
      <c r="G3449" s="235"/>
      <c r="H3449" s="237" t="s">
        <v>19</v>
      </c>
      <c r="I3449" s="239"/>
      <c r="J3449" s="235"/>
      <c r="K3449" s="235"/>
      <c r="L3449" s="240"/>
      <c r="M3449" s="241"/>
      <c r="N3449" s="242"/>
      <c r="O3449" s="242"/>
      <c r="P3449" s="242"/>
      <c r="Q3449" s="242"/>
      <c r="R3449" s="242"/>
      <c r="S3449" s="242"/>
      <c r="T3449" s="24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4" t="s">
        <v>202</v>
      </c>
      <c r="AU3449" s="244" t="s">
        <v>82</v>
      </c>
      <c r="AV3449" s="13" t="s">
        <v>80</v>
      </c>
      <c r="AW3449" s="13" t="s">
        <v>34</v>
      </c>
      <c r="AX3449" s="13" t="s">
        <v>72</v>
      </c>
      <c r="AY3449" s="244" t="s">
        <v>191</v>
      </c>
    </row>
    <row r="3450" s="14" customFormat="1">
      <c r="A3450" s="14"/>
      <c r="B3450" s="245"/>
      <c r="C3450" s="246"/>
      <c r="D3450" s="236" t="s">
        <v>202</v>
      </c>
      <c r="E3450" s="247" t="s">
        <v>19</v>
      </c>
      <c r="F3450" s="248" t="s">
        <v>2874</v>
      </c>
      <c r="G3450" s="246"/>
      <c r="H3450" s="249">
        <v>0.29399999999999998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5" t="s">
        <v>202</v>
      </c>
      <c r="AU3450" s="255" t="s">
        <v>82</v>
      </c>
      <c r="AV3450" s="14" t="s">
        <v>82</v>
      </c>
      <c r="AW3450" s="14" t="s">
        <v>34</v>
      </c>
      <c r="AX3450" s="14" t="s">
        <v>72</v>
      </c>
      <c r="AY3450" s="255" t="s">
        <v>191</v>
      </c>
    </row>
    <row r="3451" s="16" customFormat="1">
      <c r="A3451" s="16"/>
      <c r="B3451" s="267"/>
      <c r="C3451" s="268"/>
      <c r="D3451" s="236" t="s">
        <v>202</v>
      </c>
      <c r="E3451" s="269" t="s">
        <v>19</v>
      </c>
      <c r="F3451" s="270" t="s">
        <v>212</v>
      </c>
      <c r="G3451" s="268"/>
      <c r="H3451" s="271">
        <v>0.29399999999999998</v>
      </c>
      <c r="I3451" s="272"/>
      <c r="J3451" s="268"/>
      <c r="K3451" s="268"/>
      <c r="L3451" s="273"/>
      <c r="M3451" s="274"/>
      <c r="N3451" s="275"/>
      <c r="O3451" s="275"/>
      <c r="P3451" s="275"/>
      <c r="Q3451" s="275"/>
      <c r="R3451" s="275"/>
      <c r="S3451" s="275"/>
      <c r="T3451" s="27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T3451" s="277" t="s">
        <v>202</v>
      </c>
      <c r="AU3451" s="277" t="s">
        <v>82</v>
      </c>
      <c r="AV3451" s="16" t="s">
        <v>198</v>
      </c>
      <c r="AW3451" s="16" t="s">
        <v>34</v>
      </c>
      <c r="AX3451" s="16" t="s">
        <v>80</v>
      </c>
      <c r="AY3451" s="277" t="s">
        <v>191</v>
      </c>
    </row>
    <row r="3452" s="2" customFormat="1" ht="24.15" customHeight="1">
      <c r="A3452" s="41"/>
      <c r="B3452" s="42"/>
      <c r="C3452" s="216" t="s">
        <v>2875</v>
      </c>
      <c r="D3452" s="216" t="s">
        <v>193</v>
      </c>
      <c r="E3452" s="217" t="s">
        <v>2876</v>
      </c>
      <c r="F3452" s="218" t="s">
        <v>2877</v>
      </c>
      <c r="G3452" s="219" t="s">
        <v>310</v>
      </c>
      <c r="H3452" s="220">
        <v>23.202000000000002</v>
      </c>
      <c r="I3452" s="221"/>
      <c r="J3452" s="222">
        <f>ROUND(I3452*H3452,2)</f>
        <v>0</v>
      </c>
      <c r="K3452" s="218" t="s">
        <v>197</v>
      </c>
      <c r="L3452" s="47"/>
      <c r="M3452" s="223" t="s">
        <v>19</v>
      </c>
      <c r="N3452" s="224" t="s">
        <v>43</v>
      </c>
      <c r="O3452" s="87"/>
      <c r="P3452" s="225">
        <f>O3452*H3452</f>
        <v>0</v>
      </c>
      <c r="Q3452" s="225">
        <v>0</v>
      </c>
      <c r="R3452" s="225">
        <f>Q3452*H3452</f>
        <v>0</v>
      </c>
      <c r="S3452" s="225">
        <v>0</v>
      </c>
      <c r="T3452" s="226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7" t="s">
        <v>464</v>
      </c>
      <c r="AT3452" s="227" t="s">
        <v>193</v>
      </c>
      <c r="AU3452" s="227" t="s">
        <v>82</v>
      </c>
      <c r="AY3452" s="20" t="s">
        <v>191</v>
      </c>
      <c r="BE3452" s="228">
        <f>IF(N3452="základní",J3452,0)</f>
        <v>0</v>
      </c>
      <c r="BF3452" s="228">
        <f>IF(N3452="snížená",J3452,0)</f>
        <v>0</v>
      </c>
      <c r="BG3452" s="228">
        <f>IF(N3452="zákl. přenesená",J3452,0)</f>
        <v>0</v>
      </c>
      <c r="BH3452" s="228">
        <f>IF(N3452="sníž. přenesená",J3452,0)</f>
        <v>0</v>
      </c>
      <c r="BI3452" s="228">
        <f>IF(N3452="nulová",J3452,0)</f>
        <v>0</v>
      </c>
      <c r="BJ3452" s="20" t="s">
        <v>80</v>
      </c>
      <c r="BK3452" s="228">
        <f>ROUND(I3452*H3452,2)</f>
        <v>0</v>
      </c>
      <c r="BL3452" s="20" t="s">
        <v>464</v>
      </c>
      <c r="BM3452" s="227" t="s">
        <v>2878</v>
      </c>
    </row>
    <row r="3453" s="2" customFormat="1">
      <c r="A3453" s="41"/>
      <c r="B3453" s="42"/>
      <c r="C3453" s="43"/>
      <c r="D3453" s="229" t="s">
        <v>200</v>
      </c>
      <c r="E3453" s="43"/>
      <c r="F3453" s="230" t="s">
        <v>2879</v>
      </c>
      <c r="G3453" s="43"/>
      <c r="H3453" s="43"/>
      <c r="I3453" s="231"/>
      <c r="J3453" s="43"/>
      <c r="K3453" s="43"/>
      <c r="L3453" s="47"/>
      <c r="M3453" s="232"/>
      <c r="N3453" s="233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200</v>
      </c>
      <c r="AU3453" s="20" t="s">
        <v>82</v>
      </c>
    </row>
    <row r="3454" s="12" customFormat="1" ht="22.8" customHeight="1">
      <c r="A3454" s="12"/>
      <c r="B3454" s="200"/>
      <c r="C3454" s="201"/>
      <c r="D3454" s="202" t="s">
        <v>71</v>
      </c>
      <c r="E3454" s="214" t="s">
        <v>2880</v>
      </c>
      <c r="F3454" s="214" t="s">
        <v>2881</v>
      </c>
      <c r="G3454" s="201"/>
      <c r="H3454" s="201"/>
      <c r="I3454" s="204"/>
      <c r="J3454" s="215">
        <f>BK3454</f>
        <v>0</v>
      </c>
      <c r="K3454" s="201"/>
      <c r="L3454" s="206"/>
      <c r="M3454" s="207"/>
      <c r="N3454" s="208"/>
      <c r="O3454" s="208"/>
      <c r="P3454" s="209">
        <f>SUM(P3455:P3860)</f>
        <v>0</v>
      </c>
      <c r="Q3454" s="208"/>
      <c r="R3454" s="209">
        <f>SUM(R3455:R3860)</f>
        <v>16.172785019999999</v>
      </c>
      <c r="S3454" s="208"/>
      <c r="T3454" s="210">
        <f>SUM(T3455:T3860)</f>
        <v>0</v>
      </c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R3454" s="211" t="s">
        <v>82</v>
      </c>
      <c r="AT3454" s="212" t="s">
        <v>71</v>
      </c>
      <c r="AU3454" s="212" t="s">
        <v>80</v>
      </c>
      <c r="AY3454" s="211" t="s">
        <v>191</v>
      </c>
      <c r="BK3454" s="213">
        <f>SUM(BK3455:BK3860)</f>
        <v>0</v>
      </c>
    </row>
    <row r="3455" s="2" customFormat="1" ht="16.5" customHeight="1">
      <c r="A3455" s="41"/>
      <c r="B3455" s="42"/>
      <c r="C3455" s="216" t="s">
        <v>2882</v>
      </c>
      <c r="D3455" s="216" t="s">
        <v>193</v>
      </c>
      <c r="E3455" s="217" t="s">
        <v>2883</v>
      </c>
      <c r="F3455" s="218" t="s">
        <v>2884</v>
      </c>
      <c r="G3455" s="219" t="s">
        <v>196</v>
      </c>
      <c r="H3455" s="220">
        <v>349.50999999999999</v>
      </c>
      <c r="I3455" s="221"/>
      <c r="J3455" s="222">
        <f>ROUND(I3455*H3455,2)</f>
        <v>0</v>
      </c>
      <c r="K3455" s="218" t="s">
        <v>197</v>
      </c>
      <c r="L3455" s="47"/>
      <c r="M3455" s="223" t="s">
        <v>19</v>
      </c>
      <c r="N3455" s="224" t="s">
        <v>43</v>
      </c>
      <c r="O3455" s="87"/>
      <c r="P3455" s="225">
        <f>O3455*H3455</f>
        <v>0</v>
      </c>
      <c r="Q3455" s="225">
        <v>0.00029999999999999997</v>
      </c>
      <c r="R3455" s="225">
        <f>Q3455*H3455</f>
        <v>0.10485299999999999</v>
      </c>
      <c r="S3455" s="225">
        <v>0</v>
      </c>
      <c r="T3455" s="226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7" t="s">
        <v>464</v>
      </c>
      <c r="AT3455" s="227" t="s">
        <v>193</v>
      </c>
      <c r="AU3455" s="227" t="s">
        <v>82</v>
      </c>
      <c r="AY3455" s="20" t="s">
        <v>191</v>
      </c>
      <c r="BE3455" s="228">
        <f>IF(N3455="základní",J3455,0)</f>
        <v>0</v>
      </c>
      <c r="BF3455" s="228">
        <f>IF(N3455="snížená",J3455,0)</f>
        <v>0</v>
      </c>
      <c r="BG3455" s="228">
        <f>IF(N3455="zákl. přenesená",J3455,0)</f>
        <v>0</v>
      </c>
      <c r="BH3455" s="228">
        <f>IF(N3455="sníž. přenesená",J3455,0)</f>
        <v>0</v>
      </c>
      <c r="BI3455" s="228">
        <f>IF(N3455="nulová",J3455,0)</f>
        <v>0</v>
      </c>
      <c r="BJ3455" s="20" t="s">
        <v>80</v>
      </c>
      <c r="BK3455" s="228">
        <f>ROUND(I3455*H3455,2)</f>
        <v>0</v>
      </c>
      <c r="BL3455" s="20" t="s">
        <v>464</v>
      </c>
      <c r="BM3455" s="227" t="s">
        <v>2885</v>
      </c>
    </row>
    <row r="3456" s="2" customFormat="1">
      <c r="A3456" s="41"/>
      <c r="B3456" s="42"/>
      <c r="C3456" s="43"/>
      <c r="D3456" s="229" t="s">
        <v>200</v>
      </c>
      <c r="E3456" s="43"/>
      <c r="F3456" s="230" t="s">
        <v>2886</v>
      </c>
      <c r="G3456" s="43"/>
      <c r="H3456" s="43"/>
      <c r="I3456" s="231"/>
      <c r="J3456" s="43"/>
      <c r="K3456" s="43"/>
      <c r="L3456" s="47"/>
      <c r="M3456" s="232"/>
      <c r="N3456" s="233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200</v>
      </c>
      <c r="AU3456" s="20" t="s">
        <v>82</v>
      </c>
    </row>
    <row r="3457" s="13" customFormat="1">
      <c r="A3457" s="13"/>
      <c r="B3457" s="234"/>
      <c r="C3457" s="235"/>
      <c r="D3457" s="236" t="s">
        <v>202</v>
      </c>
      <c r="E3457" s="237" t="s">
        <v>19</v>
      </c>
      <c r="F3457" s="238" t="s">
        <v>701</v>
      </c>
      <c r="G3457" s="235"/>
      <c r="H3457" s="237" t="s">
        <v>19</v>
      </c>
      <c r="I3457" s="239"/>
      <c r="J3457" s="235"/>
      <c r="K3457" s="235"/>
      <c r="L3457" s="240"/>
      <c r="M3457" s="241"/>
      <c r="N3457" s="242"/>
      <c r="O3457" s="242"/>
      <c r="P3457" s="242"/>
      <c r="Q3457" s="242"/>
      <c r="R3457" s="242"/>
      <c r="S3457" s="242"/>
      <c r="T3457" s="243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4" t="s">
        <v>202</v>
      </c>
      <c r="AU3457" s="244" t="s">
        <v>82</v>
      </c>
      <c r="AV3457" s="13" t="s">
        <v>80</v>
      </c>
      <c r="AW3457" s="13" t="s">
        <v>34</v>
      </c>
      <c r="AX3457" s="13" t="s">
        <v>72</v>
      </c>
      <c r="AY3457" s="244" t="s">
        <v>191</v>
      </c>
    </row>
    <row r="3458" s="14" customFormat="1">
      <c r="A3458" s="14"/>
      <c r="B3458" s="245"/>
      <c r="C3458" s="246"/>
      <c r="D3458" s="236" t="s">
        <v>202</v>
      </c>
      <c r="E3458" s="247" t="s">
        <v>19</v>
      </c>
      <c r="F3458" s="248" t="s">
        <v>1134</v>
      </c>
      <c r="G3458" s="246"/>
      <c r="H3458" s="249">
        <v>232.81999999999999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202</v>
      </c>
      <c r="AU3458" s="255" t="s">
        <v>82</v>
      </c>
      <c r="AV3458" s="14" t="s">
        <v>82</v>
      </c>
      <c r="AW3458" s="14" t="s">
        <v>34</v>
      </c>
      <c r="AX3458" s="14" t="s">
        <v>72</v>
      </c>
      <c r="AY3458" s="255" t="s">
        <v>191</v>
      </c>
    </row>
    <row r="3459" s="14" customFormat="1">
      <c r="A3459" s="14"/>
      <c r="B3459" s="245"/>
      <c r="C3459" s="246"/>
      <c r="D3459" s="236" t="s">
        <v>202</v>
      </c>
      <c r="E3459" s="247" t="s">
        <v>19</v>
      </c>
      <c r="F3459" s="248" t="s">
        <v>2887</v>
      </c>
      <c r="G3459" s="246"/>
      <c r="H3459" s="249">
        <v>53.18</v>
      </c>
      <c r="I3459" s="250"/>
      <c r="J3459" s="246"/>
      <c r="K3459" s="246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202</v>
      </c>
      <c r="AU3459" s="255" t="s">
        <v>82</v>
      </c>
      <c r="AV3459" s="14" t="s">
        <v>82</v>
      </c>
      <c r="AW3459" s="14" t="s">
        <v>34</v>
      </c>
      <c r="AX3459" s="14" t="s">
        <v>72</v>
      </c>
      <c r="AY3459" s="255" t="s">
        <v>191</v>
      </c>
    </row>
    <row r="3460" s="14" customFormat="1">
      <c r="A3460" s="14"/>
      <c r="B3460" s="245"/>
      <c r="C3460" s="246"/>
      <c r="D3460" s="236" t="s">
        <v>202</v>
      </c>
      <c r="E3460" s="247" t="s">
        <v>19</v>
      </c>
      <c r="F3460" s="248" t="s">
        <v>2888</v>
      </c>
      <c r="G3460" s="246"/>
      <c r="H3460" s="249">
        <v>63.509999999999998</v>
      </c>
      <c r="I3460" s="250"/>
      <c r="J3460" s="246"/>
      <c r="K3460" s="246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202</v>
      </c>
      <c r="AU3460" s="255" t="s">
        <v>82</v>
      </c>
      <c r="AV3460" s="14" t="s">
        <v>82</v>
      </c>
      <c r="AW3460" s="14" t="s">
        <v>34</v>
      </c>
      <c r="AX3460" s="14" t="s">
        <v>72</v>
      </c>
      <c r="AY3460" s="255" t="s">
        <v>191</v>
      </c>
    </row>
    <row r="3461" s="16" customFormat="1">
      <c r="A3461" s="16"/>
      <c r="B3461" s="267"/>
      <c r="C3461" s="268"/>
      <c r="D3461" s="236" t="s">
        <v>202</v>
      </c>
      <c r="E3461" s="269" t="s">
        <v>19</v>
      </c>
      <c r="F3461" s="270" t="s">
        <v>212</v>
      </c>
      <c r="G3461" s="268"/>
      <c r="H3461" s="271">
        <v>349.50999999999999</v>
      </c>
      <c r="I3461" s="272"/>
      <c r="J3461" s="268"/>
      <c r="K3461" s="268"/>
      <c r="L3461" s="273"/>
      <c r="M3461" s="274"/>
      <c r="N3461" s="275"/>
      <c r="O3461" s="275"/>
      <c r="P3461" s="275"/>
      <c r="Q3461" s="275"/>
      <c r="R3461" s="275"/>
      <c r="S3461" s="275"/>
      <c r="T3461" s="27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T3461" s="277" t="s">
        <v>202</v>
      </c>
      <c r="AU3461" s="277" t="s">
        <v>82</v>
      </c>
      <c r="AV3461" s="16" t="s">
        <v>198</v>
      </c>
      <c r="AW3461" s="16" t="s">
        <v>34</v>
      </c>
      <c r="AX3461" s="16" t="s">
        <v>80</v>
      </c>
      <c r="AY3461" s="277" t="s">
        <v>191</v>
      </c>
    </row>
    <row r="3462" s="2" customFormat="1" ht="16.5" customHeight="1">
      <c r="A3462" s="41"/>
      <c r="B3462" s="42"/>
      <c r="C3462" s="216" t="s">
        <v>2889</v>
      </c>
      <c r="D3462" s="216" t="s">
        <v>193</v>
      </c>
      <c r="E3462" s="217" t="s">
        <v>2890</v>
      </c>
      <c r="F3462" s="218" t="s">
        <v>2891</v>
      </c>
      <c r="G3462" s="219" t="s">
        <v>196</v>
      </c>
      <c r="H3462" s="220">
        <v>349.50999999999999</v>
      </c>
      <c r="I3462" s="221"/>
      <c r="J3462" s="222">
        <f>ROUND(I3462*H3462,2)</f>
        <v>0</v>
      </c>
      <c r="K3462" s="218" t="s">
        <v>197</v>
      </c>
      <c r="L3462" s="47"/>
      <c r="M3462" s="223" t="s">
        <v>19</v>
      </c>
      <c r="N3462" s="224" t="s">
        <v>43</v>
      </c>
      <c r="O3462" s="87"/>
      <c r="P3462" s="225">
        <f>O3462*H3462</f>
        <v>0</v>
      </c>
      <c r="Q3462" s="225">
        <v>0</v>
      </c>
      <c r="R3462" s="225">
        <f>Q3462*H3462</f>
        <v>0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464</v>
      </c>
      <c r="AT3462" s="227" t="s">
        <v>193</v>
      </c>
      <c r="AU3462" s="227" t="s">
        <v>82</v>
      </c>
      <c r="AY3462" s="20" t="s">
        <v>191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80</v>
      </c>
      <c r="BK3462" s="228">
        <f>ROUND(I3462*H3462,2)</f>
        <v>0</v>
      </c>
      <c r="BL3462" s="20" t="s">
        <v>464</v>
      </c>
      <c r="BM3462" s="227" t="s">
        <v>2892</v>
      </c>
    </row>
    <row r="3463" s="2" customFormat="1">
      <c r="A3463" s="41"/>
      <c r="B3463" s="42"/>
      <c r="C3463" s="43"/>
      <c r="D3463" s="229" t="s">
        <v>200</v>
      </c>
      <c r="E3463" s="43"/>
      <c r="F3463" s="230" t="s">
        <v>2893</v>
      </c>
      <c r="G3463" s="43"/>
      <c r="H3463" s="43"/>
      <c r="I3463" s="231"/>
      <c r="J3463" s="43"/>
      <c r="K3463" s="43"/>
      <c r="L3463" s="47"/>
      <c r="M3463" s="232"/>
      <c r="N3463" s="233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200</v>
      </c>
      <c r="AU3463" s="20" t="s">
        <v>82</v>
      </c>
    </row>
    <row r="3464" s="13" customFormat="1">
      <c r="A3464" s="13"/>
      <c r="B3464" s="234"/>
      <c r="C3464" s="235"/>
      <c r="D3464" s="236" t="s">
        <v>202</v>
      </c>
      <c r="E3464" s="237" t="s">
        <v>19</v>
      </c>
      <c r="F3464" s="238" t="s">
        <v>701</v>
      </c>
      <c r="G3464" s="235"/>
      <c r="H3464" s="237" t="s">
        <v>19</v>
      </c>
      <c r="I3464" s="239"/>
      <c r="J3464" s="235"/>
      <c r="K3464" s="235"/>
      <c r="L3464" s="240"/>
      <c r="M3464" s="241"/>
      <c r="N3464" s="242"/>
      <c r="O3464" s="242"/>
      <c r="P3464" s="242"/>
      <c r="Q3464" s="242"/>
      <c r="R3464" s="242"/>
      <c r="S3464" s="242"/>
      <c r="T3464" s="24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44" t="s">
        <v>202</v>
      </c>
      <c r="AU3464" s="244" t="s">
        <v>82</v>
      </c>
      <c r="AV3464" s="13" t="s">
        <v>80</v>
      </c>
      <c r="AW3464" s="13" t="s">
        <v>34</v>
      </c>
      <c r="AX3464" s="13" t="s">
        <v>72</v>
      </c>
      <c r="AY3464" s="244" t="s">
        <v>191</v>
      </c>
    </row>
    <row r="3465" s="14" customFormat="1">
      <c r="A3465" s="14"/>
      <c r="B3465" s="245"/>
      <c r="C3465" s="246"/>
      <c r="D3465" s="236" t="s">
        <v>202</v>
      </c>
      <c r="E3465" s="247" t="s">
        <v>19</v>
      </c>
      <c r="F3465" s="248" t="s">
        <v>1134</v>
      </c>
      <c r="G3465" s="246"/>
      <c r="H3465" s="249">
        <v>232.81999999999999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202</v>
      </c>
      <c r="AU3465" s="255" t="s">
        <v>82</v>
      </c>
      <c r="AV3465" s="14" t="s">
        <v>82</v>
      </c>
      <c r="AW3465" s="14" t="s">
        <v>34</v>
      </c>
      <c r="AX3465" s="14" t="s">
        <v>72</v>
      </c>
      <c r="AY3465" s="255" t="s">
        <v>191</v>
      </c>
    </row>
    <row r="3466" s="14" customFormat="1">
      <c r="A3466" s="14"/>
      <c r="B3466" s="245"/>
      <c r="C3466" s="246"/>
      <c r="D3466" s="236" t="s">
        <v>202</v>
      </c>
      <c r="E3466" s="247" t="s">
        <v>19</v>
      </c>
      <c r="F3466" s="248" t="s">
        <v>2887</v>
      </c>
      <c r="G3466" s="246"/>
      <c r="H3466" s="249">
        <v>53.18</v>
      </c>
      <c r="I3466" s="250"/>
      <c r="J3466" s="246"/>
      <c r="K3466" s="246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202</v>
      </c>
      <c r="AU3466" s="255" t="s">
        <v>82</v>
      </c>
      <c r="AV3466" s="14" t="s">
        <v>82</v>
      </c>
      <c r="AW3466" s="14" t="s">
        <v>34</v>
      </c>
      <c r="AX3466" s="14" t="s">
        <v>72</v>
      </c>
      <c r="AY3466" s="255" t="s">
        <v>191</v>
      </c>
    </row>
    <row r="3467" s="14" customFormat="1">
      <c r="A3467" s="14"/>
      <c r="B3467" s="245"/>
      <c r="C3467" s="246"/>
      <c r="D3467" s="236" t="s">
        <v>202</v>
      </c>
      <c r="E3467" s="247" t="s">
        <v>19</v>
      </c>
      <c r="F3467" s="248" t="s">
        <v>2888</v>
      </c>
      <c r="G3467" s="246"/>
      <c r="H3467" s="249">
        <v>63.509999999999998</v>
      </c>
      <c r="I3467" s="250"/>
      <c r="J3467" s="246"/>
      <c r="K3467" s="246"/>
      <c r="L3467" s="251"/>
      <c r="M3467" s="252"/>
      <c r="N3467" s="253"/>
      <c r="O3467" s="253"/>
      <c r="P3467" s="253"/>
      <c r="Q3467" s="253"/>
      <c r="R3467" s="253"/>
      <c r="S3467" s="253"/>
      <c r="T3467" s="25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55" t="s">
        <v>202</v>
      </c>
      <c r="AU3467" s="255" t="s">
        <v>82</v>
      </c>
      <c r="AV3467" s="14" t="s">
        <v>82</v>
      </c>
      <c r="AW3467" s="14" t="s">
        <v>34</v>
      </c>
      <c r="AX3467" s="14" t="s">
        <v>72</v>
      </c>
      <c r="AY3467" s="255" t="s">
        <v>191</v>
      </c>
    </row>
    <row r="3468" s="16" customFormat="1">
      <c r="A3468" s="16"/>
      <c r="B3468" s="267"/>
      <c r="C3468" s="268"/>
      <c r="D3468" s="236" t="s">
        <v>202</v>
      </c>
      <c r="E3468" s="269" t="s">
        <v>19</v>
      </c>
      <c r="F3468" s="270" t="s">
        <v>212</v>
      </c>
      <c r="G3468" s="268"/>
      <c r="H3468" s="271">
        <v>349.50999999999999</v>
      </c>
      <c r="I3468" s="272"/>
      <c r="J3468" s="268"/>
      <c r="K3468" s="268"/>
      <c r="L3468" s="273"/>
      <c r="M3468" s="274"/>
      <c r="N3468" s="275"/>
      <c r="O3468" s="275"/>
      <c r="P3468" s="275"/>
      <c r="Q3468" s="275"/>
      <c r="R3468" s="275"/>
      <c r="S3468" s="275"/>
      <c r="T3468" s="27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T3468" s="277" t="s">
        <v>202</v>
      </c>
      <c r="AU3468" s="277" t="s">
        <v>82</v>
      </c>
      <c r="AV3468" s="16" t="s">
        <v>198</v>
      </c>
      <c r="AW3468" s="16" t="s">
        <v>34</v>
      </c>
      <c r="AX3468" s="16" t="s">
        <v>80</v>
      </c>
      <c r="AY3468" s="277" t="s">
        <v>191</v>
      </c>
    </row>
    <row r="3469" s="2" customFormat="1" ht="24.15" customHeight="1">
      <c r="A3469" s="41"/>
      <c r="B3469" s="42"/>
      <c r="C3469" s="216" t="s">
        <v>2894</v>
      </c>
      <c r="D3469" s="216" t="s">
        <v>193</v>
      </c>
      <c r="E3469" s="217" t="s">
        <v>2895</v>
      </c>
      <c r="F3469" s="218" t="s">
        <v>2896</v>
      </c>
      <c r="G3469" s="219" t="s">
        <v>196</v>
      </c>
      <c r="H3469" s="220">
        <v>349.50999999999999</v>
      </c>
      <c r="I3469" s="221"/>
      <c r="J3469" s="222">
        <f>ROUND(I3469*H3469,2)</f>
        <v>0</v>
      </c>
      <c r="K3469" s="218" t="s">
        <v>197</v>
      </c>
      <c r="L3469" s="47"/>
      <c r="M3469" s="223" t="s">
        <v>19</v>
      </c>
      <c r="N3469" s="224" t="s">
        <v>43</v>
      </c>
      <c r="O3469" s="87"/>
      <c r="P3469" s="225">
        <f>O3469*H3469</f>
        <v>0</v>
      </c>
      <c r="Q3469" s="225">
        <v>0.012</v>
      </c>
      <c r="R3469" s="225">
        <f>Q3469*H3469</f>
        <v>4.1941199999999998</v>
      </c>
      <c r="S3469" s="225">
        <v>0</v>
      </c>
      <c r="T3469" s="226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7" t="s">
        <v>464</v>
      </c>
      <c r="AT3469" s="227" t="s">
        <v>193</v>
      </c>
      <c r="AU3469" s="227" t="s">
        <v>82</v>
      </c>
      <c r="AY3469" s="20" t="s">
        <v>191</v>
      </c>
      <c r="BE3469" s="228">
        <f>IF(N3469="základní",J3469,0)</f>
        <v>0</v>
      </c>
      <c r="BF3469" s="228">
        <f>IF(N3469="snížená",J3469,0)</f>
        <v>0</v>
      </c>
      <c r="BG3469" s="228">
        <f>IF(N3469="zákl. přenesená",J3469,0)</f>
        <v>0</v>
      </c>
      <c r="BH3469" s="228">
        <f>IF(N3469="sníž. přenesená",J3469,0)</f>
        <v>0</v>
      </c>
      <c r="BI3469" s="228">
        <f>IF(N3469="nulová",J3469,0)</f>
        <v>0</v>
      </c>
      <c r="BJ3469" s="20" t="s">
        <v>80</v>
      </c>
      <c r="BK3469" s="228">
        <f>ROUND(I3469*H3469,2)</f>
        <v>0</v>
      </c>
      <c r="BL3469" s="20" t="s">
        <v>464</v>
      </c>
      <c r="BM3469" s="227" t="s">
        <v>2897</v>
      </c>
    </row>
    <row r="3470" s="2" customFormat="1">
      <c r="A3470" s="41"/>
      <c r="B3470" s="42"/>
      <c r="C3470" s="43"/>
      <c r="D3470" s="229" t="s">
        <v>200</v>
      </c>
      <c r="E3470" s="43"/>
      <c r="F3470" s="230" t="s">
        <v>2898</v>
      </c>
      <c r="G3470" s="43"/>
      <c r="H3470" s="43"/>
      <c r="I3470" s="231"/>
      <c r="J3470" s="43"/>
      <c r="K3470" s="43"/>
      <c r="L3470" s="47"/>
      <c r="M3470" s="232"/>
      <c r="N3470" s="233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200</v>
      </c>
      <c r="AU3470" s="20" t="s">
        <v>82</v>
      </c>
    </row>
    <row r="3471" s="13" customFormat="1">
      <c r="A3471" s="13"/>
      <c r="B3471" s="234"/>
      <c r="C3471" s="235"/>
      <c r="D3471" s="236" t="s">
        <v>202</v>
      </c>
      <c r="E3471" s="237" t="s">
        <v>19</v>
      </c>
      <c r="F3471" s="238" t="s">
        <v>701</v>
      </c>
      <c r="G3471" s="235"/>
      <c r="H3471" s="237" t="s">
        <v>19</v>
      </c>
      <c r="I3471" s="239"/>
      <c r="J3471" s="235"/>
      <c r="K3471" s="235"/>
      <c r="L3471" s="240"/>
      <c r="M3471" s="241"/>
      <c r="N3471" s="242"/>
      <c r="O3471" s="242"/>
      <c r="P3471" s="242"/>
      <c r="Q3471" s="242"/>
      <c r="R3471" s="242"/>
      <c r="S3471" s="242"/>
      <c r="T3471" s="24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4" t="s">
        <v>202</v>
      </c>
      <c r="AU3471" s="244" t="s">
        <v>82</v>
      </c>
      <c r="AV3471" s="13" t="s">
        <v>80</v>
      </c>
      <c r="AW3471" s="13" t="s">
        <v>34</v>
      </c>
      <c r="AX3471" s="13" t="s">
        <v>72</v>
      </c>
      <c r="AY3471" s="244" t="s">
        <v>191</v>
      </c>
    </row>
    <row r="3472" s="14" customFormat="1">
      <c r="A3472" s="14"/>
      <c r="B3472" s="245"/>
      <c r="C3472" s="246"/>
      <c r="D3472" s="236" t="s">
        <v>202</v>
      </c>
      <c r="E3472" s="247" t="s">
        <v>19</v>
      </c>
      <c r="F3472" s="248" t="s">
        <v>1134</v>
      </c>
      <c r="G3472" s="246"/>
      <c r="H3472" s="249">
        <v>232.81999999999999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202</v>
      </c>
      <c r="AU3472" s="255" t="s">
        <v>82</v>
      </c>
      <c r="AV3472" s="14" t="s">
        <v>82</v>
      </c>
      <c r="AW3472" s="14" t="s">
        <v>34</v>
      </c>
      <c r="AX3472" s="14" t="s">
        <v>72</v>
      </c>
      <c r="AY3472" s="255" t="s">
        <v>191</v>
      </c>
    </row>
    <row r="3473" s="14" customFormat="1">
      <c r="A3473" s="14"/>
      <c r="B3473" s="245"/>
      <c r="C3473" s="246"/>
      <c r="D3473" s="236" t="s">
        <v>202</v>
      </c>
      <c r="E3473" s="247" t="s">
        <v>19</v>
      </c>
      <c r="F3473" s="248" t="s">
        <v>2887</v>
      </c>
      <c r="G3473" s="246"/>
      <c r="H3473" s="249">
        <v>53.18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202</v>
      </c>
      <c r="AU3473" s="255" t="s">
        <v>82</v>
      </c>
      <c r="AV3473" s="14" t="s">
        <v>82</v>
      </c>
      <c r="AW3473" s="14" t="s">
        <v>34</v>
      </c>
      <c r="AX3473" s="14" t="s">
        <v>72</v>
      </c>
      <c r="AY3473" s="255" t="s">
        <v>191</v>
      </c>
    </row>
    <row r="3474" s="14" customFormat="1">
      <c r="A3474" s="14"/>
      <c r="B3474" s="245"/>
      <c r="C3474" s="246"/>
      <c r="D3474" s="236" t="s">
        <v>202</v>
      </c>
      <c r="E3474" s="247" t="s">
        <v>19</v>
      </c>
      <c r="F3474" s="248" t="s">
        <v>2888</v>
      </c>
      <c r="G3474" s="246"/>
      <c r="H3474" s="249">
        <v>63.509999999999998</v>
      </c>
      <c r="I3474" s="250"/>
      <c r="J3474" s="246"/>
      <c r="K3474" s="246"/>
      <c r="L3474" s="251"/>
      <c r="M3474" s="252"/>
      <c r="N3474" s="253"/>
      <c r="O3474" s="253"/>
      <c r="P3474" s="253"/>
      <c r="Q3474" s="253"/>
      <c r="R3474" s="253"/>
      <c r="S3474" s="253"/>
      <c r="T3474" s="25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5" t="s">
        <v>202</v>
      </c>
      <c r="AU3474" s="255" t="s">
        <v>82</v>
      </c>
      <c r="AV3474" s="14" t="s">
        <v>82</v>
      </c>
      <c r="AW3474" s="14" t="s">
        <v>34</v>
      </c>
      <c r="AX3474" s="14" t="s">
        <v>72</v>
      </c>
      <c r="AY3474" s="255" t="s">
        <v>191</v>
      </c>
    </row>
    <row r="3475" s="16" customFormat="1">
      <c r="A3475" s="16"/>
      <c r="B3475" s="267"/>
      <c r="C3475" s="268"/>
      <c r="D3475" s="236" t="s">
        <v>202</v>
      </c>
      <c r="E3475" s="269" t="s">
        <v>19</v>
      </c>
      <c r="F3475" s="270" t="s">
        <v>212</v>
      </c>
      <c r="G3475" s="268"/>
      <c r="H3475" s="271">
        <v>349.50999999999999</v>
      </c>
      <c r="I3475" s="272"/>
      <c r="J3475" s="268"/>
      <c r="K3475" s="268"/>
      <c r="L3475" s="273"/>
      <c r="M3475" s="274"/>
      <c r="N3475" s="275"/>
      <c r="O3475" s="275"/>
      <c r="P3475" s="275"/>
      <c r="Q3475" s="275"/>
      <c r="R3475" s="275"/>
      <c r="S3475" s="275"/>
      <c r="T3475" s="27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T3475" s="277" t="s">
        <v>202</v>
      </c>
      <c r="AU3475" s="277" t="s">
        <v>82</v>
      </c>
      <c r="AV3475" s="16" t="s">
        <v>198</v>
      </c>
      <c r="AW3475" s="16" t="s">
        <v>34</v>
      </c>
      <c r="AX3475" s="16" t="s">
        <v>80</v>
      </c>
      <c r="AY3475" s="277" t="s">
        <v>191</v>
      </c>
    </row>
    <row r="3476" s="2" customFormat="1" ht="24.15" customHeight="1">
      <c r="A3476" s="41"/>
      <c r="B3476" s="42"/>
      <c r="C3476" s="216" t="s">
        <v>2899</v>
      </c>
      <c r="D3476" s="216" t="s">
        <v>193</v>
      </c>
      <c r="E3476" s="217" t="s">
        <v>2900</v>
      </c>
      <c r="F3476" s="218" t="s">
        <v>2901</v>
      </c>
      <c r="G3476" s="219" t="s">
        <v>215</v>
      </c>
      <c r="H3476" s="220">
        <v>192.58500000000001</v>
      </c>
      <c r="I3476" s="221"/>
      <c r="J3476" s="222">
        <f>ROUND(I3476*H3476,2)</f>
        <v>0</v>
      </c>
      <c r="K3476" s="218" t="s">
        <v>197</v>
      </c>
      <c r="L3476" s="47"/>
      <c r="M3476" s="223" t="s">
        <v>19</v>
      </c>
      <c r="N3476" s="224" t="s">
        <v>43</v>
      </c>
      <c r="O3476" s="87"/>
      <c r="P3476" s="225">
        <f>O3476*H3476</f>
        <v>0</v>
      </c>
      <c r="Q3476" s="225">
        <v>0.00058</v>
      </c>
      <c r="R3476" s="225">
        <f>Q3476*H3476</f>
        <v>0.1116993</v>
      </c>
      <c r="S3476" s="225">
        <v>0</v>
      </c>
      <c r="T3476" s="226">
        <f>S3476*H3476</f>
        <v>0</v>
      </c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R3476" s="227" t="s">
        <v>464</v>
      </c>
      <c r="AT3476" s="227" t="s">
        <v>193</v>
      </c>
      <c r="AU3476" s="227" t="s">
        <v>82</v>
      </c>
      <c r="AY3476" s="20" t="s">
        <v>191</v>
      </c>
      <c r="BE3476" s="228">
        <f>IF(N3476="základní",J3476,0)</f>
        <v>0</v>
      </c>
      <c r="BF3476" s="228">
        <f>IF(N3476="snížená",J3476,0)</f>
        <v>0</v>
      </c>
      <c r="BG3476" s="228">
        <f>IF(N3476="zákl. přenesená",J3476,0)</f>
        <v>0</v>
      </c>
      <c r="BH3476" s="228">
        <f>IF(N3476="sníž. přenesená",J3476,0)</f>
        <v>0</v>
      </c>
      <c r="BI3476" s="228">
        <f>IF(N3476="nulová",J3476,0)</f>
        <v>0</v>
      </c>
      <c r="BJ3476" s="20" t="s">
        <v>80</v>
      </c>
      <c r="BK3476" s="228">
        <f>ROUND(I3476*H3476,2)</f>
        <v>0</v>
      </c>
      <c r="BL3476" s="20" t="s">
        <v>464</v>
      </c>
      <c r="BM3476" s="227" t="s">
        <v>2902</v>
      </c>
    </row>
    <row r="3477" s="2" customFormat="1">
      <c r="A3477" s="41"/>
      <c r="B3477" s="42"/>
      <c r="C3477" s="43"/>
      <c r="D3477" s="229" t="s">
        <v>200</v>
      </c>
      <c r="E3477" s="43"/>
      <c r="F3477" s="230" t="s">
        <v>2903</v>
      </c>
      <c r="G3477" s="43"/>
      <c r="H3477" s="43"/>
      <c r="I3477" s="231"/>
      <c r="J3477" s="43"/>
      <c r="K3477" s="43"/>
      <c r="L3477" s="47"/>
      <c r="M3477" s="232"/>
      <c r="N3477" s="233"/>
      <c r="O3477" s="87"/>
      <c r="P3477" s="87"/>
      <c r="Q3477" s="87"/>
      <c r="R3477" s="87"/>
      <c r="S3477" s="87"/>
      <c r="T3477" s="88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T3477" s="20" t="s">
        <v>200</v>
      </c>
      <c r="AU3477" s="20" t="s">
        <v>82</v>
      </c>
    </row>
    <row r="3478" s="13" customFormat="1">
      <c r="A3478" s="13"/>
      <c r="B3478" s="234"/>
      <c r="C3478" s="235"/>
      <c r="D3478" s="236" t="s">
        <v>202</v>
      </c>
      <c r="E3478" s="237" t="s">
        <v>19</v>
      </c>
      <c r="F3478" s="238" t="s">
        <v>701</v>
      </c>
      <c r="G3478" s="235"/>
      <c r="H3478" s="237" t="s">
        <v>19</v>
      </c>
      <c r="I3478" s="239"/>
      <c r="J3478" s="235"/>
      <c r="K3478" s="235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202</v>
      </c>
      <c r="AU3478" s="244" t="s">
        <v>82</v>
      </c>
      <c r="AV3478" s="13" t="s">
        <v>80</v>
      </c>
      <c r="AW3478" s="13" t="s">
        <v>34</v>
      </c>
      <c r="AX3478" s="13" t="s">
        <v>72</v>
      </c>
      <c r="AY3478" s="244" t="s">
        <v>191</v>
      </c>
    </row>
    <row r="3479" s="13" customFormat="1">
      <c r="A3479" s="13"/>
      <c r="B3479" s="234"/>
      <c r="C3479" s="235"/>
      <c r="D3479" s="236" t="s">
        <v>202</v>
      </c>
      <c r="E3479" s="237" t="s">
        <v>19</v>
      </c>
      <c r="F3479" s="238" t="s">
        <v>1489</v>
      </c>
      <c r="G3479" s="235"/>
      <c r="H3479" s="237" t="s">
        <v>19</v>
      </c>
      <c r="I3479" s="239"/>
      <c r="J3479" s="235"/>
      <c r="K3479" s="235"/>
      <c r="L3479" s="240"/>
      <c r="M3479" s="241"/>
      <c r="N3479" s="242"/>
      <c r="O3479" s="242"/>
      <c r="P3479" s="242"/>
      <c r="Q3479" s="242"/>
      <c r="R3479" s="242"/>
      <c r="S3479" s="242"/>
      <c r="T3479" s="24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4" t="s">
        <v>202</v>
      </c>
      <c r="AU3479" s="244" t="s">
        <v>82</v>
      </c>
      <c r="AV3479" s="13" t="s">
        <v>80</v>
      </c>
      <c r="AW3479" s="13" t="s">
        <v>34</v>
      </c>
      <c r="AX3479" s="13" t="s">
        <v>72</v>
      </c>
      <c r="AY3479" s="244" t="s">
        <v>191</v>
      </c>
    </row>
    <row r="3480" s="13" customFormat="1">
      <c r="A3480" s="13"/>
      <c r="B3480" s="234"/>
      <c r="C3480" s="235"/>
      <c r="D3480" s="236" t="s">
        <v>202</v>
      </c>
      <c r="E3480" s="237" t="s">
        <v>19</v>
      </c>
      <c r="F3480" s="238" t="s">
        <v>1490</v>
      </c>
      <c r="G3480" s="235"/>
      <c r="H3480" s="237" t="s">
        <v>19</v>
      </c>
      <c r="I3480" s="239"/>
      <c r="J3480" s="235"/>
      <c r="K3480" s="235"/>
      <c r="L3480" s="240"/>
      <c r="M3480" s="241"/>
      <c r="N3480" s="242"/>
      <c r="O3480" s="242"/>
      <c r="P3480" s="242"/>
      <c r="Q3480" s="242"/>
      <c r="R3480" s="242"/>
      <c r="S3480" s="242"/>
      <c r="T3480" s="24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4" t="s">
        <v>202</v>
      </c>
      <c r="AU3480" s="244" t="s">
        <v>82</v>
      </c>
      <c r="AV3480" s="13" t="s">
        <v>80</v>
      </c>
      <c r="AW3480" s="13" t="s">
        <v>34</v>
      </c>
      <c r="AX3480" s="13" t="s">
        <v>72</v>
      </c>
      <c r="AY3480" s="244" t="s">
        <v>191</v>
      </c>
    </row>
    <row r="3481" s="14" customFormat="1">
      <c r="A3481" s="14"/>
      <c r="B3481" s="245"/>
      <c r="C3481" s="246"/>
      <c r="D3481" s="236" t="s">
        <v>202</v>
      </c>
      <c r="E3481" s="247" t="s">
        <v>19</v>
      </c>
      <c r="F3481" s="248" t="s">
        <v>1803</v>
      </c>
      <c r="G3481" s="246"/>
      <c r="H3481" s="249">
        <v>10.949999999999999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202</v>
      </c>
      <c r="AU3481" s="255" t="s">
        <v>82</v>
      </c>
      <c r="AV3481" s="14" t="s">
        <v>82</v>
      </c>
      <c r="AW3481" s="14" t="s">
        <v>34</v>
      </c>
      <c r="AX3481" s="14" t="s">
        <v>72</v>
      </c>
      <c r="AY3481" s="255" t="s">
        <v>191</v>
      </c>
    </row>
    <row r="3482" s="14" customFormat="1">
      <c r="A3482" s="14"/>
      <c r="B3482" s="245"/>
      <c r="C3482" s="246"/>
      <c r="D3482" s="236" t="s">
        <v>202</v>
      </c>
      <c r="E3482" s="247" t="s">
        <v>19</v>
      </c>
      <c r="F3482" s="248" t="s">
        <v>1806</v>
      </c>
      <c r="G3482" s="246"/>
      <c r="H3482" s="249">
        <v>0.40000000000000002</v>
      </c>
      <c r="I3482" s="250"/>
      <c r="J3482" s="246"/>
      <c r="K3482" s="246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202</v>
      </c>
      <c r="AU3482" s="255" t="s">
        <v>82</v>
      </c>
      <c r="AV3482" s="14" t="s">
        <v>82</v>
      </c>
      <c r="AW3482" s="14" t="s">
        <v>34</v>
      </c>
      <c r="AX3482" s="14" t="s">
        <v>72</v>
      </c>
      <c r="AY3482" s="255" t="s">
        <v>191</v>
      </c>
    </row>
    <row r="3483" s="14" customFormat="1">
      <c r="A3483" s="14"/>
      <c r="B3483" s="245"/>
      <c r="C3483" s="246"/>
      <c r="D3483" s="236" t="s">
        <v>202</v>
      </c>
      <c r="E3483" s="247" t="s">
        <v>19</v>
      </c>
      <c r="F3483" s="248" t="s">
        <v>2904</v>
      </c>
      <c r="G3483" s="246"/>
      <c r="H3483" s="249">
        <v>-6</v>
      </c>
      <c r="I3483" s="250"/>
      <c r="J3483" s="246"/>
      <c r="K3483" s="246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202</v>
      </c>
      <c r="AU3483" s="255" t="s">
        <v>82</v>
      </c>
      <c r="AV3483" s="14" t="s">
        <v>82</v>
      </c>
      <c r="AW3483" s="14" t="s">
        <v>34</v>
      </c>
      <c r="AX3483" s="14" t="s">
        <v>72</v>
      </c>
      <c r="AY3483" s="255" t="s">
        <v>191</v>
      </c>
    </row>
    <row r="3484" s="13" customFormat="1">
      <c r="A3484" s="13"/>
      <c r="B3484" s="234"/>
      <c r="C3484" s="235"/>
      <c r="D3484" s="236" t="s">
        <v>202</v>
      </c>
      <c r="E3484" s="237" t="s">
        <v>19</v>
      </c>
      <c r="F3484" s="238" t="s">
        <v>1534</v>
      </c>
      <c r="G3484" s="235"/>
      <c r="H3484" s="237" t="s">
        <v>19</v>
      </c>
      <c r="I3484" s="239"/>
      <c r="J3484" s="235"/>
      <c r="K3484" s="235"/>
      <c r="L3484" s="240"/>
      <c r="M3484" s="241"/>
      <c r="N3484" s="242"/>
      <c r="O3484" s="242"/>
      <c r="P3484" s="242"/>
      <c r="Q3484" s="242"/>
      <c r="R3484" s="242"/>
      <c r="S3484" s="242"/>
      <c r="T3484" s="24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4" t="s">
        <v>202</v>
      </c>
      <c r="AU3484" s="244" t="s">
        <v>82</v>
      </c>
      <c r="AV3484" s="13" t="s">
        <v>80</v>
      </c>
      <c r="AW3484" s="13" t="s">
        <v>34</v>
      </c>
      <c r="AX3484" s="13" t="s">
        <v>72</v>
      </c>
      <c r="AY3484" s="244" t="s">
        <v>191</v>
      </c>
    </row>
    <row r="3485" s="14" customFormat="1">
      <c r="A3485" s="14"/>
      <c r="B3485" s="245"/>
      <c r="C3485" s="246"/>
      <c r="D3485" s="236" t="s">
        <v>202</v>
      </c>
      <c r="E3485" s="247" t="s">
        <v>19</v>
      </c>
      <c r="F3485" s="248" t="s">
        <v>1819</v>
      </c>
      <c r="G3485" s="246"/>
      <c r="H3485" s="249">
        <v>5.9000000000000004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202</v>
      </c>
      <c r="AU3485" s="255" t="s">
        <v>82</v>
      </c>
      <c r="AV3485" s="14" t="s">
        <v>82</v>
      </c>
      <c r="AW3485" s="14" t="s">
        <v>34</v>
      </c>
      <c r="AX3485" s="14" t="s">
        <v>72</v>
      </c>
      <c r="AY3485" s="255" t="s">
        <v>191</v>
      </c>
    </row>
    <row r="3486" s="14" customFormat="1">
      <c r="A3486" s="14"/>
      <c r="B3486" s="245"/>
      <c r="C3486" s="246"/>
      <c r="D3486" s="236" t="s">
        <v>202</v>
      </c>
      <c r="E3486" s="247" t="s">
        <v>19</v>
      </c>
      <c r="F3486" s="248" t="s">
        <v>2905</v>
      </c>
      <c r="G3486" s="246"/>
      <c r="H3486" s="249">
        <v>-0.80000000000000004</v>
      </c>
      <c r="I3486" s="250"/>
      <c r="J3486" s="246"/>
      <c r="K3486" s="246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202</v>
      </c>
      <c r="AU3486" s="255" t="s">
        <v>82</v>
      </c>
      <c r="AV3486" s="14" t="s">
        <v>82</v>
      </c>
      <c r="AW3486" s="14" t="s">
        <v>34</v>
      </c>
      <c r="AX3486" s="14" t="s">
        <v>72</v>
      </c>
      <c r="AY3486" s="255" t="s">
        <v>191</v>
      </c>
    </row>
    <row r="3487" s="13" customFormat="1">
      <c r="A3487" s="13"/>
      <c r="B3487" s="234"/>
      <c r="C3487" s="235"/>
      <c r="D3487" s="236" t="s">
        <v>202</v>
      </c>
      <c r="E3487" s="237" t="s">
        <v>19</v>
      </c>
      <c r="F3487" s="238" t="s">
        <v>1536</v>
      </c>
      <c r="G3487" s="235"/>
      <c r="H3487" s="237" t="s">
        <v>19</v>
      </c>
      <c r="I3487" s="239"/>
      <c r="J3487" s="235"/>
      <c r="K3487" s="235"/>
      <c r="L3487" s="240"/>
      <c r="M3487" s="241"/>
      <c r="N3487" s="242"/>
      <c r="O3487" s="242"/>
      <c r="P3487" s="242"/>
      <c r="Q3487" s="242"/>
      <c r="R3487" s="242"/>
      <c r="S3487" s="242"/>
      <c r="T3487" s="24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4" t="s">
        <v>202</v>
      </c>
      <c r="AU3487" s="244" t="s">
        <v>82</v>
      </c>
      <c r="AV3487" s="13" t="s">
        <v>80</v>
      </c>
      <c r="AW3487" s="13" t="s">
        <v>34</v>
      </c>
      <c r="AX3487" s="13" t="s">
        <v>72</v>
      </c>
      <c r="AY3487" s="244" t="s">
        <v>191</v>
      </c>
    </row>
    <row r="3488" s="14" customFormat="1">
      <c r="A3488" s="14"/>
      <c r="B3488" s="245"/>
      <c r="C3488" s="246"/>
      <c r="D3488" s="236" t="s">
        <v>202</v>
      </c>
      <c r="E3488" s="247" t="s">
        <v>19</v>
      </c>
      <c r="F3488" s="248" t="s">
        <v>1820</v>
      </c>
      <c r="G3488" s="246"/>
      <c r="H3488" s="249">
        <v>57.744999999999997</v>
      </c>
      <c r="I3488" s="250"/>
      <c r="J3488" s="246"/>
      <c r="K3488" s="246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202</v>
      </c>
      <c r="AU3488" s="255" t="s">
        <v>82</v>
      </c>
      <c r="AV3488" s="14" t="s">
        <v>82</v>
      </c>
      <c r="AW3488" s="14" t="s">
        <v>34</v>
      </c>
      <c r="AX3488" s="14" t="s">
        <v>72</v>
      </c>
      <c r="AY3488" s="255" t="s">
        <v>191</v>
      </c>
    </row>
    <row r="3489" s="14" customFormat="1">
      <c r="A3489" s="14"/>
      <c r="B3489" s="245"/>
      <c r="C3489" s="246"/>
      <c r="D3489" s="236" t="s">
        <v>202</v>
      </c>
      <c r="E3489" s="247" t="s">
        <v>19</v>
      </c>
      <c r="F3489" s="248" t="s">
        <v>2906</v>
      </c>
      <c r="G3489" s="246"/>
      <c r="H3489" s="249">
        <v>0.29999999999999999</v>
      </c>
      <c r="I3489" s="250"/>
      <c r="J3489" s="246"/>
      <c r="K3489" s="246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202</v>
      </c>
      <c r="AU3489" s="255" t="s">
        <v>82</v>
      </c>
      <c r="AV3489" s="14" t="s">
        <v>82</v>
      </c>
      <c r="AW3489" s="14" t="s">
        <v>34</v>
      </c>
      <c r="AX3489" s="14" t="s">
        <v>72</v>
      </c>
      <c r="AY3489" s="255" t="s">
        <v>191</v>
      </c>
    </row>
    <row r="3490" s="14" customFormat="1">
      <c r="A3490" s="14"/>
      <c r="B3490" s="245"/>
      <c r="C3490" s="246"/>
      <c r="D3490" s="236" t="s">
        <v>202</v>
      </c>
      <c r="E3490" s="247" t="s">
        <v>19</v>
      </c>
      <c r="F3490" s="248" t="s">
        <v>2906</v>
      </c>
      <c r="G3490" s="246"/>
      <c r="H3490" s="249">
        <v>0.29999999999999999</v>
      </c>
      <c r="I3490" s="250"/>
      <c r="J3490" s="246"/>
      <c r="K3490" s="246"/>
      <c r="L3490" s="251"/>
      <c r="M3490" s="252"/>
      <c r="N3490" s="253"/>
      <c r="O3490" s="253"/>
      <c r="P3490" s="253"/>
      <c r="Q3490" s="253"/>
      <c r="R3490" s="253"/>
      <c r="S3490" s="253"/>
      <c r="T3490" s="25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5" t="s">
        <v>202</v>
      </c>
      <c r="AU3490" s="255" t="s">
        <v>82</v>
      </c>
      <c r="AV3490" s="14" t="s">
        <v>82</v>
      </c>
      <c r="AW3490" s="14" t="s">
        <v>34</v>
      </c>
      <c r="AX3490" s="14" t="s">
        <v>72</v>
      </c>
      <c r="AY3490" s="255" t="s">
        <v>191</v>
      </c>
    </row>
    <row r="3491" s="14" customFormat="1">
      <c r="A3491" s="14"/>
      <c r="B3491" s="245"/>
      <c r="C3491" s="246"/>
      <c r="D3491" s="236" t="s">
        <v>202</v>
      </c>
      <c r="E3491" s="247" t="s">
        <v>19</v>
      </c>
      <c r="F3491" s="248" t="s">
        <v>2906</v>
      </c>
      <c r="G3491" s="246"/>
      <c r="H3491" s="249">
        <v>0.29999999999999999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202</v>
      </c>
      <c r="AU3491" s="255" t="s">
        <v>82</v>
      </c>
      <c r="AV3491" s="14" t="s">
        <v>82</v>
      </c>
      <c r="AW3491" s="14" t="s">
        <v>34</v>
      </c>
      <c r="AX3491" s="14" t="s">
        <v>72</v>
      </c>
      <c r="AY3491" s="255" t="s">
        <v>191</v>
      </c>
    </row>
    <row r="3492" s="14" customFormat="1">
      <c r="A3492" s="14"/>
      <c r="B3492" s="245"/>
      <c r="C3492" s="246"/>
      <c r="D3492" s="236" t="s">
        <v>202</v>
      </c>
      <c r="E3492" s="247" t="s">
        <v>19</v>
      </c>
      <c r="F3492" s="248" t="s">
        <v>2906</v>
      </c>
      <c r="G3492" s="246"/>
      <c r="H3492" s="249">
        <v>0.29999999999999999</v>
      </c>
      <c r="I3492" s="250"/>
      <c r="J3492" s="246"/>
      <c r="K3492" s="246"/>
      <c r="L3492" s="251"/>
      <c r="M3492" s="252"/>
      <c r="N3492" s="253"/>
      <c r="O3492" s="253"/>
      <c r="P3492" s="253"/>
      <c r="Q3492" s="253"/>
      <c r="R3492" s="253"/>
      <c r="S3492" s="253"/>
      <c r="T3492" s="25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5" t="s">
        <v>202</v>
      </c>
      <c r="AU3492" s="255" t="s">
        <v>82</v>
      </c>
      <c r="AV3492" s="14" t="s">
        <v>82</v>
      </c>
      <c r="AW3492" s="14" t="s">
        <v>34</v>
      </c>
      <c r="AX3492" s="14" t="s">
        <v>72</v>
      </c>
      <c r="AY3492" s="255" t="s">
        <v>191</v>
      </c>
    </row>
    <row r="3493" s="14" customFormat="1">
      <c r="A3493" s="14"/>
      <c r="B3493" s="245"/>
      <c r="C3493" s="246"/>
      <c r="D3493" s="236" t="s">
        <v>202</v>
      </c>
      <c r="E3493" s="247" t="s">
        <v>19</v>
      </c>
      <c r="F3493" s="248" t="s">
        <v>2907</v>
      </c>
      <c r="G3493" s="246"/>
      <c r="H3493" s="249">
        <v>-14.9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202</v>
      </c>
      <c r="AU3493" s="255" t="s">
        <v>82</v>
      </c>
      <c r="AV3493" s="14" t="s">
        <v>82</v>
      </c>
      <c r="AW3493" s="14" t="s">
        <v>34</v>
      </c>
      <c r="AX3493" s="14" t="s">
        <v>72</v>
      </c>
      <c r="AY3493" s="255" t="s">
        <v>191</v>
      </c>
    </row>
    <row r="3494" s="15" customFormat="1">
      <c r="A3494" s="15"/>
      <c r="B3494" s="256"/>
      <c r="C3494" s="257"/>
      <c r="D3494" s="236" t="s">
        <v>202</v>
      </c>
      <c r="E3494" s="258" t="s">
        <v>19</v>
      </c>
      <c r="F3494" s="259" t="s">
        <v>208</v>
      </c>
      <c r="G3494" s="257"/>
      <c r="H3494" s="260">
        <v>54.494999999999983</v>
      </c>
      <c r="I3494" s="261"/>
      <c r="J3494" s="257"/>
      <c r="K3494" s="257"/>
      <c r="L3494" s="262"/>
      <c r="M3494" s="263"/>
      <c r="N3494" s="264"/>
      <c r="O3494" s="264"/>
      <c r="P3494" s="264"/>
      <c r="Q3494" s="264"/>
      <c r="R3494" s="264"/>
      <c r="S3494" s="264"/>
      <c r="T3494" s="26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  <c r="AE3494" s="15"/>
      <c r="AT3494" s="266" t="s">
        <v>202</v>
      </c>
      <c r="AU3494" s="266" t="s">
        <v>82</v>
      </c>
      <c r="AV3494" s="15" t="s">
        <v>93</v>
      </c>
      <c r="AW3494" s="15" t="s">
        <v>34</v>
      </c>
      <c r="AX3494" s="15" t="s">
        <v>72</v>
      </c>
      <c r="AY3494" s="266" t="s">
        <v>191</v>
      </c>
    </row>
    <row r="3495" s="13" customFormat="1">
      <c r="A3495" s="13"/>
      <c r="B3495" s="234"/>
      <c r="C3495" s="235"/>
      <c r="D3495" s="236" t="s">
        <v>202</v>
      </c>
      <c r="E3495" s="237" t="s">
        <v>19</v>
      </c>
      <c r="F3495" s="238" t="s">
        <v>1539</v>
      </c>
      <c r="G3495" s="235"/>
      <c r="H3495" s="237" t="s">
        <v>19</v>
      </c>
      <c r="I3495" s="239"/>
      <c r="J3495" s="235"/>
      <c r="K3495" s="235"/>
      <c r="L3495" s="240"/>
      <c r="M3495" s="241"/>
      <c r="N3495" s="242"/>
      <c r="O3495" s="242"/>
      <c r="P3495" s="242"/>
      <c r="Q3495" s="242"/>
      <c r="R3495" s="242"/>
      <c r="S3495" s="242"/>
      <c r="T3495" s="24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4" t="s">
        <v>202</v>
      </c>
      <c r="AU3495" s="244" t="s">
        <v>82</v>
      </c>
      <c r="AV3495" s="13" t="s">
        <v>80</v>
      </c>
      <c r="AW3495" s="13" t="s">
        <v>34</v>
      </c>
      <c r="AX3495" s="13" t="s">
        <v>72</v>
      </c>
      <c r="AY3495" s="244" t="s">
        <v>191</v>
      </c>
    </row>
    <row r="3496" s="13" customFormat="1">
      <c r="A3496" s="13"/>
      <c r="B3496" s="234"/>
      <c r="C3496" s="235"/>
      <c r="D3496" s="236" t="s">
        <v>202</v>
      </c>
      <c r="E3496" s="237" t="s">
        <v>19</v>
      </c>
      <c r="F3496" s="238" t="s">
        <v>1540</v>
      </c>
      <c r="G3496" s="235"/>
      <c r="H3496" s="237" t="s">
        <v>19</v>
      </c>
      <c r="I3496" s="239"/>
      <c r="J3496" s="235"/>
      <c r="K3496" s="235"/>
      <c r="L3496" s="240"/>
      <c r="M3496" s="241"/>
      <c r="N3496" s="242"/>
      <c r="O3496" s="242"/>
      <c r="P3496" s="242"/>
      <c r="Q3496" s="242"/>
      <c r="R3496" s="242"/>
      <c r="S3496" s="242"/>
      <c r="T3496" s="24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4" t="s">
        <v>202</v>
      </c>
      <c r="AU3496" s="244" t="s">
        <v>82</v>
      </c>
      <c r="AV3496" s="13" t="s">
        <v>80</v>
      </c>
      <c r="AW3496" s="13" t="s">
        <v>34</v>
      </c>
      <c r="AX3496" s="13" t="s">
        <v>72</v>
      </c>
      <c r="AY3496" s="244" t="s">
        <v>191</v>
      </c>
    </row>
    <row r="3497" s="13" customFormat="1">
      <c r="A3497" s="13"/>
      <c r="B3497" s="234"/>
      <c r="C3497" s="235"/>
      <c r="D3497" s="236" t="s">
        <v>202</v>
      </c>
      <c r="E3497" s="237" t="s">
        <v>19</v>
      </c>
      <c r="F3497" s="238" t="s">
        <v>1541</v>
      </c>
      <c r="G3497" s="235"/>
      <c r="H3497" s="237" t="s">
        <v>19</v>
      </c>
      <c r="I3497" s="239"/>
      <c r="J3497" s="235"/>
      <c r="K3497" s="235"/>
      <c r="L3497" s="240"/>
      <c r="M3497" s="241"/>
      <c r="N3497" s="242"/>
      <c r="O3497" s="242"/>
      <c r="P3497" s="242"/>
      <c r="Q3497" s="242"/>
      <c r="R3497" s="242"/>
      <c r="S3497" s="242"/>
      <c r="T3497" s="24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4" t="s">
        <v>202</v>
      </c>
      <c r="AU3497" s="244" t="s">
        <v>82</v>
      </c>
      <c r="AV3497" s="13" t="s">
        <v>80</v>
      </c>
      <c r="AW3497" s="13" t="s">
        <v>34</v>
      </c>
      <c r="AX3497" s="13" t="s">
        <v>72</v>
      </c>
      <c r="AY3497" s="244" t="s">
        <v>191</v>
      </c>
    </row>
    <row r="3498" s="14" customFormat="1">
      <c r="A3498" s="14"/>
      <c r="B3498" s="245"/>
      <c r="C3498" s="246"/>
      <c r="D3498" s="236" t="s">
        <v>202</v>
      </c>
      <c r="E3498" s="247" t="s">
        <v>19</v>
      </c>
      <c r="F3498" s="248" t="s">
        <v>1821</v>
      </c>
      <c r="G3498" s="246"/>
      <c r="H3498" s="249">
        <v>10.93</v>
      </c>
      <c r="I3498" s="250"/>
      <c r="J3498" s="246"/>
      <c r="K3498" s="246"/>
      <c r="L3498" s="251"/>
      <c r="M3498" s="252"/>
      <c r="N3498" s="253"/>
      <c r="O3498" s="253"/>
      <c r="P3498" s="253"/>
      <c r="Q3498" s="253"/>
      <c r="R3498" s="253"/>
      <c r="S3498" s="253"/>
      <c r="T3498" s="25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5" t="s">
        <v>202</v>
      </c>
      <c r="AU3498" s="255" t="s">
        <v>82</v>
      </c>
      <c r="AV3498" s="14" t="s">
        <v>82</v>
      </c>
      <c r="AW3498" s="14" t="s">
        <v>34</v>
      </c>
      <c r="AX3498" s="14" t="s">
        <v>72</v>
      </c>
      <c r="AY3498" s="255" t="s">
        <v>191</v>
      </c>
    </row>
    <row r="3499" s="14" customFormat="1">
      <c r="A3499" s="14"/>
      <c r="B3499" s="245"/>
      <c r="C3499" s="246"/>
      <c r="D3499" s="236" t="s">
        <v>202</v>
      </c>
      <c r="E3499" s="247" t="s">
        <v>19</v>
      </c>
      <c r="F3499" s="248" t="s">
        <v>2908</v>
      </c>
      <c r="G3499" s="246"/>
      <c r="H3499" s="249">
        <v>-3.1000000000000001</v>
      </c>
      <c r="I3499" s="250"/>
      <c r="J3499" s="246"/>
      <c r="K3499" s="246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202</v>
      </c>
      <c r="AU3499" s="255" t="s">
        <v>82</v>
      </c>
      <c r="AV3499" s="14" t="s">
        <v>82</v>
      </c>
      <c r="AW3499" s="14" t="s">
        <v>34</v>
      </c>
      <c r="AX3499" s="14" t="s">
        <v>72</v>
      </c>
      <c r="AY3499" s="255" t="s">
        <v>191</v>
      </c>
    </row>
    <row r="3500" s="13" customFormat="1">
      <c r="A3500" s="13"/>
      <c r="B3500" s="234"/>
      <c r="C3500" s="235"/>
      <c r="D3500" s="236" t="s">
        <v>202</v>
      </c>
      <c r="E3500" s="237" t="s">
        <v>19</v>
      </c>
      <c r="F3500" s="238" t="s">
        <v>1554</v>
      </c>
      <c r="G3500" s="235"/>
      <c r="H3500" s="237" t="s">
        <v>19</v>
      </c>
      <c r="I3500" s="239"/>
      <c r="J3500" s="235"/>
      <c r="K3500" s="235"/>
      <c r="L3500" s="240"/>
      <c r="M3500" s="241"/>
      <c r="N3500" s="242"/>
      <c r="O3500" s="242"/>
      <c r="P3500" s="242"/>
      <c r="Q3500" s="242"/>
      <c r="R3500" s="242"/>
      <c r="S3500" s="242"/>
      <c r="T3500" s="24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4" t="s">
        <v>202</v>
      </c>
      <c r="AU3500" s="244" t="s">
        <v>82</v>
      </c>
      <c r="AV3500" s="13" t="s">
        <v>80</v>
      </c>
      <c r="AW3500" s="13" t="s">
        <v>34</v>
      </c>
      <c r="AX3500" s="13" t="s">
        <v>72</v>
      </c>
      <c r="AY3500" s="244" t="s">
        <v>191</v>
      </c>
    </row>
    <row r="3501" s="13" customFormat="1">
      <c r="A3501" s="13"/>
      <c r="B3501" s="234"/>
      <c r="C3501" s="235"/>
      <c r="D3501" s="236" t="s">
        <v>202</v>
      </c>
      <c r="E3501" s="237" t="s">
        <v>19</v>
      </c>
      <c r="F3501" s="238" t="s">
        <v>1555</v>
      </c>
      <c r="G3501" s="235"/>
      <c r="H3501" s="237" t="s">
        <v>19</v>
      </c>
      <c r="I3501" s="239"/>
      <c r="J3501" s="235"/>
      <c r="K3501" s="235"/>
      <c r="L3501" s="240"/>
      <c r="M3501" s="241"/>
      <c r="N3501" s="242"/>
      <c r="O3501" s="242"/>
      <c r="P3501" s="242"/>
      <c r="Q3501" s="242"/>
      <c r="R3501" s="242"/>
      <c r="S3501" s="242"/>
      <c r="T3501" s="24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4" t="s">
        <v>202</v>
      </c>
      <c r="AU3501" s="244" t="s">
        <v>82</v>
      </c>
      <c r="AV3501" s="13" t="s">
        <v>80</v>
      </c>
      <c r="AW3501" s="13" t="s">
        <v>34</v>
      </c>
      <c r="AX3501" s="13" t="s">
        <v>72</v>
      </c>
      <c r="AY3501" s="244" t="s">
        <v>191</v>
      </c>
    </row>
    <row r="3502" s="14" customFormat="1">
      <c r="A3502" s="14"/>
      <c r="B3502" s="245"/>
      <c r="C3502" s="246"/>
      <c r="D3502" s="236" t="s">
        <v>202</v>
      </c>
      <c r="E3502" s="247" t="s">
        <v>19</v>
      </c>
      <c r="F3502" s="248" t="s">
        <v>1825</v>
      </c>
      <c r="G3502" s="246"/>
      <c r="H3502" s="249">
        <v>7.54</v>
      </c>
      <c r="I3502" s="250"/>
      <c r="J3502" s="246"/>
      <c r="K3502" s="246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202</v>
      </c>
      <c r="AU3502" s="255" t="s">
        <v>82</v>
      </c>
      <c r="AV3502" s="14" t="s">
        <v>82</v>
      </c>
      <c r="AW3502" s="14" t="s">
        <v>34</v>
      </c>
      <c r="AX3502" s="14" t="s">
        <v>72</v>
      </c>
      <c r="AY3502" s="255" t="s">
        <v>191</v>
      </c>
    </row>
    <row r="3503" s="14" customFormat="1">
      <c r="A3503" s="14"/>
      <c r="B3503" s="245"/>
      <c r="C3503" s="246"/>
      <c r="D3503" s="236" t="s">
        <v>202</v>
      </c>
      <c r="E3503" s="247" t="s">
        <v>19</v>
      </c>
      <c r="F3503" s="248" t="s">
        <v>2908</v>
      </c>
      <c r="G3503" s="246"/>
      <c r="H3503" s="249">
        <v>-3.1000000000000001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202</v>
      </c>
      <c r="AU3503" s="255" t="s">
        <v>82</v>
      </c>
      <c r="AV3503" s="14" t="s">
        <v>82</v>
      </c>
      <c r="AW3503" s="14" t="s">
        <v>34</v>
      </c>
      <c r="AX3503" s="14" t="s">
        <v>72</v>
      </c>
      <c r="AY3503" s="255" t="s">
        <v>191</v>
      </c>
    </row>
    <row r="3504" s="13" customFormat="1">
      <c r="A3504" s="13"/>
      <c r="B3504" s="234"/>
      <c r="C3504" s="235"/>
      <c r="D3504" s="236" t="s">
        <v>202</v>
      </c>
      <c r="E3504" s="237" t="s">
        <v>19</v>
      </c>
      <c r="F3504" s="238" t="s">
        <v>1563</v>
      </c>
      <c r="G3504" s="235"/>
      <c r="H3504" s="237" t="s">
        <v>19</v>
      </c>
      <c r="I3504" s="239"/>
      <c r="J3504" s="235"/>
      <c r="K3504" s="235"/>
      <c r="L3504" s="240"/>
      <c r="M3504" s="241"/>
      <c r="N3504" s="242"/>
      <c r="O3504" s="242"/>
      <c r="P3504" s="242"/>
      <c r="Q3504" s="242"/>
      <c r="R3504" s="242"/>
      <c r="S3504" s="242"/>
      <c r="T3504" s="24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4" t="s">
        <v>202</v>
      </c>
      <c r="AU3504" s="244" t="s">
        <v>82</v>
      </c>
      <c r="AV3504" s="13" t="s">
        <v>80</v>
      </c>
      <c r="AW3504" s="13" t="s">
        <v>34</v>
      </c>
      <c r="AX3504" s="13" t="s">
        <v>72</v>
      </c>
      <c r="AY3504" s="244" t="s">
        <v>191</v>
      </c>
    </row>
    <row r="3505" s="14" customFormat="1">
      <c r="A3505" s="14"/>
      <c r="B3505" s="245"/>
      <c r="C3505" s="246"/>
      <c r="D3505" s="236" t="s">
        <v>202</v>
      </c>
      <c r="E3505" s="247" t="s">
        <v>19</v>
      </c>
      <c r="F3505" s="248" t="s">
        <v>1829</v>
      </c>
      <c r="G3505" s="246"/>
      <c r="H3505" s="249">
        <v>14.050000000000001</v>
      </c>
      <c r="I3505" s="250"/>
      <c r="J3505" s="246"/>
      <c r="K3505" s="246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202</v>
      </c>
      <c r="AU3505" s="255" t="s">
        <v>82</v>
      </c>
      <c r="AV3505" s="14" t="s">
        <v>82</v>
      </c>
      <c r="AW3505" s="14" t="s">
        <v>34</v>
      </c>
      <c r="AX3505" s="14" t="s">
        <v>72</v>
      </c>
      <c r="AY3505" s="255" t="s">
        <v>191</v>
      </c>
    </row>
    <row r="3506" s="14" customFormat="1">
      <c r="A3506" s="14"/>
      <c r="B3506" s="245"/>
      <c r="C3506" s="246"/>
      <c r="D3506" s="236" t="s">
        <v>202</v>
      </c>
      <c r="E3506" s="247" t="s">
        <v>19</v>
      </c>
      <c r="F3506" s="248" t="s">
        <v>1806</v>
      </c>
      <c r="G3506" s="246"/>
      <c r="H3506" s="249">
        <v>0.40000000000000002</v>
      </c>
      <c r="I3506" s="250"/>
      <c r="J3506" s="246"/>
      <c r="K3506" s="246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202</v>
      </c>
      <c r="AU3506" s="255" t="s">
        <v>82</v>
      </c>
      <c r="AV3506" s="14" t="s">
        <v>82</v>
      </c>
      <c r="AW3506" s="14" t="s">
        <v>34</v>
      </c>
      <c r="AX3506" s="14" t="s">
        <v>72</v>
      </c>
      <c r="AY3506" s="255" t="s">
        <v>191</v>
      </c>
    </row>
    <row r="3507" s="14" customFormat="1">
      <c r="A3507" s="14"/>
      <c r="B3507" s="245"/>
      <c r="C3507" s="246"/>
      <c r="D3507" s="236" t="s">
        <v>202</v>
      </c>
      <c r="E3507" s="247" t="s">
        <v>19</v>
      </c>
      <c r="F3507" s="248" t="s">
        <v>2905</v>
      </c>
      <c r="G3507" s="246"/>
      <c r="H3507" s="249">
        <v>-0.80000000000000004</v>
      </c>
      <c r="I3507" s="250"/>
      <c r="J3507" s="246"/>
      <c r="K3507" s="246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202</v>
      </c>
      <c r="AU3507" s="255" t="s">
        <v>82</v>
      </c>
      <c r="AV3507" s="14" t="s">
        <v>82</v>
      </c>
      <c r="AW3507" s="14" t="s">
        <v>34</v>
      </c>
      <c r="AX3507" s="14" t="s">
        <v>72</v>
      </c>
      <c r="AY3507" s="255" t="s">
        <v>191</v>
      </c>
    </row>
    <row r="3508" s="13" customFormat="1">
      <c r="A3508" s="13"/>
      <c r="B3508" s="234"/>
      <c r="C3508" s="235"/>
      <c r="D3508" s="236" t="s">
        <v>202</v>
      </c>
      <c r="E3508" s="237" t="s">
        <v>19</v>
      </c>
      <c r="F3508" s="238" t="s">
        <v>1565</v>
      </c>
      <c r="G3508" s="235"/>
      <c r="H3508" s="237" t="s">
        <v>19</v>
      </c>
      <c r="I3508" s="239"/>
      <c r="J3508" s="235"/>
      <c r="K3508" s="235"/>
      <c r="L3508" s="240"/>
      <c r="M3508" s="241"/>
      <c r="N3508" s="242"/>
      <c r="O3508" s="242"/>
      <c r="P3508" s="242"/>
      <c r="Q3508" s="242"/>
      <c r="R3508" s="242"/>
      <c r="S3508" s="242"/>
      <c r="T3508" s="24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4" t="s">
        <v>202</v>
      </c>
      <c r="AU3508" s="244" t="s">
        <v>82</v>
      </c>
      <c r="AV3508" s="13" t="s">
        <v>80</v>
      </c>
      <c r="AW3508" s="13" t="s">
        <v>34</v>
      </c>
      <c r="AX3508" s="13" t="s">
        <v>72</v>
      </c>
      <c r="AY3508" s="244" t="s">
        <v>191</v>
      </c>
    </row>
    <row r="3509" s="13" customFormat="1">
      <c r="A3509" s="13"/>
      <c r="B3509" s="234"/>
      <c r="C3509" s="235"/>
      <c r="D3509" s="236" t="s">
        <v>202</v>
      </c>
      <c r="E3509" s="237" t="s">
        <v>19</v>
      </c>
      <c r="F3509" s="238" t="s">
        <v>1566</v>
      </c>
      <c r="G3509" s="235"/>
      <c r="H3509" s="237" t="s">
        <v>19</v>
      </c>
      <c r="I3509" s="239"/>
      <c r="J3509" s="235"/>
      <c r="K3509" s="235"/>
      <c r="L3509" s="240"/>
      <c r="M3509" s="241"/>
      <c r="N3509" s="242"/>
      <c r="O3509" s="242"/>
      <c r="P3509" s="242"/>
      <c r="Q3509" s="242"/>
      <c r="R3509" s="242"/>
      <c r="S3509" s="242"/>
      <c r="T3509" s="24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4" t="s">
        <v>202</v>
      </c>
      <c r="AU3509" s="244" t="s">
        <v>82</v>
      </c>
      <c r="AV3509" s="13" t="s">
        <v>80</v>
      </c>
      <c r="AW3509" s="13" t="s">
        <v>34</v>
      </c>
      <c r="AX3509" s="13" t="s">
        <v>72</v>
      </c>
      <c r="AY3509" s="244" t="s">
        <v>191</v>
      </c>
    </row>
    <row r="3510" s="14" customFormat="1">
      <c r="A3510" s="14"/>
      <c r="B3510" s="245"/>
      <c r="C3510" s="246"/>
      <c r="D3510" s="236" t="s">
        <v>202</v>
      </c>
      <c r="E3510" s="247" t="s">
        <v>19</v>
      </c>
      <c r="F3510" s="248" t="s">
        <v>1830</v>
      </c>
      <c r="G3510" s="246"/>
      <c r="H3510" s="249">
        <v>10.77</v>
      </c>
      <c r="I3510" s="250"/>
      <c r="J3510" s="246"/>
      <c r="K3510" s="246"/>
      <c r="L3510" s="251"/>
      <c r="M3510" s="252"/>
      <c r="N3510" s="253"/>
      <c r="O3510" s="253"/>
      <c r="P3510" s="253"/>
      <c r="Q3510" s="253"/>
      <c r="R3510" s="253"/>
      <c r="S3510" s="253"/>
      <c r="T3510" s="25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5" t="s">
        <v>202</v>
      </c>
      <c r="AU3510" s="255" t="s">
        <v>82</v>
      </c>
      <c r="AV3510" s="14" t="s">
        <v>82</v>
      </c>
      <c r="AW3510" s="14" t="s">
        <v>34</v>
      </c>
      <c r="AX3510" s="14" t="s">
        <v>72</v>
      </c>
      <c r="AY3510" s="255" t="s">
        <v>191</v>
      </c>
    </row>
    <row r="3511" s="14" customFormat="1">
      <c r="A3511" s="14"/>
      <c r="B3511" s="245"/>
      <c r="C3511" s="246"/>
      <c r="D3511" s="236" t="s">
        <v>202</v>
      </c>
      <c r="E3511" s="247" t="s">
        <v>19</v>
      </c>
      <c r="F3511" s="248" t="s">
        <v>2909</v>
      </c>
      <c r="G3511" s="246"/>
      <c r="H3511" s="249">
        <v>-2.2999999999999998</v>
      </c>
      <c r="I3511" s="250"/>
      <c r="J3511" s="246"/>
      <c r="K3511" s="246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202</v>
      </c>
      <c r="AU3511" s="255" t="s">
        <v>82</v>
      </c>
      <c r="AV3511" s="14" t="s">
        <v>82</v>
      </c>
      <c r="AW3511" s="14" t="s">
        <v>34</v>
      </c>
      <c r="AX3511" s="14" t="s">
        <v>72</v>
      </c>
      <c r="AY3511" s="255" t="s">
        <v>191</v>
      </c>
    </row>
    <row r="3512" s="13" customFormat="1">
      <c r="A3512" s="13"/>
      <c r="B3512" s="234"/>
      <c r="C3512" s="235"/>
      <c r="D3512" s="236" t="s">
        <v>202</v>
      </c>
      <c r="E3512" s="237" t="s">
        <v>19</v>
      </c>
      <c r="F3512" s="238" t="s">
        <v>1572</v>
      </c>
      <c r="G3512" s="235"/>
      <c r="H3512" s="237" t="s">
        <v>19</v>
      </c>
      <c r="I3512" s="239"/>
      <c r="J3512" s="235"/>
      <c r="K3512" s="235"/>
      <c r="L3512" s="240"/>
      <c r="M3512" s="241"/>
      <c r="N3512" s="242"/>
      <c r="O3512" s="242"/>
      <c r="P3512" s="242"/>
      <c r="Q3512" s="242"/>
      <c r="R3512" s="242"/>
      <c r="S3512" s="242"/>
      <c r="T3512" s="24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4" t="s">
        <v>202</v>
      </c>
      <c r="AU3512" s="244" t="s">
        <v>82</v>
      </c>
      <c r="AV3512" s="13" t="s">
        <v>80</v>
      </c>
      <c r="AW3512" s="13" t="s">
        <v>34</v>
      </c>
      <c r="AX3512" s="13" t="s">
        <v>72</v>
      </c>
      <c r="AY3512" s="244" t="s">
        <v>191</v>
      </c>
    </row>
    <row r="3513" s="13" customFormat="1">
      <c r="A3513" s="13"/>
      <c r="B3513" s="234"/>
      <c r="C3513" s="235"/>
      <c r="D3513" s="236" t="s">
        <v>202</v>
      </c>
      <c r="E3513" s="237" t="s">
        <v>19</v>
      </c>
      <c r="F3513" s="238" t="s">
        <v>1573</v>
      </c>
      <c r="G3513" s="235"/>
      <c r="H3513" s="237" t="s">
        <v>19</v>
      </c>
      <c r="I3513" s="239"/>
      <c r="J3513" s="235"/>
      <c r="K3513" s="235"/>
      <c r="L3513" s="240"/>
      <c r="M3513" s="241"/>
      <c r="N3513" s="242"/>
      <c r="O3513" s="242"/>
      <c r="P3513" s="242"/>
      <c r="Q3513" s="242"/>
      <c r="R3513" s="242"/>
      <c r="S3513" s="242"/>
      <c r="T3513" s="24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4" t="s">
        <v>202</v>
      </c>
      <c r="AU3513" s="244" t="s">
        <v>82</v>
      </c>
      <c r="AV3513" s="13" t="s">
        <v>80</v>
      </c>
      <c r="AW3513" s="13" t="s">
        <v>34</v>
      </c>
      <c r="AX3513" s="13" t="s">
        <v>72</v>
      </c>
      <c r="AY3513" s="244" t="s">
        <v>191</v>
      </c>
    </row>
    <row r="3514" s="14" customFormat="1">
      <c r="A3514" s="14"/>
      <c r="B3514" s="245"/>
      <c r="C3514" s="246"/>
      <c r="D3514" s="236" t="s">
        <v>202</v>
      </c>
      <c r="E3514" s="247" t="s">
        <v>19</v>
      </c>
      <c r="F3514" s="248" t="s">
        <v>1832</v>
      </c>
      <c r="G3514" s="246"/>
      <c r="H3514" s="249">
        <v>9.5600000000000005</v>
      </c>
      <c r="I3514" s="250"/>
      <c r="J3514" s="246"/>
      <c r="K3514" s="246"/>
      <c r="L3514" s="251"/>
      <c r="M3514" s="252"/>
      <c r="N3514" s="253"/>
      <c r="O3514" s="253"/>
      <c r="P3514" s="253"/>
      <c r="Q3514" s="253"/>
      <c r="R3514" s="253"/>
      <c r="S3514" s="253"/>
      <c r="T3514" s="25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5" t="s">
        <v>202</v>
      </c>
      <c r="AU3514" s="255" t="s">
        <v>82</v>
      </c>
      <c r="AV3514" s="14" t="s">
        <v>82</v>
      </c>
      <c r="AW3514" s="14" t="s">
        <v>34</v>
      </c>
      <c r="AX3514" s="14" t="s">
        <v>72</v>
      </c>
      <c r="AY3514" s="255" t="s">
        <v>191</v>
      </c>
    </row>
    <row r="3515" s="14" customFormat="1">
      <c r="A3515" s="14"/>
      <c r="B3515" s="245"/>
      <c r="C3515" s="246"/>
      <c r="D3515" s="236" t="s">
        <v>202</v>
      </c>
      <c r="E3515" s="247" t="s">
        <v>19</v>
      </c>
      <c r="F3515" s="248" t="s">
        <v>2908</v>
      </c>
      <c r="G3515" s="246"/>
      <c r="H3515" s="249">
        <v>-3.1000000000000001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202</v>
      </c>
      <c r="AU3515" s="255" t="s">
        <v>82</v>
      </c>
      <c r="AV3515" s="14" t="s">
        <v>82</v>
      </c>
      <c r="AW3515" s="14" t="s">
        <v>34</v>
      </c>
      <c r="AX3515" s="14" t="s">
        <v>72</v>
      </c>
      <c r="AY3515" s="255" t="s">
        <v>191</v>
      </c>
    </row>
    <row r="3516" s="13" customFormat="1">
      <c r="A3516" s="13"/>
      <c r="B3516" s="234"/>
      <c r="C3516" s="235"/>
      <c r="D3516" s="236" t="s">
        <v>202</v>
      </c>
      <c r="E3516" s="237" t="s">
        <v>19</v>
      </c>
      <c r="F3516" s="238" t="s">
        <v>1581</v>
      </c>
      <c r="G3516" s="235"/>
      <c r="H3516" s="237" t="s">
        <v>19</v>
      </c>
      <c r="I3516" s="239"/>
      <c r="J3516" s="235"/>
      <c r="K3516" s="235"/>
      <c r="L3516" s="240"/>
      <c r="M3516" s="241"/>
      <c r="N3516" s="242"/>
      <c r="O3516" s="242"/>
      <c r="P3516" s="242"/>
      <c r="Q3516" s="242"/>
      <c r="R3516" s="242"/>
      <c r="S3516" s="242"/>
      <c r="T3516" s="24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4" t="s">
        <v>202</v>
      </c>
      <c r="AU3516" s="244" t="s">
        <v>82</v>
      </c>
      <c r="AV3516" s="13" t="s">
        <v>80</v>
      </c>
      <c r="AW3516" s="13" t="s">
        <v>34</v>
      </c>
      <c r="AX3516" s="13" t="s">
        <v>72</v>
      </c>
      <c r="AY3516" s="244" t="s">
        <v>191</v>
      </c>
    </row>
    <row r="3517" s="13" customFormat="1">
      <c r="A3517" s="13"/>
      <c r="B3517" s="234"/>
      <c r="C3517" s="235"/>
      <c r="D3517" s="236" t="s">
        <v>202</v>
      </c>
      <c r="E3517" s="237" t="s">
        <v>19</v>
      </c>
      <c r="F3517" s="238" t="s">
        <v>1582</v>
      </c>
      <c r="G3517" s="235"/>
      <c r="H3517" s="237" t="s">
        <v>19</v>
      </c>
      <c r="I3517" s="239"/>
      <c r="J3517" s="235"/>
      <c r="K3517" s="235"/>
      <c r="L3517" s="240"/>
      <c r="M3517" s="241"/>
      <c r="N3517" s="242"/>
      <c r="O3517" s="242"/>
      <c r="P3517" s="242"/>
      <c r="Q3517" s="242"/>
      <c r="R3517" s="242"/>
      <c r="S3517" s="242"/>
      <c r="T3517" s="24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4" t="s">
        <v>202</v>
      </c>
      <c r="AU3517" s="244" t="s">
        <v>82</v>
      </c>
      <c r="AV3517" s="13" t="s">
        <v>80</v>
      </c>
      <c r="AW3517" s="13" t="s">
        <v>34</v>
      </c>
      <c r="AX3517" s="13" t="s">
        <v>72</v>
      </c>
      <c r="AY3517" s="244" t="s">
        <v>191</v>
      </c>
    </row>
    <row r="3518" s="14" customFormat="1">
      <c r="A3518" s="14"/>
      <c r="B3518" s="245"/>
      <c r="C3518" s="246"/>
      <c r="D3518" s="236" t="s">
        <v>202</v>
      </c>
      <c r="E3518" s="247" t="s">
        <v>19</v>
      </c>
      <c r="F3518" s="248" t="s">
        <v>1836</v>
      </c>
      <c r="G3518" s="246"/>
      <c r="H3518" s="249">
        <v>13.210000000000001</v>
      </c>
      <c r="I3518" s="250"/>
      <c r="J3518" s="246"/>
      <c r="K3518" s="246"/>
      <c r="L3518" s="251"/>
      <c r="M3518" s="252"/>
      <c r="N3518" s="253"/>
      <c r="O3518" s="253"/>
      <c r="P3518" s="253"/>
      <c r="Q3518" s="253"/>
      <c r="R3518" s="253"/>
      <c r="S3518" s="253"/>
      <c r="T3518" s="25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5" t="s">
        <v>202</v>
      </c>
      <c r="AU3518" s="255" t="s">
        <v>82</v>
      </c>
      <c r="AV3518" s="14" t="s">
        <v>82</v>
      </c>
      <c r="AW3518" s="14" t="s">
        <v>34</v>
      </c>
      <c r="AX3518" s="14" t="s">
        <v>72</v>
      </c>
      <c r="AY3518" s="255" t="s">
        <v>191</v>
      </c>
    </row>
    <row r="3519" s="14" customFormat="1">
      <c r="A3519" s="14"/>
      <c r="B3519" s="245"/>
      <c r="C3519" s="246"/>
      <c r="D3519" s="236" t="s">
        <v>202</v>
      </c>
      <c r="E3519" s="247" t="s">
        <v>19</v>
      </c>
      <c r="F3519" s="248" t="s">
        <v>2905</v>
      </c>
      <c r="G3519" s="246"/>
      <c r="H3519" s="249">
        <v>-0.80000000000000004</v>
      </c>
      <c r="I3519" s="250"/>
      <c r="J3519" s="246"/>
      <c r="K3519" s="246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202</v>
      </c>
      <c r="AU3519" s="255" t="s">
        <v>82</v>
      </c>
      <c r="AV3519" s="14" t="s">
        <v>82</v>
      </c>
      <c r="AW3519" s="14" t="s">
        <v>34</v>
      </c>
      <c r="AX3519" s="14" t="s">
        <v>72</v>
      </c>
      <c r="AY3519" s="255" t="s">
        <v>191</v>
      </c>
    </row>
    <row r="3520" s="13" customFormat="1">
      <c r="A3520" s="13"/>
      <c r="B3520" s="234"/>
      <c r="C3520" s="235"/>
      <c r="D3520" s="236" t="s">
        <v>202</v>
      </c>
      <c r="E3520" s="237" t="s">
        <v>19</v>
      </c>
      <c r="F3520" s="238" t="s">
        <v>1585</v>
      </c>
      <c r="G3520" s="235"/>
      <c r="H3520" s="237" t="s">
        <v>19</v>
      </c>
      <c r="I3520" s="239"/>
      <c r="J3520" s="235"/>
      <c r="K3520" s="235"/>
      <c r="L3520" s="240"/>
      <c r="M3520" s="241"/>
      <c r="N3520" s="242"/>
      <c r="O3520" s="242"/>
      <c r="P3520" s="242"/>
      <c r="Q3520" s="242"/>
      <c r="R3520" s="242"/>
      <c r="S3520" s="242"/>
      <c r="T3520" s="24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4" t="s">
        <v>202</v>
      </c>
      <c r="AU3520" s="244" t="s">
        <v>82</v>
      </c>
      <c r="AV3520" s="13" t="s">
        <v>80</v>
      </c>
      <c r="AW3520" s="13" t="s">
        <v>34</v>
      </c>
      <c r="AX3520" s="13" t="s">
        <v>72</v>
      </c>
      <c r="AY3520" s="244" t="s">
        <v>191</v>
      </c>
    </row>
    <row r="3521" s="14" customFormat="1">
      <c r="A3521" s="14"/>
      <c r="B3521" s="245"/>
      <c r="C3521" s="246"/>
      <c r="D3521" s="236" t="s">
        <v>202</v>
      </c>
      <c r="E3521" s="247" t="s">
        <v>19</v>
      </c>
      <c r="F3521" s="248" t="s">
        <v>1837</v>
      </c>
      <c r="G3521" s="246"/>
      <c r="H3521" s="249">
        <v>13.539999999999999</v>
      </c>
      <c r="I3521" s="250"/>
      <c r="J3521" s="246"/>
      <c r="K3521" s="246"/>
      <c r="L3521" s="251"/>
      <c r="M3521" s="252"/>
      <c r="N3521" s="253"/>
      <c r="O3521" s="253"/>
      <c r="P3521" s="253"/>
      <c r="Q3521" s="253"/>
      <c r="R3521" s="253"/>
      <c r="S3521" s="253"/>
      <c r="T3521" s="25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5" t="s">
        <v>202</v>
      </c>
      <c r="AU3521" s="255" t="s">
        <v>82</v>
      </c>
      <c r="AV3521" s="14" t="s">
        <v>82</v>
      </c>
      <c r="AW3521" s="14" t="s">
        <v>34</v>
      </c>
      <c r="AX3521" s="14" t="s">
        <v>72</v>
      </c>
      <c r="AY3521" s="255" t="s">
        <v>191</v>
      </c>
    </row>
    <row r="3522" s="14" customFormat="1">
      <c r="A3522" s="14"/>
      <c r="B3522" s="245"/>
      <c r="C3522" s="246"/>
      <c r="D3522" s="236" t="s">
        <v>202</v>
      </c>
      <c r="E3522" s="247" t="s">
        <v>19</v>
      </c>
      <c r="F3522" s="248" t="s">
        <v>2905</v>
      </c>
      <c r="G3522" s="246"/>
      <c r="H3522" s="249">
        <v>-0.80000000000000004</v>
      </c>
      <c r="I3522" s="250"/>
      <c r="J3522" s="246"/>
      <c r="K3522" s="246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202</v>
      </c>
      <c r="AU3522" s="255" t="s">
        <v>82</v>
      </c>
      <c r="AV3522" s="14" t="s">
        <v>82</v>
      </c>
      <c r="AW3522" s="14" t="s">
        <v>34</v>
      </c>
      <c r="AX3522" s="14" t="s">
        <v>72</v>
      </c>
      <c r="AY3522" s="255" t="s">
        <v>191</v>
      </c>
    </row>
    <row r="3523" s="13" customFormat="1">
      <c r="A3523" s="13"/>
      <c r="B3523" s="234"/>
      <c r="C3523" s="235"/>
      <c r="D3523" s="236" t="s">
        <v>202</v>
      </c>
      <c r="E3523" s="237" t="s">
        <v>19</v>
      </c>
      <c r="F3523" s="238" t="s">
        <v>1587</v>
      </c>
      <c r="G3523" s="235"/>
      <c r="H3523" s="237" t="s">
        <v>19</v>
      </c>
      <c r="I3523" s="239"/>
      <c r="J3523" s="235"/>
      <c r="K3523" s="235"/>
      <c r="L3523" s="240"/>
      <c r="M3523" s="241"/>
      <c r="N3523" s="242"/>
      <c r="O3523" s="242"/>
      <c r="P3523" s="242"/>
      <c r="Q3523" s="242"/>
      <c r="R3523" s="242"/>
      <c r="S3523" s="242"/>
      <c r="T3523" s="24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4" t="s">
        <v>202</v>
      </c>
      <c r="AU3523" s="244" t="s">
        <v>82</v>
      </c>
      <c r="AV3523" s="13" t="s">
        <v>80</v>
      </c>
      <c r="AW3523" s="13" t="s">
        <v>34</v>
      </c>
      <c r="AX3523" s="13" t="s">
        <v>72</v>
      </c>
      <c r="AY3523" s="244" t="s">
        <v>191</v>
      </c>
    </row>
    <row r="3524" s="14" customFormat="1">
      <c r="A3524" s="14"/>
      <c r="B3524" s="245"/>
      <c r="C3524" s="246"/>
      <c r="D3524" s="236" t="s">
        <v>202</v>
      </c>
      <c r="E3524" s="247" t="s">
        <v>19</v>
      </c>
      <c r="F3524" s="248" t="s">
        <v>1838</v>
      </c>
      <c r="G3524" s="246"/>
      <c r="H3524" s="249">
        <v>8.6300000000000008</v>
      </c>
      <c r="I3524" s="250"/>
      <c r="J3524" s="246"/>
      <c r="K3524" s="246"/>
      <c r="L3524" s="251"/>
      <c r="M3524" s="252"/>
      <c r="N3524" s="253"/>
      <c r="O3524" s="253"/>
      <c r="P3524" s="253"/>
      <c r="Q3524" s="253"/>
      <c r="R3524" s="253"/>
      <c r="S3524" s="253"/>
      <c r="T3524" s="25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5" t="s">
        <v>202</v>
      </c>
      <c r="AU3524" s="255" t="s">
        <v>82</v>
      </c>
      <c r="AV3524" s="14" t="s">
        <v>82</v>
      </c>
      <c r="AW3524" s="14" t="s">
        <v>34</v>
      </c>
      <c r="AX3524" s="14" t="s">
        <v>72</v>
      </c>
      <c r="AY3524" s="255" t="s">
        <v>191</v>
      </c>
    </row>
    <row r="3525" s="14" customFormat="1">
      <c r="A3525" s="14"/>
      <c r="B3525" s="245"/>
      <c r="C3525" s="246"/>
      <c r="D3525" s="236" t="s">
        <v>202</v>
      </c>
      <c r="E3525" s="247" t="s">
        <v>19</v>
      </c>
      <c r="F3525" s="248" t="s">
        <v>2905</v>
      </c>
      <c r="G3525" s="246"/>
      <c r="H3525" s="249">
        <v>-0.80000000000000004</v>
      </c>
      <c r="I3525" s="250"/>
      <c r="J3525" s="246"/>
      <c r="K3525" s="246"/>
      <c r="L3525" s="251"/>
      <c r="M3525" s="252"/>
      <c r="N3525" s="253"/>
      <c r="O3525" s="253"/>
      <c r="P3525" s="253"/>
      <c r="Q3525" s="253"/>
      <c r="R3525" s="253"/>
      <c r="S3525" s="253"/>
      <c r="T3525" s="25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5" t="s">
        <v>202</v>
      </c>
      <c r="AU3525" s="255" t="s">
        <v>82</v>
      </c>
      <c r="AV3525" s="14" t="s">
        <v>82</v>
      </c>
      <c r="AW3525" s="14" t="s">
        <v>34</v>
      </c>
      <c r="AX3525" s="14" t="s">
        <v>72</v>
      </c>
      <c r="AY3525" s="255" t="s">
        <v>191</v>
      </c>
    </row>
    <row r="3526" s="13" customFormat="1">
      <c r="A3526" s="13"/>
      <c r="B3526" s="234"/>
      <c r="C3526" s="235"/>
      <c r="D3526" s="236" t="s">
        <v>202</v>
      </c>
      <c r="E3526" s="237" t="s">
        <v>19</v>
      </c>
      <c r="F3526" s="238" t="s">
        <v>1589</v>
      </c>
      <c r="G3526" s="235"/>
      <c r="H3526" s="237" t="s">
        <v>19</v>
      </c>
      <c r="I3526" s="239"/>
      <c r="J3526" s="235"/>
      <c r="K3526" s="235"/>
      <c r="L3526" s="240"/>
      <c r="M3526" s="241"/>
      <c r="N3526" s="242"/>
      <c r="O3526" s="242"/>
      <c r="P3526" s="242"/>
      <c r="Q3526" s="242"/>
      <c r="R3526" s="242"/>
      <c r="S3526" s="242"/>
      <c r="T3526" s="24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4" t="s">
        <v>202</v>
      </c>
      <c r="AU3526" s="244" t="s">
        <v>82</v>
      </c>
      <c r="AV3526" s="13" t="s">
        <v>80</v>
      </c>
      <c r="AW3526" s="13" t="s">
        <v>34</v>
      </c>
      <c r="AX3526" s="13" t="s">
        <v>72</v>
      </c>
      <c r="AY3526" s="244" t="s">
        <v>191</v>
      </c>
    </row>
    <row r="3527" s="14" customFormat="1">
      <c r="A3527" s="14"/>
      <c r="B3527" s="245"/>
      <c r="C3527" s="246"/>
      <c r="D3527" s="236" t="s">
        <v>202</v>
      </c>
      <c r="E3527" s="247" t="s">
        <v>19</v>
      </c>
      <c r="F3527" s="248" t="s">
        <v>1839</v>
      </c>
      <c r="G3527" s="246"/>
      <c r="H3527" s="249">
        <v>5.5599999999999996</v>
      </c>
      <c r="I3527" s="250"/>
      <c r="J3527" s="246"/>
      <c r="K3527" s="246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202</v>
      </c>
      <c r="AU3527" s="255" t="s">
        <v>82</v>
      </c>
      <c r="AV3527" s="14" t="s">
        <v>82</v>
      </c>
      <c r="AW3527" s="14" t="s">
        <v>34</v>
      </c>
      <c r="AX3527" s="14" t="s">
        <v>72</v>
      </c>
      <c r="AY3527" s="255" t="s">
        <v>191</v>
      </c>
    </row>
    <row r="3528" s="14" customFormat="1">
      <c r="A3528" s="14"/>
      <c r="B3528" s="245"/>
      <c r="C3528" s="246"/>
      <c r="D3528" s="236" t="s">
        <v>202</v>
      </c>
      <c r="E3528" s="247" t="s">
        <v>19</v>
      </c>
      <c r="F3528" s="248" t="s">
        <v>2905</v>
      </c>
      <c r="G3528" s="246"/>
      <c r="H3528" s="249">
        <v>-0.80000000000000004</v>
      </c>
      <c r="I3528" s="250"/>
      <c r="J3528" s="246"/>
      <c r="K3528" s="246"/>
      <c r="L3528" s="251"/>
      <c r="M3528" s="252"/>
      <c r="N3528" s="253"/>
      <c r="O3528" s="253"/>
      <c r="P3528" s="253"/>
      <c r="Q3528" s="253"/>
      <c r="R3528" s="253"/>
      <c r="S3528" s="253"/>
      <c r="T3528" s="25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5" t="s">
        <v>202</v>
      </c>
      <c r="AU3528" s="255" t="s">
        <v>82</v>
      </c>
      <c r="AV3528" s="14" t="s">
        <v>82</v>
      </c>
      <c r="AW3528" s="14" t="s">
        <v>34</v>
      </c>
      <c r="AX3528" s="14" t="s">
        <v>72</v>
      </c>
      <c r="AY3528" s="255" t="s">
        <v>191</v>
      </c>
    </row>
    <row r="3529" s="13" customFormat="1">
      <c r="A3529" s="13"/>
      <c r="B3529" s="234"/>
      <c r="C3529" s="235"/>
      <c r="D3529" s="236" t="s">
        <v>202</v>
      </c>
      <c r="E3529" s="237" t="s">
        <v>19</v>
      </c>
      <c r="F3529" s="238" t="s">
        <v>1591</v>
      </c>
      <c r="G3529" s="235"/>
      <c r="H3529" s="237" t="s">
        <v>19</v>
      </c>
      <c r="I3529" s="239"/>
      <c r="J3529" s="235"/>
      <c r="K3529" s="235"/>
      <c r="L3529" s="240"/>
      <c r="M3529" s="241"/>
      <c r="N3529" s="242"/>
      <c r="O3529" s="242"/>
      <c r="P3529" s="242"/>
      <c r="Q3529" s="242"/>
      <c r="R3529" s="242"/>
      <c r="S3529" s="242"/>
      <c r="T3529" s="24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4" t="s">
        <v>202</v>
      </c>
      <c r="AU3529" s="244" t="s">
        <v>82</v>
      </c>
      <c r="AV3529" s="13" t="s">
        <v>80</v>
      </c>
      <c r="AW3529" s="13" t="s">
        <v>34</v>
      </c>
      <c r="AX3529" s="13" t="s">
        <v>72</v>
      </c>
      <c r="AY3529" s="244" t="s">
        <v>191</v>
      </c>
    </row>
    <row r="3530" s="14" customFormat="1">
      <c r="A3530" s="14"/>
      <c r="B3530" s="245"/>
      <c r="C3530" s="246"/>
      <c r="D3530" s="236" t="s">
        <v>202</v>
      </c>
      <c r="E3530" s="247" t="s">
        <v>19</v>
      </c>
      <c r="F3530" s="248" t="s">
        <v>1840</v>
      </c>
      <c r="G3530" s="246"/>
      <c r="H3530" s="249">
        <v>14.82</v>
      </c>
      <c r="I3530" s="250"/>
      <c r="J3530" s="246"/>
      <c r="K3530" s="246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202</v>
      </c>
      <c r="AU3530" s="255" t="s">
        <v>82</v>
      </c>
      <c r="AV3530" s="14" t="s">
        <v>82</v>
      </c>
      <c r="AW3530" s="14" t="s">
        <v>34</v>
      </c>
      <c r="AX3530" s="14" t="s">
        <v>72</v>
      </c>
      <c r="AY3530" s="255" t="s">
        <v>191</v>
      </c>
    </row>
    <row r="3531" s="14" customFormat="1">
      <c r="A3531" s="14"/>
      <c r="B3531" s="245"/>
      <c r="C3531" s="246"/>
      <c r="D3531" s="236" t="s">
        <v>202</v>
      </c>
      <c r="E3531" s="247" t="s">
        <v>19</v>
      </c>
      <c r="F3531" s="248" t="s">
        <v>2910</v>
      </c>
      <c r="G3531" s="246"/>
      <c r="H3531" s="249">
        <v>-0.90000000000000002</v>
      </c>
      <c r="I3531" s="250"/>
      <c r="J3531" s="246"/>
      <c r="K3531" s="246"/>
      <c r="L3531" s="251"/>
      <c r="M3531" s="252"/>
      <c r="N3531" s="253"/>
      <c r="O3531" s="253"/>
      <c r="P3531" s="253"/>
      <c r="Q3531" s="253"/>
      <c r="R3531" s="253"/>
      <c r="S3531" s="253"/>
      <c r="T3531" s="25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5" t="s">
        <v>202</v>
      </c>
      <c r="AU3531" s="255" t="s">
        <v>82</v>
      </c>
      <c r="AV3531" s="14" t="s">
        <v>82</v>
      </c>
      <c r="AW3531" s="14" t="s">
        <v>34</v>
      </c>
      <c r="AX3531" s="14" t="s">
        <v>72</v>
      </c>
      <c r="AY3531" s="255" t="s">
        <v>191</v>
      </c>
    </row>
    <row r="3532" s="13" customFormat="1">
      <c r="A3532" s="13"/>
      <c r="B3532" s="234"/>
      <c r="C3532" s="235"/>
      <c r="D3532" s="236" t="s">
        <v>202</v>
      </c>
      <c r="E3532" s="237" t="s">
        <v>19</v>
      </c>
      <c r="F3532" s="238" t="s">
        <v>1595</v>
      </c>
      <c r="G3532" s="235"/>
      <c r="H3532" s="237" t="s">
        <v>19</v>
      </c>
      <c r="I3532" s="239"/>
      <c r="J3532" s="235"/>
      <c r="K3532" s="235"/>
      <c r="L3532" s="240"/>
      <c r="M3532" s="241"/>
      <c r="N3532" s="242"/>
      <c r="O3532" s="242"/>
      <c r="P3532" s="242"/>
      <c r="Q3532" s="242"/>
      <c r="R3532" s="242"/>
      <c r="S3532" s="242"/>
      <c r="T3532" s="24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44" t="s">
        <v>202</v>
      </c>
      <c r="AU3532" s="244" t="s">
        <v>82</v>
      </c>
      <c r="AV3532" s="13" t="s">
        <v>80</v>
      </c>
      <c r="AW3532" s="13" t="s">
        <v>34</v>
      </c>
      <c r="AX3532" s="13" t="s">
        <v>72</v>
      </c>
      <c r="AY3532" s="244" t="s">
        <v>191</v>
      </c>
    </row>
    <row r="3533" s="14" customFormat="1">
      <c r="A3533" s="14"/>
      <c r="B3533" s="245"/>
      <c r="C3533" s="246"/>
      <c r="D3533" s="236" t="s">
        <v>202</v>
      </c>
      <c r="E3533" s="247" t="s">
        <v>19</v>
      </c>
      <c r="F3533" s="248" t="s">
        <v>1841</v>
      </c>
      <c r="G3533" s="246"/>
      <c r="H3533" s="249">
        <v>14.9</v>
      </c>
      <c r="I3533" s="250"/>
      <c r="J3533" s="246"/>
      <c r="K3533" s="246"/>
      <c r="L3533" s="251"/>
      <c r="M3533" s="252"/>
      <c r="N3533" s="253"/>
      <c r="O3533" s="253"/>
      <c r="P3533" s="253"/>
      <c r="Q3533" s="253"/>
      <c r="R3533" s="253"/>
      <c r="S3533" s="253"/>
      <c r="T3533" s="25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55" t="s">
        <v>202</v>
      </c>
      <c r="AU3533" s="255" t="s">
        <v>82</v>
      </c>
      <c r="AV3533" s="14" t="s">
        <v>82</v>
      </c>
      <c r="AW3533" s="14" t="s">
        <v>34</v>
      </c>
      <c r="AX3533" s="14" t="s">
        <v>72</v>
      </c>
      <c r="AY3533" s="255" t="s">
        <v>191</v>
      </c>
    </row>
    <row r="3534" s="14" customFormat="1">
      <c r="A3534" s="14"/>
      <c r="B3534" s="245"/>
      <c r="C3534" s="246"/>
      <c r="D3534" s="236" t="s">
        <v>202</v>
      </c>
      <c r="E3534" s="247" t="s">
        <v>19</v>
      </c>
      <c r="F3534" s="248" t="s">
        <v>2910</v>
      </c>
      <c r="G3534" s="246"/>
      <c r="H3534" s="249">
        <v>-0.90000000000000002</v>
      </c>
      <c r="I3534" s="250"/>
      <c r="J3534" s="246"/>
      <c r="K3534" s="246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202</v>
      </c>
      <c r="AU3534" s="255" t="s">
        <v>82</v>
      </c>
      <c r="AV3534" s="14" t="s">
        <v>82</v>
      </c>
      <c r="AW3534" s="14" t="s">
        <v>34</v>
      </c>
      <c r="AX3534" s="14" t="s">
        <v>72</v>
      </c>
      <c r="AY3534" s="255" t="s">
        <v>191</v>
      </c>
    </row>
    <row r="3535" s="13" customFormat="1">
      <c r="A3535" s="13"/>
      <c r="B3535" s="234"/>
      <c r="C3535" s="235"/>
      <c r="D3535" s="236" t="s">
        <v>202</v>
      </c>
      <c r="E3535" s="237" t="s">
        <v>19</v>
      </c>
      <c r="F3535" s="238" t="s">
        <v>1597</v>
      </c>
      <c r="G3535" s="235"/>
      <c r="H3535" s="237" t="s">
        <v>19</v>
      </c>
      <c r="I3535" s="239"/>
      <c r="J3535" s="235"/>
      <c r="K3535" s="235"/>
      <c r="L3535" s="240"/>
      <c r="M3535" s="241"/>
      <c r="N3535" s="242"/>
      <c r="O3535" s="242"/>
      <c r="P3535" s="242"/>
      <c r="Q3535" s="242"/>
      <c r="R3535" s="242"/>
      <c r="S3535" s="242"/>
      <c r="T3535" s="24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4" t="s">
        <v>202</v>
      </c>
      <c r="AU3535" s="244" t="s">
        <v>82</v>
      </c>
      <c r="AV3535" s="13" t="s">
        <v>80</v>
      </c>
      <c r="AW3535" s="13" t="s">
        <v>34</v>
      </c>
      <c r="AX3535" s="13" t="s">
        <v>72</v>
      </c>
      <c r="AY3535" s="244" t="s">
        <v>191</v>
      </c>
    </row>
    <row r="3536" s="14" customFormat="1">
      <c r="A3536" s="14"/>
      <c r="B3536" s="245"/>
      <c r="C3536" s="246"/>
      <c r="D3536" s="236" t="s">
        <v>202</v>
      </c>
      <c r="E3536" s="247" t="s">
        <v>19</v>
      </c>
      <c r="F3536" s="248" t="s">
        <v>1842</v>
      </c>
      <c r="G3536" s="246"/>
      <c r="H3536" s="249">
        <v>8.9100000000000001</v>
      </c>
      <c r="I3536" s="250"/>
      <c r="J3536" s="246"/>
      <c r="K3536" s="246"/>
      <c r="L3536" s="251"/>
      <c r="M3536" s="252"/>
      <c r="N3536" s="253"/>
      <c r="O3536" s="253"/>
      <c r="P3536" s="253"/>
      <c r="Q3536" s="253"/>
      <c r="R3536" s="253"/>
      <c r="S3536" s="253"/>
      <c r="T3536" s="25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5" t="s">
        <v>202</v>
      </c>
      <c r="AU3536" s="255" t="s">
        <v>82</v>
      </c>
      <c r="AV3536" s="14" t="s">
        <v>82</v>
      </c>
      <c r="AW3536" s="14" t="s">
        <v>34</v>
      </c>
      <c r="AX3536" s="14" t="s">
        <v>72</v>
      </c>
      <c r="AY3536" s="255" t="s">
        <v>191</v>
      </c>
    </row>
    <row r="3537" s="14" customFormat="1">
      <c r="A3537" s="14"/>
      <c r="B3537" s="245"/>
      <c r="C3537" s="246"/>
      <c r="D3537" s="236" t="s">
        <v>202</v>
      </c>
      <c r="E3537" s="247" t="s">
        <v>19</v>
      </c>
      <c r="F3537" s="248" t="s">
        <v>2910</v>
      </c>
      <c r="G3537" s="246"/>
      <c r="H3537" s="249">
        <v>-0.90000000000000002</v>
      </c>
      <c r="I3537" s="250"/>
      <c r="J3537" s="246"/>
      <c r="K3537" s="246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202</v>
      </c>
      <c r="AU3537" s="255" t="s">
        <v>82</v>
      </c>
      <c r="AV3537" s="14" t="s">
        <v>82</v>
      </c>
      <c r="AW3537" s="14" t="s">
        <v>34</v>
      </c>
      <c r="AX3537" s="14" t="s">
        <v>72</v>
      </c>
      <c r="AY3537" s="255" t="s">
        <v>191</v>
      </c>
    </row>
    <row r="3538" s="13" customFormat="1">
      <c r="A3538" s="13"/>
      <c r="B3538" s="234"/>
      <c r="C3538" s="235"/>
      <c r="D3538" s="236" t="s">
        <v>202</v>
      </c>
      <c r="E3538" s="237" t="s">
        <v>19</v>
      </c>
      <c r="F3538" s="238" t="s">
        <v>1623</v>
      </c>
      <c r="G3538" s="235"/>
      <c r="H3538" s="237" t="s">
        <v>19</v>
      </c>
      <c r="I3538" s="239"/>
      <c r="J3538" s="235"/>
      <c r="K3538" s="235"/>
      <c r="L3538" s="240"/>
      <c r="M3538" s="241"/>
      <c r="N3538" s="242"/>
      <c r="O3538" s="242"/>
      <c r="P3538" s="242"/>
      <c r="Q3538" s="242"/>
      <c r="R3538" s="242"/>
      <c r="S3538" s="242"/>
      <c r="T3538" s="24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4" t="s">
        <v>202</v>
      </c>
      <c r="AU3538" s="244" t="s">
        <v>82</v>
      </c>
      <c r="AV3538" s="13" t="s">
        <v>80</v>
      </c>
      <c r="AW3538" s="13" t="s">
        <v>34</v>
      </c>
      <c r="AX3538" s="13" t="s">
        <v>72</v>
      </c>
      <c r="AY3538" s="244" t="s">
        <v>191</v>
      </c>
    </row>
    <row r="3539" s="13" customFormat="1">
      <c r="A3539" s="13"/>
      <c r="B3539" s="234"/>
      <c r="C3539" s="235"/>
      <c r="D3539" s="236" t="s">
        <v>202</v>
      </c>
      <c r="E3539" s="237" t="s">
        <v>19</v>
      </c>
      <c r="F3539" s="238" t="s">
        <v>1633</v>
      </c>
      <c r="G3539" s="235"/>
      <c r="H3539" s="237" t="s">
        <v>19</v>
      </c>
      <c r="I3539" s="239"/>
      <c r="J3539" s="235"/>
      <c r="K3539" s="235"/>
      <c r="L3539" s="240"/>
      <c r="M3539" s="241"/>
      <c r="N3539" s="242"/>
      <c r="O3539" s="242"/>
      <c r="P3539" s="242"/>
      <c r="Q3539" s="242"/>
      <c r="R3539" s="242"/>
      <c r="S3539" s="242"/>
      <c r="T3539" s="24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4" t="s">
        <v>202</v>
      </c>
      <c r="AU3539" s="244" t="s">
        <v>82</v>
      </c>
      <c r="AV3539" s="13" t="s">
        <v>80</v>
      </c>
      <c r="AW3539" s="13" t="s">
        <v>34</v>
      </c>
      <c r="AX3539" s="13" t="s">
        <v>72</v>
      </c>
      <c r="AY3539" s="244" t="s">
        <v>191</v>
      </c>
    </row>
    <row r="3540" s="14" customFormat="1">
      <c r="A3540" s="14"/>
      <c r="B3540" s="245"/>
      <c r="C3540" s="246"/>
      <c r="D3540" s="236" t="s">
        <v>202</v>
      </c>
      <c r="E3540" s="247" t="s">
        <v>19</v>
      </c>
      <c r="F3540" s="248" t="s">
        <v>1856</v>
      </c>
      <c r="G3540" s="246"/>
      <c r="H3540" s="249">
        <v>13.140000000000001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202</v>
      </c>
      <c r="AU3540" s="255" t="s">
        <v>82</v>
      </c>
      <c r="AV3540" s="14" t="s">
        <v>82</v>
      </c>
      <c r="AW3540" s="14" t="s">
        <v>34</v>
      </c>
      <c r="AX3540" s="14" t="s">
        <v>72</v>
      </c>
      <c r="AY3540" s="255" t="s">
        <v>191</v>
      </c>
    </row>
    <row r="3541" s="14" customFormat="1">
      <c r="A3541" s="14"/>
      <c r="B3541" s="245"/>
      <c r="C3541" s="246"/>
      <c r="D3541" s="236" t="s">
        <v>202</v>
      </c>
      <c r="E3541" s="247" t="s">
        <v>19</v>
      </c>
      <c r="F3541" s="248" t="s">
        <v>1806</v>
      </c>
      <c r="G3541" s="246"/>
      <c r="H3541" s="249">
        <v>0.40000000000000002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5" t="s">
        <v>202</v>
      </c>
      <c r="AU3541" s="255" t="s">
        <v>82</v>
      </c>
      <c r="AV3541" s="14" t="s">
        <v>82</v>
      </c>
      <c r="AW3541" s="14" t="s">
        <v>34</v>
      </c>
      <c r="AX3541" s="14" t="s">
        <v>72</v>
      </c>
      <c r="AY3541" s="255" t="s">
        <v>191</v>
      </c>
    </row>
    <row r="3542" s="14" customFormat="1">
      <c r="A3542" s="14"/>
      <c r="B3542" s="245"/>
      <c r="C3542" s="246"/>
      <c r="D3542" s="236" t="s">
        <v>202</v>
      </c>
      <c r="E3542" s="247" t="s">
        <v>19</v>
      </c>
      <c r="F3542" s="248" t="s">
        <v>2911</v>
      </c>
      <c r="G3542" s="246"/>
      <c r="H3542" s="249">
        <v>-2.6200000000000001</v>
      </c>
      <c r="I3542" s="250"/>
      <c r="J3542" s="246"/>
      <c r="K3542" s="246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202</v>
      </c>
      <c r="AU3542" s="255" t="s">
        <v>82</v>
      </c>
      <c r="AV3542" s="14" t="s">
        <v>82</v>
      </c>
      <c r="AW3542" s="14" t="s">
        <v>34</v>
      </c>
      <c r="AX3542" s="14" t="s">
        <v>72</v>
      </c>
      <c r="AY3542" s="255" t="s">
        <v>191</v>
      </c>
    </row>
    <row r="3543" s="13" customFormat="1">
      <c r="A3543" s="13"/>
      <c r="B3543" s="234"/>
      <c r="C3543" s="235"/>
      <c r="D3543" s="236" t="s">
        <v>202</v>
      </c>
      <c r="E3543" s="237" t="s">
        <v>19</v>
      </c>
      <c r="F3543" s="238" t="s">
        <v>1479</v>
      </c>
      <c r="G3543" s="235"/>
      <c r="H3543" s="237" t="s">
        <v>19</v>
      </c>
      <c r="I3543" s="239"/>
      <c r="J3543" s="235"/>
      <c r="K3543" s="235"/>
      <c r="L3543" s="240"/>
      <c r="M3543" s="241"/>
      <c r="N3543" s="242"/>
      <c r="O3543" s="242"/>
      <c r="P3543" s="242"/>
      <c r="Q3543" s="242"/>
      <c r="R3543" s="242"/>
      <c r="S3543" s="242"/>
      <c r="T3543" s="24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4" t="s">
        <v>202</v>
      </c>
      <c r="AU3543" s="244" t="s">
        <v>82</v>
      </c>
      <c r="AV3543" s="13" t="s">
        <v>80</v>
      </c>
      <c r="AW3543" s="13" t="s">
        <v>34</v>
      </c>
      <c r="AX3543" s="13" t="s">
        <v>72</v>
      </c>
      <c r="AY3543" s="244" t="s">
        <v>191</v>
      </c>
    </row>
    <row r="3544" s="14" customFormat="1">
      <c r="A3544" s="14"/>
      <c r="B3544" s="245"/>
      <c r="C3544" s="246"/>
      <c r="D3544" s="236" t="s">
        <v>202</v>
      </c>
      <c r="E3544" s="247" t="s">
        <v>19</v>
      </c>
      <c r="F3544" s="248" t="s">
        <v>1857</v>
      </c>
      <c r="G3544" s="246"/>
      <c r="H3544" s="249">
        <v>13.609999999999999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202</v>
      </c>
      <c r="AU3544" s="255" t="s">
        <v>82</v>
      </c>
      <c r="AV3544" s="14" t="s">
        <v>82</v>
      </c>
      <c r="AW3544" s="14" t="s">
        <v>34</v>
      </c>
      <c r="AX3544" s="14" t="s">
        <v>72</v>
      </c>
      <c r="AY3544" s="255" t="s">
        <v>191</v>
      </c>
    </row>
    <row r="3545" s="14" customFormat="1">
      <c r="A3545" s="14"/>
      <c r="B3545" s="245"/>
      <c r="C3545" s="246"/>
      <c r="D3545" s="236" t="s">
        <v>202</v>
      </c>
      <c r="E3545" s="247" t="s">
        <v>19</v>
      </c>
      <c r="F3545" s="248" t="s">
        <v>731</v>
      </c>
      <c r="G3545" s="246"/>
      <c r="H3545" s="249">
        <v>-0.95999999999999996</v>
      </c>
      <c r="I3545" s="250"/>
      <c r="J3545" s="246"/>
      <c r="K3545" s="246"/>
      <c r="L3545" s="251"/>
      <c r="M3545" s="252"/>
      <c r="N3545" s="253"/>
      <c r="O3545" s="253"/>
      <c r="P3545" s="253"/>
      <c r="Q3545" s="253"/>
      <c r="R3545" s="253"/>
      <c r="S3545" s="253"/>
      <c r="T3545" s="25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5" t="s">
        <v>202</v>
      </c>
      <c r="AU3545" s="255" t="s">
        <v>82</v>
      </c>
      <c r="AV3545" s="14" t="s">
        <v>82</v>
      </c>
      <c r="AW3545" s="14" t="s">
        <v>34</v>
      </c>
      <c r="AX3545" s="14" t="s">
        <v>72</v>
      </c>
      <c r="AY3545" s="255" t="s">
        <v>191</v>
      </c>
    </row>
    <row r="3546" s="15" customFormat="1">
      <c r="A3546" s="15"/>
      <c r="B3546" s="256"/>
      <c r="C3546" s="257"/>
      <c r="D3546" s="236" t="s">
        <v>202</v>
      </c>
      <c r="E3546" s="258" t="s">
        <v>19</v>
      </c>
      <c r="F3546" s="259" t="s">
        <v>208</v>
      </c>
      <c r="G3546" s="257"/>
      <c r="H3546" s="260">
        <v>138.09</v>
      </c>
      <c r="I3546" s="261"/>
      <c r="J3546" s="257"/>
      <c r="K3546" s="257"/>
      <c r="L3546" s="262"/>
      <c r="M3546" s="263"/>
      <c r="N3546" s="264"/>
      <c r="O3546" s="264"/>
      <c r="P3546" s="264"/>
      <c r="Q3546" s="264"/>
      <c r="R3546" s="264"/>
      <c r="S3546" s="264"/>
      <c r="T3546" s="26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T3546" s="266" t="s">
        <v>202</v>
      </c>
      <c r="AU3546" s="266" t="s">
        <v>82</v>
      </c>
      <c r="AV3546" s="15" t="s">
        <v>93</v>
      </c>
      <c r="AW3546" s="15" t="s">
        <v>34</v>
      </c>
      <c r="AX3546" s="15" t="s">
        <v>72</v>
      </c>
      <c r="AY3546" s="266" t="s">
        <v>191</v>
      </c>
    </row>
    <row r="3547" s="16" customFormat="1">
      <c r="A3547" s="16"/>
      <c r="B3547" s="267"/>
      <c r="C3547" s="268"/>
      <c r="D3547" s="236" t="s">
        <v>202</v>
      </c>
      <c r="E3547" s="269" t="s">
        <v>19</v>
      </c>
      <c r="F3547" s="270" t="s">
        <v>212</v>
      </c>
      <c r="G3547" s="268"/>
      <c r="H3547" s="271">
        <v>192.58499999999995</v>
      </c>
      <c r="I3547" s="272"/>
      <c r="J3547" s="268"/>
      <c r="K3547" s="268"/>
      <c r="L3547" s="273"/>
      <c r="M3547" s="274"/>
      <c r="N3547" s="275"/>
      <c r="O3547" s="275"/>
      <c r="P3547" s="275"/>
      <c r="Q3547" s="275"/>
      <c r="R3547" s="275"/>
      <c r="S3547" s="275"/>
      <c r="T3547" s="27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T3547" s="277" t="s">
        <v>202</v>
      </c>
      <c r="AU3547" s="277" t="s">
        <v>82</v>
      </c>
      <c r="AV3547" s="16" t="s">
        <v>198</v>
      </c>
      <c r="AW3547" s="16" t="s">
        <v>34</v>
      </c>
      <c r="AX3547" s="16" t="s">
        <v>80</v>
      </c>
      <c r="AY3547" s="277" t="s">
        <v>191</v>
      </c>
    </row>
    <row r="3548" s="2" customFormat="1" ht="16.5" customHeight="1">
      <c r="A3548" s="41"/>
      <c r="B3548" s="42"/>
      <c r="C3548" s="278" t="s">
        <v>2912</v>
      </c>
      <c r="D3548" s="278" t="s">
        <v>260</v>
      </c>
      <c r="E3548" s="279" t="s">
        <v>2913</v>
      </c>
      <c r="F3548" s="280" t="s">
        <v>2914</v>
      </c>
      <c r="G3548" s="281" t="s">
        <v>215</v>
      </c>
      <c r="H3548" s="282">
        <v>211.84399999999999</v>
      </c>
      <c r="I3548" s="283"/>
      <c r="J3548" s="284">
        <f>ROUND(I3548*H3548,2)</f>
        <v>0</v>
      </c>
      <c r="K3548" s="280" t="s">
        <v>197</v>
      </c>
      <c r="L3548" s="285"/>
      <c r="M3548" s="286" t="s">
        <v>19</v>
      </c>
      <c r="N3548" s="287" t="s">
        <v>43</v>
      </c>
      <c r="O3548" s="87"/>
      <c r="P3548" s="225">
        <f>O3548*H3548</f>
        <v>0</v>
      </c>
      <c r="Q3548" s="225">
        <v>0.00264</v>
      </c>
      <c r="R3548" s="225">
        <f>Q3548*H3548</f>
        <v>0.55926816000000001</v>
      </c>
      <c r="S3548" s="225">
        <v>0</v>
      </c>
      <c r="T3548" s="226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7" t="s">
        <v>688</v>
      </c>
      <c r="AT3548" s="227" t="s">
        <v>260</v>
      </c>
      <c r="AU3548" s="227" t="s">
        <v>82</v>
      </c>
      <c r="AY3548" s="20" t="s">
        <v>191</v>
      </c>
      <c r="BE3548" s="228">
        <f>IF(N3548="základní",J3548,0)</f>
        <v>0</v>
      </c>
      <c r="BF3548" s="228">
        <f>IF(N3548="snížená",J3548,0)</f>
        <v>0</v>
      </c>
      <c r="BG3548" s="228">
        <f>IF(N3548="zákl. přenesená",J3548,0)</f>
        <v>0</v>
      </c>
      <c r="BH3548" s="228">
        <f>IF(N3548="sníž. přenesená",J3548,0)</f>
        <v>0</v>
      </c>
      <c r="BI3548" s="228">
        <f>IF(N3548="nulová",J3548,0)</f>
        <v>0</v>
      </c>
      <c r="BJ3548" s="20" t="s">
        <v>80</v>
      </c>
      <c r="BK3548" s="228">
        <f>ROUND(I3548*H3548,2)</f>
        <v>0</v>
      </c>
      <c r="BL3548" s="20" t="s">
        <v>464</v>
      </c>
      <c r="BM3548" s="227" t="s">
        <v>2915</v>
      </c>
    </row>
    <row r="3549" s="13" customFormat="1">
      <c r="A3549" s="13"/>
      <c r="B3549" s="234"/>
      <c r="C3549" s="235"/>
      <c r="D3549" s="236" t="s">
        <v>202</v>
      </c>
      <c r="E3549" s="237" t="s">
        <v>19</v>
      </c>
      <c r="F3549" s="238" t="s">
        <v>701</v>
      </c>
      <c r="G3549" s="235"/>
      <c r="H3549" s="237" t="s">
        <v>19</v>
      </c>
      <c r="I3549" s="239"/>
      <c r="J3549" s="235"/>
      <c r="K3549" s="235"/>
      <c r="L3549" s="240"/>
      <c r="M3549" s="241"/>
      <c r="N3549" s="242"/>
      <c r="O3549" s="242"/>
      <c r="P3549" s="242"/>
      <c r="Q3549" s="242"/>
      <c r="R3549" s="242"/>
      <c r="S3549" s="242"/>
      <c r="T3549" s="24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4" t="s">
        <v>202</v>
      </c>
      <c r="AU3549" s="244" t="s">
        <v>82</v>
      </c>
      <c r="AV3549" s="13" t="s">
        <v>80</v>
      </c>
      <c r="AW3549" s="13" t="s">
        <v>34</v>
      </c>
      <c r="AX3549" s="13" t="s">
        <v>72</v>
      </c>
      <c r="AY3549" s="244" t="s">
        <v>191</v>
      </c>
    </row>
    <row r="3550" s="13" customFormat="1">
      <c r="A3550" s="13"/>
      <c r="B3550" s="234"/>
      <c r="C3550" s="235"/>
      <c r="D3550" s="236" t="s">
        <v>202</v>
      </c>
      <c r="E3550" s="237" t="s">
        <v>19</v>
      </c>
      <c r="F3550" s="238" t="s">
        <v>1489</v>
      </c>
      <c r="G3550" s="235"/>
      <c r="H3550" s="237" t="s">
        <v>19</v>
      </c>
      <c r="I3550" s="239"/>
      <c r="J3550" s="235"/>
      <c r="K3550" s="235"/>
      <c r="L3550" s="240"/>
      <c r="M3550" s="241"/>
      <c r="N3550" s="242"/>
      <c r="O3550" s="242"/>
      <c r="P3550" s="242"/>
      <c r="Q3550" s="242"/>
      <c r="R3550" s="242"/>
      <c r="S3550" s="242"/>
      <c r="T3550" s="24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4" t="s">
        <v>202</v>
      </c>
      <c r="AU3550" s="244" t="s">
        <v>82</v>
      </c>
      <c r="AV3550" s="13" t="s">
        <v>80</v>
      </c>
      <c r="AW3550" s="13" t="s">
        <v>34</v>
      </c>
      <c r="AX3550" s="13" t="s">
        <v>72</v>
      </c>
      <c r="AY3550" s="244" t="s">
        <v>191</v>
      </c>
    </row>
    <row r="3551" s="13" customFormat="1">
      <c r="A3551" s="13"/>
      <c r="B3551" s="234"/>
      <c r="C3551" s="235"/>
      <c r="D3551" s="236" t="s">
        <v>202</v>
      </c>
      <c r="E3551" s="237" t="s">
        <v>19</v>
      </c>
      <c r="F3551" s="238" t="s">
        <v>1490</v>
      </c>
      <c r="G3551" s="235"/>
      <c r="H3551" s="237" t="s">
        <v>19</v>
      </c>
      <c r="I3551" s="239"/>
      <c r="J3551" s="235"/>
      <c r="K3551" s="235"/>
      <c r="L3551" s="240"/>
      <c r="M3551" s="241"/>
      <c r="N3551" s="242"/>
      <c r="O3551" s="242"/>
      <c r="P3551" s="242"/>
      <c r="Q3551" s="242"/>
      <c r="R3551" s="242"/>
      <c r="S3551" s="242"/>
      <c r="T3551" s="24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4" t="s">
        <v>202</v>
      </c>
      <c r="AU3551" s="244" t="s">
        <v>82</v>
      </c>
      <c r="AV3551" s="13" t="s">
        <v>80</v>
      </c>
      <c r="AW3551" s="13" t="s">
        <v>34</v>
      </c>
      <c r="AX3551" s="13" t="s">
        <v>72</v>
      </c>
      <c r="AY3551" s="244" t="s">
        <v>191</v>
      </c>
    </row>
    <row r="3552" s="14" customFormat="1">
      <c r="A3552" s="14"/>
      <c r="B3552" s="245"/>
      <c r="C3552" s="246"/>
      <c r="D3552" s="236" t="s">
        <v>202</v>
      </c>
      <c r="E3552" s="247" t="s">
        <v>19</v>
      </c>
      <c r="F3552" s="248" t="s">
        <v>1803</v>
      </c>
      <c r="G3552" s="246"/>
      <c r="H3552" s="249">
        <v>10.949999999999999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202</v>
      </c>
      <c r="AU3552" s="255" t="s">
        <v>82</v>
      </c>
      <c r="AV3552" s="14" t="s">
        <v>82</v>
      </c>
      <c r="AW3552" s="14" t="s">
        <v>34</v>
      </c>
      <c r="AX3552" s="14" t="s">
        <v>72</v>
      </c>
      <c r="AY3552" s="255" t="s">
        <v>191</v>
      </c>
    </row>
    <row r="3553" s="14" customFormat="1">
      <c r="A3553" s="14"/>
      <c r="B3553" s="245"/>
      <c r="C3553" s="246"/>
      <c r="D3553" s="236" t="s">
        <v>202</v>
      </c>
      <c r="E3553" s="247" t="s">
        <v>19</v>
      </c>
      <c r="F3553" s="248" t="s">
        <v>1806</v>
      </c>
      <c r="G3553" s="246"/>
      <c r="H3553" s="249">
        <v>0.40000000000000002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202</v>
      </c>
      <c r="AU3553" s="255" t="s">
        <v>82</v>
      </c>
      <c r="AV3553" s="14" t="s">
        <v>82</v>
      </c>
      <c r="AW3553" s="14" t="s">
        <v>34</v>
      </c>
      <c r="AX3553" s="14" t="s">
        <v>72</v>
      </c>
      <c r="AY3553" s="255" t="s">
        <v>191</v>
      </c>
    </row>
    <row r="3554" s="14" customFormat="1">
      <c r="A3554" s="14"/>
      <c r="B3554" s="245"/>
      <c r="C3554" s="246"/>
      <c r="D3554" s="236" t="s">
        <v>202</v>
      </c>
      <c r="E3554" s="247" t="s">
        <v>19</v>
      </c>
      <c r="F3554" s="248" t="s">
        <v>2904</v>
      </c>
      <c r="G3554" s="246"/>
      <c r="H3554" s="249">
        <v>-6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202</v>
      </c>
      <c r="AU3554" s="255" t="s">
        <v>82</v>
      </c>
      <c r="AV3554" s="14" t="s">
        <v>82</v>
      </c>
      <c r="AW3554" s="14" t="s">
        <v>34</v>
      </c>
      <c r="AX3554" s="14" t="s">
        <v>72</v>
      </c>
      <c r="AY3554" s="255" t="s">
        <v>191</v>
      </c>
    </row>
    <row r="3555" s="13" customFormat="1">
      <c r="A3555" s="13"/>
      <c r="B3555" s="234"/>
      <c r="C3555" s="235"/>
      <c r="D3555" s="236" t="s">
        <v>202</v>
      </c>
      <c r="E3555" s="237" t="s">
        <v>19</v>
      </c>
      <c r="F3555" s="238" t="s">
        <v>1534</v>
      </c>
      <c r="G3555" s="235"/>
      <c r="H3555" s="237" t="s">
        <v>19</v>
      </c>
      <c r="I3555" s="239"/>
      <c r="J3555" s="235"/>
      <c r="K3555" s="235"/>
      <c r="L3555" s="240"/>
      <c r="M3555" s="241"/>
      <c r="N3555" s="242"/>
      <c r="O3555" s="242"/>
      <c r="P3555" s="242"/>
      <c r="Q3555" s="242"/>
      <c r="R3555" s="242"/>
      <c r="S3555" s="242"/>
      <c r="T3555" s="24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4" t="s">
        <v>202</v>
      </c>
      <c r="AU3555" s="244" t="s">
        <v>82</v>
      </c>
      <c r="AV3555" s="13" t="s">
        <v>80</v>
      </c>
      <c r="AW3555" s="13" t="s">
        <v>34</v>
      </c>
      <c r="AX3555" s="13" t="s">
        <v>72</v>
      </c>
      <c r="AY3555" s="244" t="s">
        <v>191</v>
      </c>
    </row>
    <row r="3556" s="14" customFormat="1">
      <c r="A3556" s="14"/>
      <c r="B3556" s="245"/>
      <c r="C3556" s="246"/>
      <c r="D3556" s="236" t="s">
        <v>202</v>
      </c>
      <c r="E3556" s="247" t="s">
        <v>19</v>
      </c>
      <c r="F3556" s="248" t="s">
        <v>1819</v>
      </c>
      <c r="G3556" s="246"/>
      <c r="H3556" s="249">
        <v>5.9000000000000004</v>
      </c>
      <c r="I3556" s="250"/>
      <c r="J3556" s="246"/>
      <c r="K3556" s="246"/>
      <c r="L3556" s="251"/>
      <c r="M3556" s="252"/>
      <c r="N3556" s="253"/>
      <c r="O3556" s="253"/>
      <c r="P3556" s="253"/>
      <c r="Q3556" s="253"/>
      <c r="R3556" s="253"/>
      <c r="S3556" s="253"/>
      <c r="T3556" s="25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5" t="s">
        <v>202</v>
      </c>
      <c r="AU3556" s="255" t="s">
        <v>82</v>
      </c>
      <c r="AV3556" s="14" t="s">
        <v>82</v>
      </c>
      <c r="AW3556" s="14" t="s">
        <v>34</v>
      </c>
      <c r="AX3556" s="14" t="s">
        <v>72</v>
      </c>
      <c r="AY3556" s="255" t="s">
        <v>191</v>
      </c>
    </row>
    <row r="3557" s="14" customFormat="1">
      <c r="A3557" s="14"/>
      <c r="B3557" s="245"/>
      <c r="C3557" s="246"/>
      <c r="D3557" s="236" t="s">
        <v>202</v>
      </c>
      <c r="E3557" s="247" t="s">
        <v>19</v>
      </c>
      <c r="F3557" s="248" t="s">
        <v>2905</v>
      </c>
      <c r="G3557" s="246"/>
      <c r="H3557" s="249">
        <v>-0.80000000000000004</v>
      </c>
      <c r="I3557" s="250"/>
      <c r="J3557" s="246"/>
      <c r="K3557" s="246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202</v>
      </c>
      <c r="AU3557" s="255" t="s">
        <v>82</v>
      </c>
      <c r="AV3557" s="14" t="s">
        <v>82</v>
      </c>
      <c r="AW3557" s="14" t="s">
        <v>34</v>
      </c>
      <c r="AX3557" s="14" t="s">
        <v>72</v>
      </c>
      <c r="AY3557" s="255" t="s">
        <v>191</v>
      </c>
    </row>
    <row r="3558" s="13" customFormat="1">
      <c r="A3558" s="13"/>
      <c r="B3558" s="234"/>
      <c r="C3558" s="235"/>
      <c r="D3558" s="236" t="s">
        <v>202</v>
      </c>
      <c r="E3558" s="237" t="s">
        <v>19</v>
      </c>
      <c r="F3558" s="238" t="s">
        <v>1536</v>
      </c>
      <c r="G3558" s="235"/>
      <c r="H3558" s="237" t="s">
        <v>19</v>
      </c>
      <c r="I3558" s="239"/>
      <c r="J3558" s="235"/>
      <c r="K3558" s="235"/>
      <c r="L3558" s="240"/>
      <c r="M3558" s="241"/>
      <c r="N3558" s="242"/>
      <c r="O3558" s="242"/>
      <c r="P3558" s="242"/>
      <c r="Q3558" s="242"/>
      <c r="R3558" s="242"/>
      <c r="S3558" s="242"/>
      <c r="T3558" s="24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4" t="s">
        <v>202</v>
      </c>
      <c r="AU3558" s="244" t="s">
        <v>82</v>
      </c>
      <c r="AV3558" s="13" t="s">
        <v>80</v>
      </c>
      <c r="AW3558" s="13" t="s">
        <v>34</v>
      </c>
      <c r="AX3558" s="13" t="s">
        <v>72</v>
      </c>
      <c r="AY3558" s="244" t="s">
        <v>191</v>
      </c>
    </row>
    <row r="3559" s="14" customFormat="1">
      <c r="A3559" s="14"/>
      <c r="B3559" s="245"/>
      <c r="C3559" s="246"/>
      <c r="D3559" s="236" t="s">
        <v>202</v>
      </c>
      <c r="E3559" s="247" t="s">
        <v>19</v>
      </c>
      <c r="F3559" s="248" t="s">
        <v>1820</v>
      </c>
      <c r="G3559" s="246"/>
      <c r="H3559" s="249">
        <v>57.744999999999997</v>
      </c>
      <c r="I3559" s="250"/>
      <c r="J3559" s="246"/>
      <c r="K3559" s="246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202</v>
      </c>
      <c r="AU3559" s="255" t="s">
        <v>82</v>
      </c>
      <c r="AV3559" s="14" t="s">
        <v>82</v>
      </c>
      <c r="AW3559" s="14" t="s">
        <v>34</v>
      </c>
      <c r="AX3559" s="14" t="s">
        <v>72</v>
      </c>
      <c r="AY3559" s="255" t="s">
        <v>191</v>
      </c>
    </row>
    <row r="3560" s="14" customFormat="1">
      <c r="A3560" s="14"/>
      <c r="B3560" s="245"/>
      <c r="C3560" s="246"/>
      <c r="D3560" s="236" t="s">
        <v>202</v>
      </c>
      <c r="E3560" s="247" t="s">
        <v>19</v>
      </c>
      <c r="F3560" s="248" t="s">
        <v>2906</v>
      </c>
      <c r="G3560" s="246"/>
      <c r="H3560" s="249">
        <v>0.29999999999999999</v>
      </c>
      <c r="I3560" s="250"/>
      <c r="J3560" s="246"/>
      <c r="K3560" s="246"/>
      <c r="L3560" s="251"/>
      <c r="M3560" s="252"/>
      <c r="N3560" s="253"/>
      <c r="O3560" s="253"/>
      <c r="P3560" s="253"/>
      <c r="Q3560" s="253"/>
      <c r="R3560" s="253"/>
      <c r="S3560" s="253"/>
      <c r="T3560" s="25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5" t="s">
        <v>202</v>
      </c>
      <c r="AU3560" s="255" t="s">
        <v>82</v>
      </c>
      <c r="AV3560" s="14" t="s">
        <v>82</v>
      </c>
      <c r="AW3560" s="14" t="s">
        <v>34</v>
      </c>
      <c r="AX3560" s="14" t="s">
        <v>72</v>
      </c>
      <c r="AY3560" s="255" t="s">
        <v>191</v>
      </c>
    </row>
    <row r="3561" s="14" customFormat="1">
      <c r="A3561" s="14"/>
      <c r="B3561" s="245"/>
      <c r="C3561" s="246"/>
      <c r="D3561" s="236" t="s">
        <v>202</v>
      </c>
      <c r="E3561" s="247" t="s">
        <v>19</v>
      </c>
      <c r="F3561" s="248" t="s">
        <v>2906</v>
      </c>
      <c r="G3561" s="246"/>
      <c r="H3561" s="249">
        <v>0.29999999999999999</v>
      </c>
      <c r="I3561" s="250"/>
      <c r="J3561" s="246"/>
      <c r="K3561" s="246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202</v>
      </c>
      <c r="AU3561" s="255" t="s">
        <v>82</v>
      </c>
      <c r="AV3561" s="14" t="s">
        <v>82</v>
      </c>
      <c r="AW3561" s="14" t="s">
        <v>34</v>
      </c>
      <c r="AX3561" s="14" t="s">
        <v>72</v>
      </c>
      <c r="AY3561" s="255" t="s">
        <v>191</v>
      </c>
    </row>
    <row r="3562" s="14" customFormat="1">
      <c r="A3562" s="14"/>
      <c r="B3562" s="245"/>
      <c r="C3562" s="246"/>
      <c r="D3562" s="236" t="s">
        <v>202</v>
      </c>
      <c r="E3562" s="247" t="s">
        <v>19</v>
      </c>
      <c r="F3562" s="248" t="s">
        <v>2906</v>
      </c>
      <c r="G3562" s="246"/>
      <c r="H3562" s="249">
        <v>0.29999999999999999</v>
      </c>
      <c r="I3562" s="250"/>
      <c r="J3562" s="246"/>
      <c r="K3562" s="246"/>
      <c r="L3562" s="251"/>
      <c r="M3562" s="252"/>
      <c r="N3562" s="253"/>
      <c r="O3562" s="253"/>
      <c r="P3562" s="253"/>
      <c r="Q3562" s="253"/>
      <c r="R3562" s="253"/>
      <c r="S3562" s="253"/>
      <c r="T3562" s="25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5" t="s">
        <v>202</v>
      </c>
      <c r="AU3562" s="255" t="s">
        <v>82</v>
      </c>
      <c r="AV3562" s="14" t="s">
        <v>82</v>
      </c>
      <c r="AW3562" s="14" t="s">
        <v>34</v>
      </c>
      <c r="AX3562" s="14" t="s">
        <v>72</v>
      </c>
      <c r="AY3562" s="255" t="s">
        <v>191</v>
      </c>
    </row>
    <row r="3563" s="14" customFormat="1">
      <c r="A3563" s="14"/>
      <c r="B3563" s="245"/>
      <c r="C3563" s="246"/>
      <c r="D3563" s="236" t="s">
        <v>202</v>
      </c>
      <c r="E3563" s="247" t="s">
        <v>19</v>
      </c>
      <c r="F3563" s="248" t="s">
        <v>2906</v>
      </c>
      <c r="G3563" s="246"/>
      <c r="H3563" s="249">
        <v>0.29999999999999999</v>
      </c>
      <c r="I3563" s="250"/>
      <c r="J3563" s="246"/>
      <c r="K3563" s="246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202</v>
      </c>
      <c r="AU3563" s="255" t="s">
        <v>82</v>
      </c>
      <c r="AV3563" s="14" t="s">
        <v>82</v>
      </c>
      <c r="AW3563" s="14" t="s">
        <v>34</v>
      </c>
      <c r="AX3563" s="14" t="s">
        <v>72</v>
      </c>
      <c r="AY3563" s="255" t="s">
        <v>191</v>
      </c>
    </row>
    <row r="3564" s="14" customFormat="1">
      <c r="A3564" s="14"/>
      <c r="B3564" s="245"/>
      <c r="C3564" s="246"/>
      <c r="D3564" s="236" t="s">
        <v>202</v>
      </c>
      <c r="E3564" s="247" t="s">
        <v>19</v>
      </c>
      <c r="F3564" s="248" t="s">
        <v>2907</v>
      </c>
      <c r="G3564" s="246"/>
      <c r="H3564" s="249">
        <v>-14.9</v>
      </c>
      <c r="I3564" s="250"/>
      <c r="J3564" s="246"/>
      <c r="K3564" s="246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202</v>
      </c>
      <c r="AU3564" s="255" t="s">
        <v>82</v>
      </c>
      <c r="AV3564" s="14" t="s">
        <v>82</v>
      </c>
      <c r="AW3564" s="14" t="s">
        <v>34</v>
      </c>
      <c r="AX3564" s="14" t="s">
        <v>72</v>
      </c>
      <c r="AY3564" s="255" t="s">
        <v>191</v>
      </c>
    </row>
    <row r="3565" s="15" customFormat="1">
      <c r="A3565" s="15"/>
      <c r="B3565" s="256"/>
      <c r="C3565" s="257"/>
      <c r="D3565" s="236" t="s">
        <v>202</v>
      </c>
      <c r="E3565" s="258" t="s">
        <v>19</v>
      </c>
      <c r="F3565" s="259" t="s">
        <v>208</v>
      </c>
      <c r="G3565" s="257"/>
      <c r="H3565" s="260">
        <v>54.494999999999983</v>
      </c>
      <c r="I3565" s="261"/>
      <c r="J3565" s="257"/>
      <c r="K3565" s="257"/>
      <c r="L3565" s="262"/>
      <c r="M3565" s="263"/>
      <c r="N3565" s="264"/>
      <c r="O3565" s="264"/>
      <c r="P3565" s="264"/>
      <c r="Q3565" s="264"/>
      <c r="R3565" s="264"/>
      <c r="S3565" s="264"/>
      <c r="T3565" s="26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66" t="s">
        <v>202</v>
      </c>
      <c r="AU3565" s="266" t="s">
        <v>82</v>
      </c>
      <c r="AV3565" s="15" t="s">
        <v>93</v>
      </c>
      <c r="AW3565" s="15" t="s">
        <v>34</v>
      </c>
      <c r="AX3565" s="15" t="s">
        <v>72</v>
      </c>
      <c r="AY3565" s="266" t="s">
        <v>191</v>
      </c>
    </row>
    <row r="3566" s="13" customFormat="1">
      <c r="A3566" s="13"/>
      <c r="B3566" s="234"/>
      <c r="C3566" s="235"/>
      <c r="D3566" s="236" t="s">
        <v>202</v>
      </c>
      <c r="E3566" s="237" t="s">
        <v>19</v>
      </c>
      <c r="F3566" s="238" t="s">
        <v>1539</v>
      </c>
      <c r="G3566" s="235"/>
      <c r="H3566" s="237" t="s">
        <v>19</v>
      </c>
      <c r="I3566" s="239"/>
      <c r="J3566" s="235"/>
      <c r="K3566" s="235"/>
      <c r="L3566" s="240"/>
      <c r="M3566" s="241"/>
      <c r="N3566" s="242"/>
      <c r="O3566" s="242"/>
      <c r="P3566" s="242"/>
      <c r="Q3566" s="242"/>
      <c r="R3566" s="242"/>
      <c r="S3566" s="242"/>
      <c r="T3566" s="243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4" t="s">
        <v>202</v>
      </c>
      <c r="AU3566" s="244" t="s">
        <v>82</v>
      </c>
      <c r="AV3566" s="13" t="s">
        <v>80</v>
      </c>
      <c r="AW3566" s="13" t="s">
        <v>34</v>
      </c>
      <c r="AX3566" s="13" t="s">
        <v>72</v>
      </c>
      <c r="AY3566" s="244" t="s">
        <v>191</v>
      </c>
    </row>
    <row r="3567" s="13" customFormat="1">
      <c r="A3567" s="13"/>
      <c r="B3567" s="234"/>
      <c r="C3567" s="235"/>
      <c r="D3567" s="236" t="s">
        <v>202</v>
      </c>
      <c r="E3567" s="237" t="s">
        <v>19</v>
      </c>
      <c r="F3567" s="238" t="s">
        <v>1540</v>
      </c>
      <c r="G3567" s="235"/>
      <c r="H3567" s="237" t="s">
        <v>19</v>
      </c>
      <c r="I3567" s="239"/>
      <c r="J3567" s="235"/>
      <c r="K3567" s="235"/>
      <c r="L3567" s="240"/>
      <c r="M3567" s="241"/>
      <c r="N3567" s="242"/>
      <c r="O3567" s="242"/>
      <c r="P3567" s="242"/>
      <c r="Q3567" s="242"/>
      <c r="R3567" s="242"/>
      <c r="S3567" s="242"/>
      <c r="T3567" s="24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4" t="s">
        <v>202</v>
      </c>
      <c r="AU3567" s="244" t="s">
        <v>82</v>
      </c>
      <c r="AV3567" s="13" t="s">
        <v>80</v>
      </c>
      <c r="AW3567" s="13" t="s">
        <v>34</v>
      </c>
      <c r="AX3567" s="13" t="s">
        <v>72</v>
      </c>
      <c r="AY3567" s="244" t="s">
        <v>191</v>
      </c>
    </row>
    <row r="3568" s="13" customFormat="1">
      <c r="A3568" s="13"/>
      <c r="B3568" s="234"/>
      <c r="C3568" s="235"/>
      <c r="D3568" s="236" t="s">
        <v>202</v>
      </c>
      <c r="E3568" s="237" t="s">
        <v>19</v>
      </c>
      <c r="F3568" s="238" t="s">
        <v>1541</v>
      </c>
      <c r="G3568" s="235"/>
      <c r="H3568" s="237" t="s">
        <v>19</v>
      </c>
      <c r="I3568" s="239"/>
      <c r="J3568" s="235"/>
      <c r="K3568" s="235"/>
      <c r="L3568" s="240"/>
      <c r="M3568" s="241"/>
      <c r="N3568" s="242"/>
      <c r="O3568" s="242"/>
      <c r="P3568" s="242"/>
      <c r="Q3568" s="242"/>
      <c r="R3568" s="242"/>
      <c r="S3568" s="242"/>
      <c r="T3568" s="24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4" t="s">
        <v>202</v>
      </c>
      <c r="AU3568" s="244" t="s">
        <v>82</v>
      </c>
      <c r="AV3568" s="13" t="s">
        <v>80</v>
      </c>
      <c r="AW3568" s="13" t="s">
        <v>34</v>
      </c>
      <c r="AX3568" s="13" t="s">
        <v>72</v>
      </c>
      <c r="AY3568" s="244" t="s">
        <v>191</v>
      </c>
    </row>
    <row r="3569" s="14" customFormat="1">
      <c r="A3569" s="14"/>
      <c r="B3569" s="245"/>
      <c r="C3569" s="246"/>
      <c r="D3569" s="236" t="s">
        <v>202</v>
      </c>
      <c r="E3569" s="247" t="s">
        <v>19</v>
      </c>
      <c r="F3569" s="248" t="s">
        <v>1821</v>
      </c>
      <c r="G3569" s="246"/>
      <c r="H3569" s="249">
        <v>10.93</v>
      </c>
      <c r="I3569" s="250"/>
      <c r="J3569" s="246"/>
      <c r="K3569" s="246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202</v>
      </c>
      <c r="AU3569" s="255" t="s">
        <v>82</v>
      </c>
      <c r="AV3569" s="14" t="s">
        <v>82</v>
      </c>
      <c r="AW3569" s="14" t="s">
        <v>34</v>
      </c>
      <c r="AX3569" s="14" t="s">
        <v>72</v>
      </c>
      <c r="AY3569" s="255" t="s">
        <v>191</v>
      </c>
    </row>
    <row r="3570" s="14" customFormat="1">
      <c r="A3570" s="14"/>
      <c r="B3570" s="245"/>
      <c r="C3570" s="246"/>
      <c r="D3570" s="236" t="s">
        <v>202</v>
      </c>
      <c r="E3570" s="247" t="s">
        <v>19</v>
      </c>
      <c r="F3570" s="248" t="s">
        <v>2908</v>
      </c>
      <c r="G3570" s="246"/>
      <c r="H3570" s="249">
        <v>-3.1000000000000001</v>
      </c>
      <c r="I3570" s="250"/>
      <c r="J3570" s="246"/>
      <c r="K3570" s="246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202</v>
      </c>
      <c r="AU3570" s="255" t="s">
        <v>82</v>
      </c>
      <c r="AV3570" s="14" t="s">
        <v>82</v>
      </c>
      <c r="AW3570" s="14" t="s">
        <v>34</v>
      </c>
      <c r="AX3570" s="14" t="s">
        <v>72</v>
      </c>
      <c r="AY3570" s="255" t="s">
        <v>191</v>
      </c>
    </row>
    <row r="3571" s="13" customFormat="1">
      <c r="A3571" s="13"/>
      <c r="B3571" s="234"/>
      <c r="C3571" s="235"/>
      <c r="D3571" s="236" t="s">
        <v>202</v>
      </c>
      <c r="E3571" s="237" t="s">
        <v>19</v>
      </c>
      <c r="F3571" s="238" t="s">
        <v>1554</v>
      </c>
      <c r="G3571" s="235"/>
      <c r="H3571" s="237" t="s">
        <v>19</v>
      </c>
      <c r="I3571" s="239"/>
      <c r="J3571" s="235"/>
      <c r="K3571" s="235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202</v>
      </c>
      <c r="AU3571" s="244" t="s">
        <v>82</v>
      </c>
      <c r="AV3571" s="13" t="s">
        <v>80</v>
      </c>
      <c r="AW3571" s="13" t="s">
        <v>34</v>
      </c>
      <c r="AX3571" s="13" t="s">
        <v>72</v>
      </c>
      <c r="AY3571" s="244" t="s">
        <v>191</v>
      </c>
    </row>
    <row r="3572" s="13" customFormat="1">
      <c r="A3572" s="13"/>
      <c r="B3572" s="234"/>
      <c r="C3572" s="235"/>
      <c r="D3572" s="236" t="s">
        <v>202</v>
      </c>
      <c r="E3572" s="237" t="s">
        <v>19</v>
      </c>
      <c r="F3572" s="238" t="s">
        <v>1555</v>
      </c>
      <c r="G3572" s="235"/>
      <c r="H3572" s="237" t="s">
        <v>19</v>
      </c>
      <c r="I3572" s="239"/>
      <c r="J3572" s="235"/>
      <c r="K3572" s="235"/>
      <c r="L3572" s="240"/>
      <c r="M3572" s="241"/>
      <c r="N3572" s="242"/>
      <c r="O3572" s="242"/>
      <c r="P3572" s="242"/>
      <c r="Q3572" s="242"/>
      <c r="R3572" s="242"/>
      <c r="S3572" s="242"/>
      <c r="T3572" s="24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4" t="s">
        <v>202</v>
      </c>
      <c r="AU3572" s="244" t="s">
        <v>82</v>
      </c>
      <c r="AV3572" s="13" t="s">
        <v>80</v>
      </c>
      <c r="AW3572" s="13" t="s">
        <v>34</v>
      </c>
      <c r="AX3572" s="13" t="s">
        <v>72</v>
      </c>
      <c r="AY3572" s="244" t="s">
        <v>191</v>
      </c>
    </row>
    <row r="3573" s="14" customFormat="1">
      <c r="A3573" s="14"/>
      <c r="B3573" s="245"/>
      <c r="C3573" s="246"/>
      <c r="D3573" s="236" t="s">
        <v>202</v>
      </c>
      <c r="E3573" s="247" t="s">
        <v>19</v>
      </c>
      <c r="F3573" s="248" t="s">
        <v>1825</v>
      </c>
      <c r="G3573" s="246"/>
      <c r="H3573" s="249">
        <v>7.54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202</v>
      </c>
      <c r="AU3573" s="255" t="s">
        <v>82</v>
      </c>
      <c r="AV3573" s="14" t="s">
        <v>82</v>
      </c>
      <c r="AW3573" s="14" t="s">
        <v>34</v>
      </c>
      <c r="AX3573" s="14" t="s">
        <v>72</v>
      </c>
      <c r="AY3573" s="255" t="s">
        <v>191</v>
      </c>
    </row>
    <row r="3574" s="14" customFormat="1">
      <c r="A3574" s="14"/>
      <c r="B3574" s="245"/>
      <c r="C3574" s="246"/>
      <c r="D3574" s="236" t="s">
        <v>202</v>
      </c>
      <c r="E3574" s="247" t="s">
        <v>19</v>
      </c>
      <c r="F3574" s="248" t="s">
        <v>2908</v>
      </c>
      <c r="G3574" s="246"/>
      <c r="H3574" s="249">
        <v>-3.1000000000000001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202</v>
      </c>
      <c r="AU3574" s="255" t="s">
        <v>82</v>
      </c>
      <c r="AV3574" s="14" t="s">
        <v>82</v>
      </c>
      <c r="AW3574" s="14" t="s">
        <v>34</v>
      </c>
      <c r="AX3574" s="14" t="s">
        <v>72</v>
      </c>
      <c r="AY3574" s="255" t="s">
        <v>191</v>
      </c>
    </row>
    <row r="3575" s="13" customFormat="1">
      <c r="A3575" s="13"/>
      <c r="B3575" s="234"/>
      <c r="C3575" s="235"/>
      <c r="D3575" s="236" t="s">
        <v>202</v>
      </c>
      <c r="E3575" s="237" t="s">
        <v>19</v>
      </c>
      <c r="F3575" s="238" t="s">
        <v>1563</v>
      </c>
      <c r="G3575" s="235"/>
      <c r="H3575" s="237" t="s">
        <v>19</v>
      </c>
      <c r="I3575" s="239"/>
      <c r="J3575" s="235"/>
      <c r="K3575" s="235"/>
      <c r="L3575" s="240"/>
      <c r="M3575" s="241"/>
      <c r="N3575" s="242"/>
      <c r="O3575" s="242"/>
      <c r="P3575" s="242"/>
      <c r="Q3575" s="242"/>
      <c r="R3575" s="242"/>
      <c r="S3575" s="242"/>
      <c r="T3575" s="24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4" t="s">
        <v>202</v>
      </c>
      <c r="AU3575" s="244" t="s">
        <v>82</v>
      </c>
      <c r="AV3575" s="13" t="s">
        <v>80</v>
      </c>
      <c r="AW3575" s="13" t="s">
        <v>34</v>
      </c>
      <c r="AX3575" s="13" t="s">
        <v>72</v>
      </c>
      <c r="AY3575" s="244" t="s">
        <v>191</v>
      </c>
    </row>
    <row r="3576" s="14" customFormat="1">
      <c r="A3576" s="14"/>
      <c r="B3576" s="245"/>
      <c r="C3576" s="246"/>
      <c r="D3576" s="236" t="s">
        <v>202</v>
      </c>
      <c r="E3576" s="247" t="s">
        <v>19</v>
      </c>
      <c r="F3576" s="248" t="s">
        <v>1829</v>
      </c>
      <c r="G3576" s="246"/>
      <c r="H3576" s="249">
        <v>14.050000000000001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202</v>
      </c>
      <c r="AU3576" s="255" t="s">
        <v>82</v>
      </c>
      <c r="AV3576" s="14" t="s">
        <v>82</v>
      </c>
      <c r="AW3576" s="14" t="s">
        <v>34</v>
      </c>
      <c r="AX3576" s="14" t="s">
        <v>72</v>
      </c>
      <c r="AY3576" s="255" t="s">
        <v>191</v>
      </c>
    </row>
    <row r="3577" s="14" customFormat="1">
      <c r="A3577" s="14"/>
      <c r="B3577" s="245"/>
      <c r="C3577" s="246"/>
      <c r="D3577" s="236" t="s">
        <v>202</v>
      </c>
      <c r="E3577" s="247" t="s">
        <v>19</v>
      </c>
      <c r="F3577" s="248" t="s">
        <v>1806</v>
      </c>
      <c r="G3577" s="246"/>
      <c r="H3577" s="249">
        <v>0.40000000000000002</v>
      </c>
      <c r="I3577" s="250"/>
      <c r="J3577" s="246"/>
      <c r="K3577" s="246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202</v>
      </c>
      <c r="AU3577" s="255" t="s">
        <v>82</v>
      </c>
      <c r="AV3577" s="14" t="s">
        <v>82</v>
      </c>
      <c r="AW3577" s="14" t="s">
        <v>34</v>
      </c>
      <c r="AX3577" s="14" t="s">
        <v>72</v>
      </c>
      <c r="AY3577" s="255" t="s">
        <v>191</v>
      </c>
    </row>
    <row r="3578" s="14" customFormat="1">
      <c r="A3578" s="14"/>
      <c r="B3578" s="245"/>
      <c r="C3578" s="246"/>
      <c r="D3578" s="236" t="s">
        <v>202</v>
      </c>
      <c r="E3578" s="247" t="s">
        <v>19</v>
      </c>
      <c r="F3578" s="248" t="s">
        <v>2905</v>
      </c>
      <c r="G3578" s="246"/>
      <c r="H3578" s="249">
        <v>-0.80000000000000004</v>
      </c>
      <c r="I3578" s="250"/>
      <c r="J3578" s="246"/>
      <c r="K3578" s="246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202</v>
      </c>
      <c r="AU3578" s="255" t="s">
        <v>82</v>
      </c>
      <c r="AV3578" s="14" t="s">
        <v>82</v>
      </c>
      <c r="AW3578" s="14" t="s">
        <v>34</v>
      </c>
      <c r="AX3578" s="14" t="s">
        <v>72</v>
      </c>
      <c r="AY3578" s="255" t="s">
        <v>191</v>
      </c>
    </row>
    <row r="3579" s="13" customFormat="1">
      <c r="A3579" s="13"/>
      <c r="B3579" s="234"/>
      <c r="C3579" s="235"/>
      <c r="D3579" s="236" t="s">
        <v>202</v>
      </c>
      <c r="E3579" s="237" t="s">
        <v>19</v>
      </c>
      <c r="F3579" s="238" t="s">
        <v>1565</v>
      </c>
      <c r="G3579" s="235"/>
      <c r="H3579" s="237" t="s">
        <v>19</v>
      </c>
      <c r="I3579" s="239"/>
      <c r="J3579" s="235"/>
      <c r="K3579" s="235"/>
      <c r="L3579" s="240"/>
      <c r="M3579" s="241"/>
      <c r="N3579" s="242"/>
      <c r="O3579" s="242"/>
      <c r="P3579" s="242"/>
      <c r="Q3579" s="242"/>
      <c r="R3579" s="242"/>
      <c r="S3579" s="242"/>
      <c r="T3579" s="24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4" t="s">
        <v>202</v>
      </c>
      <c r="AU3579" s="244" t="s">
        <v>82</v>
      </c>
      <c r="AV3579" s="13" t="s">
        <v>80</v>
      </c>
      <c r="AW3579" s="13" t="s">
        <v>34</v>
      </c>
      <c r="AX3579" s="13" t="s">
        <v>72</v>
      </c>
      <c r="AY3579" s="244" t="s">
        <v>191</v>
      </c>
    </row>
    <row r="3580" s="13" customFormat="1">
      <c r="A3580" s="13"/>
      <c r="B3580" s="234"/>
      <c r="C3580" s="235"/>
      <c r="D3580" s="236" t="s">
        <v>202</v>
      </c>
      <c r="E3580" s="237" t="s">
        <v>19</v>
      </c>
      <c r="F3580" s="238" t="s">
        <v>1566</v>
      </c>
      <c r="G3580" s="235"/>
      <c r="H3580" s="237" t="s">
        <v>19</v>
      </c>
      <c r="I3580" s="239"/>
      <c r="J3580" s="235"/>
      <c r="K3580" s="235"/>
      <c r="L3580" s="240"/>
      <c r="M3580" s="241"/>
      <c r="N3580" s="242"/>
      <c r="O3580" s="242"/>
      <c r="P3580" s="242"/>
      <c r="Q3580" s="242"/>
      <c r="R3580" s="242"/>
      <c r="S3580" s="242"/>
      <c r="T3580" s="24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4" t="s">
        <v>202</v>
      </c>
      <c r="AU3580" s="244" t="s">
        <v>82</v>
      </c>
      <c r="AV3580" s="13" t="s">
        <v>80</v>
      </c>
      <c r="AW3580" s="13" t="s">
        <v>34</v>
      </c>
      <c r="AX3580" s="13" t="s">
        <v>72</v>
      </c>
      <c r="AY3580" s="244" t="s">
        <v>191</v>
      </c>
    </row>
    <row r="3581" s="14" customFormat="1">
      <c r="A3581" s="14"/>
      <c r="B3581" s="245"/>
      <c r="C3581" s="246"/>
      <c r="D3581" s="236" t="s">
        <v>202</v>
      </c>
      <c r="E3581" s="247" t="s">
        <v>19</v>
      </c>
      <c r="F3581" s="248" t="s">
        <v>1830</v>
      </c>
      <c r="G3581" s="246"/>
      <c r="H3581" s="249">
        <v>10.77</v>
      </c>
      <c r="I3581" s="250"/>
      <c r="J3581" s="246"/>
      <c r="K3581" s="246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202</v>
      </c>
      <c r="AU3581" s="255" t="s">
        <v>82</v>
      </c>
      <c r="AV3581" s="14" t="s">
        <v>82</v>
      </c>
      <c r="AW3581" s="14" t="s">
        <v>34</v>
      </c>
      <c r="AX3581" s="14" t="s">
        <v>72</v>
      </c>
      <c r="AY3581" s="255" t="s">
        <v>191</v>
      </c>
    </row>
    <row r="3582" s="14" customFormat="1">
      <c r="A3582" s="14"/>
      <c r="B3582" s="245"/>
      <c r="C3582" s="246"/>
      <c r="D3582" s="236" t="s">
        <v>202</v>
      </c>
      <c r="E3582" s="247" t="s">
        <v>19</v>
      </c>
      <c r="F3582" s="248" t="s">
        <v>2909</v>
      </c>
      <c r="G3582" s="246"/>
      <c r="H3582" s="249">
        <v>-2.2999999999999998</v>
      </c>
      <c r="I3582" s="250"/>
      <c r="J3582" s="246"/>
      <c r="K3582" s="246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202</v>
      </c>
      <c r="AU3582" s="255" t="s">
        <v>82</v>
      </c>
      <c r="AV3582" s="14" t="s">
        <v>82</v>
      </c>
      <c r="AW3582" s="14" t="s">
        <v>34</v>
      </c>
      <c r="AX3582" s="14" t="s">
        <v>72</v>
      </c>
      <c r="AY3582" s="255" t="s">
        <v>191</v>
      </c>
    </row>
    <row r="3583" s="13" customFormat="1">
      <c r="A3583" s="13"/>
      <c r="B3583" s="234"/>
      <c r="C3583" s="235"/>
      <c r="D3583" s="236" t="s">
        <v>202</v>
      </c>
      <c r="E3583" s="237" t="s">
        <v>19</v>
      </c>
      <c r="F3583" s="238" t="s">
        <v>1572</v>
      </c>
      <c r="G3583" s="235"/>
      <c r="H3583" s="237" t="s">
        <v>19</v>
      </c>
      <c r="I3583" s="239"/>
      <c r="J3583" s="235"/>
      <c r="K3583" s="235"/>
      <c r="L3583" s="240"/>
      <c r="M3583" s="241"/>
      <c r="N3583" s="242"/>
      <c r="O3583" s="242"/>
      <c r="P3583" s="242"/>
      <c r="Q3583" s="242"/>
      <c r="R3583" s="242"/>
      <c r="S3583" s="242"/>
      <c r="T3583" s="24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4" t="s">
        <v>202</v>
      </c>
      <c r="AU3583" s="244" t="s">
        <v>82</v>
      </c>
      <c r="AV3583" s="13" t="s">
        <v>80</v>
      </c>
      <c r="AW3583" s="13" t="s">
        <v>34</v>
      </c>
      <c r="AX3583" s="13" t="s">
        <v>72</v>
      </c>
      <c r="AY3583" s="244" t="s">
        <v>191</v>
      </c>
    </row>
    <row r="3584" s="13" customFormat="1">
      <c r="A3584" s="13"/>
      <c r="B3584" s="234"/>
      <c r="C3584" s="235"/>
      <c r="D3584" s="236" t="s">
        <v>202</v>
      </c>
      <c r="E3584" s="237" t="s">
        <v>19</v>
      </c>
      <c r="F3584" s="238" t="s">
        <v>1573</v>
      </c>
      <c r="G3584" s="235"/>
      <c r="H3584" s="237" t="s">
        <v>19</v>
      </c>
      <c r="I3584" s="239"/>
      <c r="J3584" s="235"/>
      <c r="K3584" s="235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202</v>
      </c>
      <c r="AU3584" s="244" t="s">
        <v>82</v>
      </c>
      <c r="AV3584" s="13" t="s">
        <v>80</v>
      </c>
      <c r="AW3584" s="13" t="s">
        <v>34</v>
      </c>
      <c r="AX3584" s="13" t="s">
        <v>72</v>
      </c>
      <c r="AY3584" s="244" t="s">
        <v>191</v>
      </c>
    </row>
    <row r="3585" s="14" customFormat="1">
      <c r="A3585" s="14"/>
      <c r="B3585" s="245"/>
      <c r="C3585" s="246"/>
      <c r="D3585" s="236" t="s">
        <v>202</v>
      </c>
      <c r="E3585" s="247" t="s">
        <v>19</v>
      </c>
      <c r="F3585" s="248" t="s">
        <v>1832</v>
      </c>
      <c r="G3585" s="246"/>
      <c r="H3585" s="249">
        <v>9.5600000000000005</v>
      </c>
      <c r="I3585" s="250"/>
      <c r="J3585" s="246"/>
      <c r="K3585" s="246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202</v>
      </c>
      <c r="AU3585" s="255" t="s">
        <v>82</v>
      </c>
      <c r="AV3585" s="14" t="s">
        <v>82</v>
      </c>
      <c r="AW3585" s="14" t="s">
        <v>34</v>
      </c>
      <c r="AX3585" s="14" t="s">
        <v>72</v>
      </c>
      <c r="AY3585" s="255" t="s">
        <v>191</v>
      </c>
    </row>
    <row r="3586" s="14" customFormat="1">
      <c r="A3586" s="14"/>
      <c r="B3586" s="245"/>
      <c r="C3586" s="246"/>
      <c r="D3586" s="236" t="s">
        <v>202</v>
      </c>
      <c r="E3586" s="247" t="s">
        <v>19</v>
      </c>
      <c r="F3586" s="248" t="s">
        <v>2908</v>
      </c>
      <c r="G3586" s="246"/>
      <c r="H3586" s="249">
        <v>-3.1000000000000001</v>
      </c>
      <c r="I3586" s="250"/>
      <c r="J3586" s="246"/>
      <c r="K3586" s="246"/>
      <c r="L3586" s="251"/>
      <c r="M3586" s="252"/>
      <c r="N3586" s="253"/>
      <c r="O3586" s="253"/>
      <c r="P3586" s="253"/>
      <c r="Q3586" s="253"/>
      <c r="R3586" s="253"/>
      <c r="S3586" s="253"/>
      <c r="T3586" s="25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5" t="s">
        <v>202</v>
      </c>
      <c r="AU3586" s="255" t="s">
        <v>82</v>
      </c>
      <c r="AV3586" s="14" t="s">
        <v>82</v>
      </c>
      <c r="AW3586" s="14" t="s">
        <v>34</v>
      </c>
      <c r="AX3586" s="14" t="s">
        <v>72</v>
      </c>
      <c r="AY3586" s="255" t="s">
        <v>191</v>
      </c>
    </row>
    <row r="3587" s="13" customFormat="1">
      <c r="A3587" s="13"/>
      <c r="B3587" s="234"/>
      <c r="C3587" s="235"/>
      <c r="D3587" s="236" t="s">
        <v>202</v>
      </c>
      <c r="E3587" s="237" t="s">
        <v>19</v>
      </c>
      <c r="F3587" s="238" t="s">
        <v>1581</v>
      </c>
      <c r="G3587" s="235"/>
      <c r="H3587" s="237" t="s">
        <v>19</v>
      </c>
      <c r="I3587" s="239"/>
      <c r="J3587" s="235"/>
      <c r="K3587" s="235"/>
      <c r="L3587" s="240"/>
      <c r="M3587" s="241"/>
      <c r="N3587" s="242"/>
      <c r="O3587" s="242"/>
      <c r="P3587" s="242"/>
      <c r="Q3587" s="242"/>
      <c r="R3587" s="242"/>
      <c r="S3587" s="242"/>
      <c r="T3587" s="243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4" t="s">
        <v>202</v>
      </c>
      <c r="AU3587" s="244" t="s">
        <v>82</v>
      </c>
      <c r="AV3587" s="13" t="s">
        <v>80</v>
      </c>
      <c r="AW3587" s="13" t="s">
        <v>34</v>
      </c>
      <c r="AX3587" s="13" t="s">
        <v>72</v>
      </c>
      <c r="AY3587" s="244" t="s">
        <v>191</v>
      </c>
    </row>
    <row r="3588" s="13" customFormat="1">
      <c r="A3588" s="13"/>
      <c r="B3588" s="234"/>
      <c r="C3588" s="235"/>
      <c r="D3588" s="236" t="s">
        <v>202</v>
      </c>
      <c r="E3588" s="237" t="s">
        <v>19</v>
      </c>
      <c r="F3588" s="238" t="s">
        <v>1582</v>
      </c>
      <c r="G3588" s="235"/>
      <c r="H3588" s="237" t="s">
        <v>19</v>
      </c>
      <c r="I3588" s="239"/>
      <c r="J3588" s="235"/>
      <c r="K3588" s="235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202</v>
      </c>
      <c r="AU3588" s="244" t="s">
        <v>82</v>
      </c>
      <c r="AV3588" s="13" t="s">
        <v>80</v>
      </c>
      <c r="AW3588" s="13" t="s">
        <v>34</v>
      </c>
      <c r="AX3588" s="13" t="s">
        <v>72</v>
      </c>
      <c r="AY3588" s="244" t="s">
        <v>191</v>
      </c>
    </row>
    <row r="3589" s="14" customFormat="1">
      <c r="A3589" s="14"/>
      <c r="B3589" s="245"/>
      <c r="C3589" s="246"/>
      <c r="D3589" s="236" t="s">
        <v>202</v>
      </c>
      <c r="E3589" s="247" t="s">
        <v>19</v>
      </c>
      <c r="F3589" s="248" t="s">
        <v>1836</v>
      </c>
      <c r="G3589" s="246"/>
      <c r="H3589" s="249">
        <v>13.210000000000001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202</v>
      </c>
      <c r="AU3589" s="255" t="s">
        <v>82</v>
      </c>
      <c r="AV3589" s="14" t="s">
        <v>82</v>
      </c>
      <c r="AW3589" s="14" t="s">
        <v>34</v>
      </c>
      <c r="AX3589" s="14" t="s">
        <v>72</v>
      </c>
      <c r="AY3589" s="255" t="s">
        <v>191</v>
      </c>
    </row>
    <row r="3590" s="14" customFormat="1">
      <c r="A3590" s="14"/>
      <c r="B3590" s="245"/>
      <c r="C3590" s="246"/>
      <c r="D3590" s="236" t="s">
        <v>202</v>
      </c>
      <c r="E3590" s="247" t="s">
        <v>19</v>
      </c>
      <c r="F3590" s="248" t="s">
        <v>2905</v>
      </c>
      <c r="G3590" s="246"/>
      <c r="H3590" s="249">
        <v>-0.80000000000000004</v>
      </c>
      <c r="I3590" s="250"/>
      <c r="J3590" s="246"/>
      <c r="K3590" s="246"/>
      <c r="L3590" s="251"/>
      <c r="M3590" s="252"/>
      <c r="N3590" s="253"/>
      <c r="O3590" s="253"/>
      <c r="P3590" s="253"/>
      <c r="Q3590" s="253"/>
      <c r="R3590" s="253"/>
      <c r="S3590" s="253"/>
      <c r="T3590" s="25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5" t="s">
        <v>202</v>
      </c>
      <c r="AU3590" s="255" t="s">
        <v>82</v>
      </c>
      <c r="AV3590" s="14" t="s">
        <v>82</v>
      </c>
      <c r="AW3590" s="14" t="s">
        <v>34</v>
      </c>
      <c r="AX3590" s="14" t="s">
        <v>72</v>
      </c>
      <c r="AY3590" s="255" t="s">
        <v>191</v>
      </c>
    </row>
    <row r="3591" s="13" customFormat="1">
      <c r="A3591" s="13"/>
      <c r="B3591" s="234"/>
      <c r="C3591" s="235"/>
      <c r="D3591" s="236" t="s">
        <v>202</v>
      </c>
      <c r="E3591" s="237" t="s">
        <v>19</v>
      </c>
      <c r="F3591" s="238" t="s">
        <v>1585</v>
      </c>
      <c r="G3591" s="235"/>
      <c r="H3591" s="237" t="s">
        <v>19</v>
      </c>
      <c r="I3591" s="239"/>
      <c r="J3591" s="235"/>
      <c r="K3591" s="235"/>
      <c r="L3591" s="240"/>
      <c r="M3591" s="241"/>
      <c r="N3591" s="242"/>
      <c r="O3591" s="242"/>
      <c r="P3591" s="242"/>
      <c r="Q3591" s="242"/>
      <c r="R3591" s="242"/>
      <c r="S3591" s="242"/>
      <c r="T3591" s="24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4" t="s">
        <v>202</v>
      </c>
      <c r="AU3591" s="244" t="s">
        <v>82</v>
      </c>
      <c r="AV3591" s="13" t="s">
        <v>80</v>
      </c>
      <c r="AW3591" s="13" t="s">
        <v>34</v>
      </c>
      <c r="AX3591" s="13" t="s">
        <v>72</v>
      </c>
      <c r="AY3591" s="244" t="s">
        <v>191</v>
      </c>
    </row>
    <row r="3592" s="14" customFormat="1">
      <c r="A3592" s="14"/>
      <c r="B3592" s="245"/>
      <c r="C3592" s="246"/>
      <c r="D3592" s="236" t="s">
        <v>202</v>
      </c>
      <c r="E3592" s="247" t="s">
        <v>19</v>
      </c>
      <c r="F3592" s="248" t="s">
        <v>1837</v>
      </c>
      <c r="G3592" s="246"/>
      <c r="H3592" s="249">
        <v>13.539999999999999</v>
      </c>
      <c r="I3592" s="250"/>
      <c r="J3592" s="246"/>
      <c r="K3592" s="246"/>
      <c r="L3592" s="251"/>
      <c r="M3592" s="252"/>
      <c r="N3592" s="253"/>
      <c r="O3592" s="253"/>
      <c r="P3592" s="253"/>
      <c r="Q3592" s="253"/>
      <c r="R3592" s="253"/>
      <c r="S3592" s="253"/>
      <c r="T3592" s="25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5" t="s">
        <v>202</v>
      </c>
      <c r="AU3592" s="255" t="s">
        <v>82</v>
      </c>
      <c r="AV3592" s="14" t="s">
        <v>82</v>
      </c>
      <c r="AW3592" s="14" t="s">
        <v>34</v>
      </c>
      <c r="AX3592" s="14" t="s">
        <v>72</v>
      </c>
      <c r="AY3592" s="255" t="s">
        <v>191</v>
      </c>
    </row>
    <row r="3593" s="14" customFormat="1">
      <c r="A3593" s="14"/>
      <c r="B3593" s="245"/>
      <c r="C3593" s="246"/>
      <c r="D3593" s="236" t="s">
        <v>202</v>
      </c>
      <c r="E3593" s="247" t="s">
        <v>19</v>
      </c>
      <c r="F3593" s="248" t="s">
        <v>2905</v>
      </c>
      <c r="G3593" s="246"/>
      <c r="H3593" s="249">
        <v>-0.80000000000000004</v>
      </c>
      <c r="I3593" s="250"/>
      <c r="J3593" s="246"/>
      <c r="K3593" s="246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202</v>
      </c>
      <c r="AU3593" s="255" t="s">
        <v>82</v>
      </c>
      <c r="AV3593" s="14" t="s">
        <v>82</v>
      </c>
      <c r="AW3593" s="14" t="s">
        <v>34</v>
      </c>
      <c r="AX3593" s="14" t="s">
        <v>72</v>
      </c>
      <c r="AY3593" s="255" t="s">
        <v>191</v>
      </c>
    </row>
    <row r="3594" s="13" customFormat="1">
      <c r="A3594" s="13"/>
      <c r="B3594" s="234"/>
      <c r="C3594" s="235"/>
      <c r="D3594" s="236" t="s">
        <v>202</v>
      </c>
      <c r="E3594" s="237" t="s">
        <v>19</v>
      </c>
      <c r="F3594" s="238" t="s">
        <v>1587</v>
      </c>
      <c r="G3594" s="235"/>
      <c r="H3594" s="237" t="s">
        <v>19</v>
      </c>
      <c r="I3594" s="239"/>
      <c r="J3594" s="235"/>
      <c r="K3594" s="235"/>
      <c r="L3594" s="240"/>
      <c r="M3594" s="241"/>
      <c r="N3594" s="242"/>
      <c r="O3594" s="242"/>
      <c r="P3594" s="242"/>
      <c r="Q3594" s="242"/>
      <c r="R3594" s="242"/>
      <c r="S3594" s="242"/>
      <c r="T3594" s="243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4" t="s">
        <v>202</v>
      </c>
      <c r="AU3594" s="244" t="s">
        <v>82</v>
      </c>
      <c r="AV3594" s="13" t="s">
        <v>80</v>
      </c>
      <c r="AW3594" s="13" t="s">
        <v>34</v>
      </c>
      <c r="AX3594" s="13" t="s">
        <v>72</v>
      </c>
      <c r="AY3594" s="244" t="s">
        <v>191</v>
      </c>
    </row>
    <row r="3595" s="14" customFormat="1">
      <c r="A3595" s="14"/>
      <c r="B3595" s="245"/>
      <c r="C3595" s="246"/>
      <c r="D3595" s="236" t="s">
        <v>202</v>
      </c>
      <c r="E3595" s="247" t="s">
        <v>19</v>
      </c>
      <c r="F3595" s="248" t="s">
        <v>1838</v>
      </c>
      <c r="G3595" s="246"/>
      <c r="H3595" s="249">
        <v>8.6300000000000008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202</v>
      </c>
      <c r="AU3595" s="255" t="s">
        <v>82</v>
      </c>
      <c r="AV3595" s="14" t="s">
        <v>82</v>
      </c>
      <c r="AW3595" s="14" t="s">
        <v>34</v>
      </c>
      <c r="AX3595" s="14" t="s">
        <v>72</v>
      </c>
      <c r="AY3595" s="255" t="s">
        <v>191</v>
      </c>
    </row>
    <row r="3596" s="14" customFormat="1">
      <c r="A3596" s="14"/>
      <c r="B3596" s="245"/>
      <c r="C3596" s="246"/>
      <c r="D3596" s="236" t="s">
        <v>202</v>
      </c>
      <c r="E3596" s="247" t="s">
        <v>19</v>
      </c>
      <c r="F3596" s="248" t="s">
        <v>2905</v>
      </c>
      <c r="G3596" s="246"/>
      <c r="H3596" s="249">
        <v>-0.80000000000000004</v>
      </c>
      <c r="I3596" s="250"/>
      <c r="J3596" s="246"/>
      <c r="K3596" s="246"/>
      <c r="L3596" s="251"/>
      <c r="M3596" s="252"/>
      <c r="N3596" s="253"/>
      <c r="O3596" s="253"/>
      <c r="P3596" s="253"/>
      <c r="Q3596" s="253"/>
      <c r="R3596" s="253"/>
      <c r="S3596" s="253"/>
      <c r="T3596" s="25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5" t="s">
        <v>202</v>
      </c>
      <c r="AU3596" s="255" t="s">
        <v>82</v>
      </c>
      <c r="AV3596" s="14" t="s">
        <v>82</v>
      </c>
      <c r="AW3596" s="14" t="s">
        <v>34</v>
      </c>
      <c r="AX3596" s="14" t="s">
        <v>72</v>
      </c>
      <c r="AY3596" s="255" t="s">
        <v>191</v>
      </c>
    </row>
    <row r="3597" s="13" customFormat="1">
      <c r="A3597" s="13"/>
      <c r="B3597" s="234"/>
      <c r="C3597" s="235"/>
      <c r="D3597" s="236" t="s">
        <v>202</v>
      </c>
      <c r="E3597" s="237" t="s">
        <v>19</v>
      </c>
      <c r="F3597" s="238" t="s">
        <v>1589</v>
      </c>
      <c r="G3597" s="235"/>
      <c r="H3597" s="237" t="s">
        <v>19</v>
      </c>
      <c r="I3597" s="239"/>
      <c r="J3597" s="235"/>
      <c r="K3597" s="235"/>
      <c r="L3597" s="240"/>
      <c r="M3597" s="241"/>
      <c r="N3597" s="242"/>
      <c r="O3597" s="242"/>
      <c r="P3597" s="242"/>
      <c r="Q3597" s="242"/>
      <c r="R3597" s="242"/>
      <c r="S3597" s="242"/>
      <c r="T3597" s="24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4" t="s">
        <v>202</v>
      </c>
      <c r="AU3597" s="244" t="s">
        <v>82</v>
      </c>
      <c r="AV3597" s="13" t="s">
        <v>80</v>
      </c>
      <c r="AW3597" s="13" t="s">
        <v>34</v>
      </c>
      <c r="AX3597" s="13" t="s">
        <v>72</v>
      </c>
      <c r="AY3597" s="244" t="s">
        <v>191</v>
      </c>
    </row>
    <row r="3598" s="14" customFormat="1">
      <c r="A3598" s="14"/>
      <c r="B3598" s="245"/>
      <c r="C3598" s="246"/>
      <c r="D3598" s="236" t="s">
        <v>202</v>
      </c>
      <c r="E3598" s="247" t="s">
        <v>19</v>
      </c>
      <c r="F3598" s="248" t="s">
        <v>1839</v>
      </c>
      <c r="G3598" s="246"/>
      <c r="H3598" s="249">
        <v>5.5599999999999996</v>
      </c>
      <c r="I3598" s="250"/>
      <c r="J3598" s="246"/>
      <c r="K3598" s="246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202</v>
      </c>
      <c r="AU3598" s="255" t="s">
        <v>82</v>
      </c>
      <c r="AV3598" s="14" t="s">
        <v>82</v>
      </c>
      <c r="AW3598" s="14" t="s">
        <v>34</v>
      </c>
      <c r="AX3598" s="14" t="s">
        <v>72</v>
      </c>
      <c r="AY3598" s="255" t="s">
        <v>191</v>
      </c>
    </row>
    <row r="3599" s="14" customFormat="1">
      <c r="A3599" s="14"/>
      <c r="B3599" s="245"/>
      <c r="C3599" s="246"/>
      <c r="D3599" s="236" t="s">
        <v>202</v>
      </c>
      <c r="E3599" s="247" t="s">
        <v>19</v>
      </c>
      <c r="F3599" s="248" t="s">
        <v>2905</v>
      </c>
      <c r="G3599" s="246"/>
      <c r="H3599" s="249">
        <v>-0.80000000000000004</v>
      </c>
      <c r="I3599" s="250"/>
      <c r="J3599" s="246"/>
      <c r="K3599" s="246"/>
      <c r="L3599" s="251"/>
      <c r="M3599" s="252"/>
      <c r="N3599" s="253"/>
      <c r="O3599" s="253"/>
      <c r="P3599" s="253"/>
      <c r="Q3599" s="253"/>
      <c r="R3599" s="253"/>
      <c r="S3599" s="253"/>
      <c r="T3599" s="25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5" t="s">
        <v>202</v>
      </c>
      <c r="AU3599" s="255" t="s">
        <v>82</v>
      </c>
      <c r="AV3599" s="14" t="s">
        <v>82</v>
      </c>
      <c r="AW3599" s="14" t="s">
        <v>34</v>
      </c>
      <c r="AX3599" s="14" t="s">
        <v>72</v>
      </c>
      <c r="AY3599" s="255" t="s">
        <v>191</v>
      </c>
    </row>
    <row r="3600" s="13" customFormat="1">
      <c r="A3600" s="13"/>
      <c r="B3600" s="234"/>
      <c r="C3600" s="235"/>
      <c r="D3600" s="236" t="s">
        <v>202</v>
      </c>
      <c r="E3600" s="237" t="s">
        <v>19</v>
      </c>
      <c r="F3600" s="238" t="s">
        <v>1591</v>
      </c>
      <c r="G3600" s="235"/>
      <c r="H3600" s="237" t="s">
        <v>19</v>
      </c>
      <c r="I3600" s="239"/>
      <c r="J3600" s="235"/>
      <c r="K3600" s="235"/>
      <c r="L3600" s="240"/>
      <c r="M3600" s="241"/>
      <c r="N3600" s="242"/>
      <c r="O3600" s="242"/>
      <c r="P3600" s="242"/>
      <c r="Q3600" s="242"/>
      <c r="R3600" s="242"/>
      <c r="S3600" s="242"/>
      <c r="T3600" s="24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4" t="s">
        <v>202</v>
      </c>
      <c r="AU3600" s="244" t="s">
        <v>82</v>
      </c>
      <c r="AV3600" s="13" t="s">
        <v>80</v>
      </c>
      <c r="AW3600" s="13" t="s">
        <v>34</v>
      </c>
      <c r="AX3600" s="13" t="s">
        <v>72</v>
      </c>
      <c r="AY3600" s="244" t="s">
        <v>191</v>
      </c>
    </row>
    <row r="3601" s="14" customFormat="1">
      <c r="A3601" s="14"/>
      <c r="B3601" s="245"/>
      <c r="C3601" s="246"/>
      <c r="D3601" s="236" t="s">
        <v>202</v>
      </c>
      <c r="E3601" s="247" t="s">
        <v>19</v>
      </c>
      <c r="F3601" s="248" t="s">
        <v>1840</v>
      </c>
      <c r="G3601" s="246"/>
      <c r="H3601" s="249">
        <v>14.82</v>
      </c>
      <c r="I3601" s="250"/>
      <c r="J3601" s="246"/>
      <c r="K3601" s="246"/>
      <c r="L3601" s="251"/>
      <c r="M3601" s="252"/>
      <c r="N3601" s="253"/>
      <c r="O3601" s="253"/>
      <c r="P3601" s="253"/>
      <c r="Q3601" s="253"/>
      <c r="R3601" s="253"/>
      <c r="S3601" s="253"/>
      <c r="T3601" s="25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5" t="s">
        <v>202</v>
      </c>
      <c r="AU3601" s="255" t="s">
        <v>82</v>
      </c>
      <c r="AV3601" s="14" t="s">
        <v>82</v>
      </c>
      <c r="AW3601" s="14" t="s">
        <v>34</v>
      </c>
      <c r="AX3601" s="14" t="s">
        <v>72</v>
      </c>
      <c r="AY3601" s="255" t="s">
        <v>191</v>
      </c>
    </row>
    <row r="3602" s="14" customFormat="1">
      <c r="A3602" s="14"/>
      <c r="B3602" s="245"/>
      <c r="C3602" s="246"/>
      <c r="D3602" s="236" t="s">
        <v>202</v>
      </c>
      <c r="E3602" s="247" t="s">
        <v>19</v>
      </c>
      <c r="F3602" s="248" t="s">
        <v>2910</v>
      </c>
      <c r="G3602" s="246"/>
      <c r="H3602" s="249">
        <v>-0.90000000000000002</v>
      </c>
      <c r="I3602" s="250"/>
      <c r="J3602" s="246"/>
      <c r="K3602" s="246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202</v>
      </c>
      <c r="AU3602" s="255" t="s">
        <v>82</v>
      </c>
      <c r="AV3602" s="14" t="s">
        <v>82</v>
      </c>
      <c r="AW3602" s="14" t="s">
        <v>34</v>
      </c>
      <c r="AX3602" s="14" t="s">
        <v>72</v>
      </c>
      <c r="AY3602" s="255" t="s">
        <v>191</v>
      </c>
    </row>
    <row r="3603" s="13" customFormat="1">
      <c r="A3603" s="13"/>
      <c r="B3603" s="234"/>
      <c r="C3603" s="235"/>
      <c r="D3603" s="236" t="s">
        <v>202</v>
      </c>
      <c r="E3603" s="237" t="s">
        <v>19</v>
      </c>
      <c r="F3603" s="238" t="s">
        <v>1595</v>
      </c>
      <c r="G3603" s="235"/>
      <c r="H3603" s="237" t="s">
        <v>19</v>
      </c>
      <c r="I3603" s="239"/>
      <c r="J3603" s="235"/>
      <c r="K3603" s="235"/>
      <c r="L3603" s="240"/>
      <c r="M3603" s="241"/>
      <c r="N3603" s="242"/>
      <c r="O3603" s="242"/>
      <c r="P3603" s="242"/>
      <c r="Q3603" s="242"/>
      <c r="R3603" s="242"/>
      <c r="S3603" s="242"/>
      <c r="T3603" s="243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4" t="s">
        <v>202</v>
      </c>
      <c r="AU3603" s="244" t="s">
        <v>82</v>
      </c>
      <c r="AV3603" s="13" t="s">
        <v>80</v>
      </c>
      <c r="AW3603" s="13" t="s">
        <v>34</v>
      </c>
      <c r="AX3603" s="13" t="s">
        <v>72</v>
      </c>
      <c r="AY3603" s="244" t="s">
        <v>191</v>
      </c>
    </row>
    <row r="3604" s="14" customFormat="1">
      <c r="A3604" s="14"/>
      <c r="B3604" s="245"/>
      <c r="C3604" s="246"/>
      <c r="D3604" s="236" t="s">
        <v>202</v>
      </c>
      <c r="E3604" s="247" t="s">
        <v>19</v>
      </c>
      <c r="F3604" s="248" t="s">
        <v>1841</v>
      </c>
      <c r="G3604" s="246"/>
      <c r="H3604" s="249">
        <v>14.9</v>
      </c>
      <c r="I3604" s="250"/>
      <c r="J3604" s="246"/>
      <c r="K3604" s="246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202</v>
      </c>
      <c r="AU3604" s="255" t="s">
        <v>82</v>
      </c>
      <c r="AV3604" s="14" t="s">
        <v>82</v>
      </c>
      <c r="AW3604" s="14" t="s">
        <v>34</v>
      </c>
      <c r="AX3604" s="14" t="s">
        <v>72</v>
      </c>
      <c r="AY3604" s="255" t="s">
        <v>191</v>
      </c>
    </row>
    <row r="3605" s="14" customFormat="1">
      <c r="A3605" s="14"/>
      <c r="B3605" s="245"/>
      <c r="C3605" s="246"/>
      <c r="D3605" s="236" t="s">
        <v>202</v>
      </c>
      <c r="E3605" s="247" t="s">
        <v>19</v>
      </c>
      <c r="F3605" s="248" t="s">
        <v>2910</v>
      </c>
      <c r="G3605" s="246"/>
      <c r="H3605" s="249">
        <v>-0.90000000000000002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202</v>
      </c>
      <c r="AU3605" s="255" t="s">
        <v>82</v>
      </c>
      <c r="AV3605" s="14" t="s">
        <v>82</v>
      </c>
      <c r="AW3605" s="14" t="s">
        <v>34</v>
      </c>
      <c r="AX3605" s="14" t="s">
        <v>72</v>
      </c>
      <c r="AY3605" s="255" t="s">
        <v>191</v>
      </c>
    </row>
    <row r="3606" s="13" customFormat="1">
      <c r="A3606" s="13"/>
      <c r="B3606" s="234"/>
      <c r="C3606" s="235"/>
      <c r="D3606" s="236" t="s">
        <v>202</v>
      </c>
      <c r="E3606" s="237" t="s">
        <v>19</v>
      </c>
      <c r="F3606" s="238" t="s">
        <v>1597</v>
      </c>
      <c r="G3606" s="235"/>
      <c r="H3606" s="237" t="s">
        <v>19</v>
      </c>
      <c r="I3606" s="239"/>
      <c r="J3606" s="235"/>
      <c r="K3606" s="235"/>
      <c r="L3606" s="240"/>
      <c r="M3606" s="241"/>
      <c r="N3606" s="242"/>
      <c r="O3606" s="242"/>
      <c r="P3606" s="242"/>
      <c r="Q3606" s="242"/>
      <c r="R3606" s="242"/>
      <c r="S3606" s="242"/>
      <c r="T3606" s="243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4" t="s">
        <v>202</v>
      </c>
      <c r="AU3606" s="244" t="s">
        <v>82</v>
      </c>
      <c r="AV3606" s="13" t="s">
        <v>80</v>
      </c>
      <c r="AW3606" s="13" t="s">
        <v>34</v>
      </c>
      <c r="AX3606" s="13" t="s">
        <v>72</v>
      </c>
      <c r="AY3606" s="244" t="s">
        <v>191</v>
      </c>
    </row>
    <row r="3607" s="14" customFormat="1">
      <c r="A3607" s="14"/>
      <c r="B3607" s="245"/>
      <c r="C3607" s="246"/>
      <c r="D3607" s="236" t="s">
        <v>202</v>
      </c>
      <c r="E3607" s="247" t="s">
        <v>19</v>
      </c>
      <c r="F3607" s="248" t="s">
        <v>1842</v>
      </c>
      <c r="G3607" s="246"/>
      <c r="H3607" s="249">
        <v>8.9100000000000001</v>
      </c>
      <c r="I3607" s="250"/>
      <c r="J3607" s="246"/>
      <c r="K3607" s="246"/>
      <c r="L3607" s="251"/>
      <c r="M3607" s="252"/>
      <c r="N3607" s="253"/>
      <c r="O3607" s="253"/>
      <c r="P3607" s="253"/>
      <c r="Q3607" s="253"/>
      <c r="R3607" s="253"/>
      <c r="S3607" s="253"/>
      <c r="T3607" s="25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5" t="s">
        <v>202</v>
      </c>
      <c r="AU3607" s="255" t="s">
        <v>82</v>
      </c>
      <c r="AV3607" s="14" t="s">
        <v>82</v>
      </c>
      <c r="AW3607" s="14" t="s">
        <v>34</v>
      </c>
      <c r="AX3607" s="14" t="s">
        <v>72</v>
      </c>
      <c r="AY3607" s="255" t="s">
        <v>191</v>
      </c>
    </row>
    <row r="3608" s="14" customFormat="1">
      <c r="A3608" s="14"/>
      <c r="B3608" s="245"/>
      <c r="C3608" s="246"/>
      <c r="D3608" s="236" t="s">
        <v>202</v>
      </c>
      <c r="E3608" s="247" t="s">
        <v>19</v>
      </c>
      <c r="F3608" s="248" t="s">
        <v>2910</v>
      </c>
      <c r="G3608" s="246"/>
      <c r="H3608" s="249">
        <v>-0.90000000000000002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202</v>
      </c>
      <c r="AU3608" s="255" t="s">
        <v>82</v>
      </c>
      <c r="AV3608" s="14" t="s">
        <v>82</v>
      </c>
      <c r="AW3608" s="14" t="s">
        <v>34</v>
      </c>
      <c r="AX3608" s="14" t="s">
        <v>72</v>
      </c>
      <c r="AY3608" s="255" t="s">
        <v>191</v>
      </c>
    </row>
    <row r="3609" s="13" customFormat="1">
      <c r="A3609" s="13"/>
      <c r="B3609" s="234"/>
      <c r="C3609" s="235"/>
      <c r="D3609" s="236" t="s">
        <v>202</v>
      </c>
      <c r="E3609" s="237" t="s">
        <v>19</v>
      </c>
      <c r="F3609" s="238" t="s">
        <v>1623</v>
      </c>
      <c r="G3609" s="235"/>
      <c r="H3609" s="237" t="s">
        <v>19</v>
      </c>
      <c r="I3609" s="239"/>
      <c r="J3609" s="235"/>
      <c r="K3609" s="235"/>
      <c r="L3609" s="240"/>
      <c r="M3609" s="241"/>
      <c r="N3609" s="242"/>
      <c r="O3609" s="242"/>
      <c r="P3609" s="242"/>
      <c r="Q3609" s="242"/>
      <c r="R3609" s="242"/>
      <c r="S3609" s="242"/>
      <c r="T3609" s="243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4" t="s">
        <v>202</v>
      </c>
      <c r="AU3609" s="244" t="s">
        <v>82</v>
      </c>
      <c r="AV3609" s="13" t="s">
        <v>80</v>
      </c>
      <c r="AW3609" s="13" t="s">
        <v>34</v>
      </c>
      <c r="AX3609" s="13" t="s">
        <v>72</v>
      </c>
      <c r="AY3609" s="244" t="s">
        <v>191</v>
      </c>
    </row>
    <row r="3610" s="13" customFormat="1">
      <c r="A3610" s="13"/>
      <c r="B3610" s="234"/>
      <c r="C3610" s="235"/>
      <c r="D3610" s="236" t="s">
        <v>202</v>
      </c>
      <c r="E3610" s="237" t="s">
        <v>19</v>
      </c>
      <c r="F3610" s="238" t="s">
        <v>1633</v>
      </c>
      <c r="G3610" s="235"/>
      <c r="H3610" s="237" t="s">
        <v>19</v>
      </c>
      <c r="I3610" s="239"/>
      <c r="J3610" s="235"/>
      <c r="K3610" s="235"/>
      <c r="L3610" s="240"/>
      <c r="M3610" s="241"/>
      <c r="N3610" s="242"/>
      <c r="O3610" s="242"/>
      <c r="P3610" s="242"/>
      <c r="Q3610" s="242"/>
      <c r="R3610" s="242"/>
      <c r="S3610" s="242"/>
      <c r="T3610" s="24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4" t="s">
        <v>202</v>
      </c>
      <c r="AU3610" s="244" t="s">
        <v>82</v>
      </c>
      <c r="AV3610" s="13" t="s">
        <v>80</v>
      </c>
      <c r="AW3610" s="13" t="s">
        <v>34</v>
      </c>
      <c r="AX3610" s="13" t="s">
        <v>72</v>
      </c>
      <c r="AY3610" s="244" t="s">
        <v>191</v>
      </c>
    </row>
    <row r="3611" s="14" customFormat="1">
      <c r="A3611" s="14"/>
      <c r="B3611" s="245"/>
      <c r="C3611" s="246"/>
      <c r="D3611" s="236" t="s">
        <v>202</v>
      </c>
      <c r="E3611" s="247" t="s">
        <v>19</v>
      </c>
      <c r="F3611" s="248" t="s">
        <v>1856</v>
      </c>
      <c r="G3611" s="246"/>
      <c r="H3611" s="249">
        <v>13.140000000000001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202</v>
      </c>
      <c r="AU3611" s="255" t="s">
        <v>82</v>
      </c>
      <c r="AV3611" s="14" t="s">
        <v>82</v>
      </c>
      <c r="AW3611" s="14" t="s">
        <v>34</v>
      </c>
      <c r="AX3611" s="14" t="s">
        <v>72</v>
      </c>
      <c r="AY3611" s="255" t="s">
        <v>191</v>
      </c>
    </row>
    <row r="3612" s="14" customFormat="1">
      <c r="A3612" s="14"/>
      <c r="B3612" s="245"/>
      <c r="C3612" s="246"/>
      <c r="D3612" s="236" t="s">
        <v>202</v>
      </c>
      <c r="E3612" s="247" t="s">
        <v>19</v>
      </c>
      <c r="F3612" s="248" t="s">
        <v>1806</v>
      </c>
      <c r="G3612" s="246"/>
      <c r="H3612" s="249">
        <v>0.40000000000000002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202</v>
      </c>
      <c r="AU3612" s="255" t="s">
        <v>82</v>
      </c>
      <c r="AV3612" s="14" t="s">
        <v>82</v>
      </c>
      <c r="AW3612" s="14" t="s">
        <v>34</v>
      </c>
      <c r="AX3612" s="14" t="s">
        <v>72</v>
      </c>
      <c r="AY3612" s="255" t="s">
        <v>191</v>
      </c>
    </row>
    <row r="3613" s="14" customFormat="1">
      <c r="A3613" s="14"/>
      <c r="B3613" s="245"/>
      <c r="C3613" s="246"/>
      <c r="D3613" s="236" t="s">
        <v>202</v>
      </c>
      <c r="E3613" s="247" t="s">
        <v>19</v>
      </c>
      <c r="F3613" s="248" t="s">
        <v>2911</v>
      </c>
      <c r="G3613" s="246"/>
      <c r="H3613" s="249">
        <v>-2.6200000000000001</v>
      </c>
      <c r="I3613" s="250"/>
      <c r="J3613" s="246"/>
      <c r="K3613" s="246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202</v>
      </c>
      <c r="AU3613" s="255" t="s">
        <v>82</v>
      </c>
      <c r="AV3613" s="14" t="s">
        <v>82</v>
      </c>
      <c r="AW3613" s="14" t="s">
        <v>34</v>
      </c>
      <c r="AX3613" s="14" t="s">
        <v>72</v>
      </c>
      <c r="AY3613" s="255" t="s">
        <v>191</v>
      </c>
    </row>
    <row r="3614" s="13" customFormat="1">
      <c r="A3614" s="13"/>
      <c r="B3614" s="234"/>
      <c r="C3614" s="235"/>
      <c r="D3614" s="236" t="s">
        <v>202</v>
      </c>
      <c r="E3614" s="237" t="s">
        <v>19</v>
      </c>
      <c r="F3614" s="238" t="s">
        <v>1479</v>
      </c>
      <c r="G3614" s="235"/>
      <c r="H3614" s="237" t="s">
        <v>19</v>
      </c>
      <c r="I3614" s="239"/>
      <c r="J3614" s="235"/>
      <c r="K3614" s="235"/>
      <c r="L3614" s="240"/>
      <c r="M3614" s="241"/>
      <c r="N3614" s="242"/>
      <c r="O3614" s="242"/>
      <c r="P3614" s="242"/>
      <c r="Q3614" s="242"/>
      <c r="R3614" s="242"/>
      <c r="S3614" s="242"/>
      <c r="T3614" s="243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4" t="s">
        <v>202</v>
      </c>
      <c r="AU3614" s="244" t="s">
        <v>82</v>
      </c>
      <c r="AV3614" s="13" t="s">
        <v>80</v>
      </c>
      <c r="AW3614" s="13" t="s">
        <v>34</v>
      </c>
      <c r="AX3614" s="13" t="s">
        <v>72</v>
      </c>
      <c r="AY3614" s="244" t="s">
        <v>191</v>
      </c>
    </row>
    <row r="3615" s="14" customFormat="1">
      <c r="A3615" s="14"/>
      <c r="B3615" s="245"/>
      <c r="C3615" s="246"/>
      <c r="D3615" s="236" t="s">
        <v>202</v>
      </c>
      <c r="E3615" s="247" t="s">
        <v>19</v>
      </c>
      <c r="F3615" s="248" t="s">
        <v>1857</v>
      </c>
      <c r="G3615" s="246"/>
      <c r="H3615" s="249">
        <v>13.609999999999999</v>
      </c>
      <c r="I3615" s="250"/>
      <c r="J3615" s="246"/>
      <c r="K3615" s="246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202</v>
      </c>
      <c r="AU3615" s="255" t="s">
        <v>82</v>
      </c>
      <c r="AV3615" s="14" t="s">
        <v>82</v>
      </c>
      <c r="AW3615" s="14" t="s">
        <v>34</v>
      </c>
      <c r="AX3615" s="14" t="s">
        <v>72</v>
      </c>
      <c r="AY3615" s="255" t="s">
        <v>191</v>
      </c>
    </row>
    <row r="3616" s="14" customFormat="1">
      <c r="A3616" s="14"/>
      <c r="B3616" s="245"/>
      <c r="C3616" s="246"/>
      <c r="D3616" s="236" t="s">
        <v>202</v>
      </c>
      <c r="E3616" s="247" t="s">
        <v>19</v>
      </c>
      <c r="F3616" s="248" t="s">
        <v>731</v>
      </c>
      <c r="G3616" s="246"/>
      <c r="H3616" s="249">
        <v>-0.95999999999999996</v>
      </c>
      <c r="I3616" s="250"/>
      <c r="J3616" s="246"/>
      <c r="K3616" s="246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202</v>
      </c>
      <c r="AU3616" s="255" t="s">
        <v>82</v>
      </c>
      <c r="AV3616" s="14" t="s">
        <v>82</v>
      </c>
      <c r="AW3616" s="14" t="s">
        <v>34</v>
      </c>
      <c r="AX3616" s="14" t="s">
        <v>72</v>
      </c>
      <c r="AY3616" s="255" t="s">
        <v>191</v>
      </c>
    </row>
    <row r="3617" s="15" customFormat="1">
      <c r="A3617" s="15"/>
      <c r="B3617" s="256"/>
      <c r="C3617" s="257"/>
      <c r="D3617" s="236" t="s">
        <v>202</v>
      </c>
      <c r="E3617" s="258" t="s">
        <v>19</v>
      </c>
      <c r="F3617" s="259" t="s">
        <v>208</v>
      </c>
      <c r="G3617" s="257"/>
      <c r="H3617" s="260">
        <v>138.09</v>
      </c>
      <c r="I3617" s="261"/>
      <c r="J3617" s="257"/>
      <c r="K3617" s="257"/>
      <c r="L3617" s="262"/>
      <c r="M3617" s="263"/>
      <c r="N3617" s="264"/>
      <c r="O3617" s="264"/>
      <c r="P3617" s="264"/>
      <c r="Q3617" s="264"/>
      <c r="R3617" s="264"/>
      <c r="S3617" s="264"/>
      <c r="T3617" s="26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6" t="s">
        <v>202</v>
      </c>
      <c r="AU3617" s="266" t="s">
        <v>82</v>
      </c>
      <c r="AV3617" s="15" t="s">
        <v>93</v>
      </c>
      <c r="AW3617" s="15" t="s">
        <v>34</v>
      </c>
      <c r="AX3617" s="15" t="s">
        <v>72</v>
      </c>
      <c r="AY3617" s="266" t="s">
        <v>191</v>
      </c>
    </row>
    <row r="3618" s="16" customFormat="1">
      <c r="A3618" s="16"/>
      <c r="B3618" s="267"/>
      <c r="C3618" s="268"/>
      <c r="D3618" s="236" t="s">
        <v>202</v>
      </c>
      <c r="E3618" s="269" t="s">
        <v>19</v>
      </c>
      <c r="F3618" s="270" t="s">
        <v>212</v>
      </c>
      <c r="G3618" s="268"/>
      <c r="H3618" s="271">
        <v>192.58499999999995</v>
      </c>
      <c r="I3618" s="272"/>
      <c r="J3618" s="268"/>
      <c r="K3618" s="268"/>
      <c r="L3618" s="273"/>
      <c r="M3618" s="274"/>
      <c r="N3618" s="275"/>
      <c r="O3618" s="275"/>
      <c r="P3618" s="275"/>
      <c r="Q3618" s="275"/>
      <c r="R3618" s="275"/>
      <c r="S3618" s="275"/>
      <c r="T3618" s="27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T3618" s="277" t="s">
        <v>202</v>
      </c>
      <c r="AU3618" s="277" t="s">
        <v>82</v>
      </c>
      <c r="AV3618" s="16" t="s">
        <v>198</v>
      </c>
      <c r="AW3618" s="16" t="s">
        <v>34</v>
      </c>
      <c r="AX3618" s="16" t="s">
        <v>80</v>
      </c>
      <c r="AY3618" s="277" t="s">
        <v>191</v>
      </c>
    </row>
    <row r="3619" s="14" customFormat="1">
      <c r="A3619" s="14"/>
      <c r="B3619" s="245"/>
      <c r="C3619" s="246"/>
      <c r="D3619" s="236" t="s">
        <v>202</v>
      </c>
      <c r="E3619" s="246"/>
      <c r="F3619" s="248" t="s">
        <v>2916</v>
      </c>
      <c r="G3619" s="246"/>
      <c r="H3619" s="249">
        <v>211.84399999999999</v>
      </c>
      <c r="I3619" s="250"/>
      <c r="J3619" s="246"/>
      <c r="K3619" s="246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5" t="s">
        <v>202</v>
      </c>
      <c r="AU3619" s="255" t="s">
        <v>82</v>
      </c>
      <c r="AV3619" s="14" t="s">
        <v>82</v>
      </c>
      <c r="AW3619" s="14" t="s">
        <v>4</v>
      </c>
      <c r="AX3619" s="14" t="s">
        <v>80</v>
      </c>
      <c r="AY3619" s="255" t="s">
        <v>191</v>
      </c>
    </row>
    <row r="3620" s="2" customFormat="1" ht="24.15" customHeight="1">
      <c r="A3620" s="41"/>
      <c r="B3620" s="42"/>
      <c r="C3620" s="216" t="s">
        <v>2917</v>
      </c>
      <c r="D3620" s="216" t="s">
        <v>193</v>
      </c>
      <c r="E3620" s="217" t="s">
        <v>2918</v>
      </c>
      <c r="F3620" s="218" t="s">
        <v>2919</v>
      </c>
      <c r="G3620" s="219" t="s">
        <v>196</v>
      </c>
      <c r="H3620" s="220">
        <v>349.50999999999999</v>
      </c>
      <c r="I3620" s="221"/>
      <c r="J3620" s="222">
        <f>ROUND(I3620*H3620,2)</f>
        <v>0</v>
      </c>
      <c r="K3620" s="218" t="s">
        <v>197</v>
      </c>
      <c r="L3620" s="47"/>
      <c r="M3620" s="223" t="s">
        <v>19</v>
      </c>
      <c r="N3620" s="224" t="s">
        <v>43</v>
      </c>
      <c r="O3620" s="87"/>
      <c r="P3620" s="225">
        <f>O3620*H3620</f>
        <v>0</v>
      </c>
      <c r="Q3620" s="225">
        <v>0.0060000000000000001</v>
      </c>
      <c r="R3620" s="225">
        <f>Q3620*H3620</f>
        <v>2.0970599999999999</v>
      </c>
      <c r="S3620" s="225">
        <v>0</v>
      </c>
      <c r="T3620" s="226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7" t="s">
        <v>464</v>
      </c>
      <c r="AT3620" s="227" t="s">
        <v>193</v>
      </c>
      <c r="AU3620" s="227" t="s">
        <v>82</v>
      </c>
      <c r="AY3620" s="20" t="s">
        <v>191</v>
      </c>
      <c r="BE3620" s="228">
        <f>IF(N3620="základní",J3620,0)</f>
        <v>0</v>
      </c>
      <c r="BF3620" s="228">
        <f>IF(N3620="snížená",J3620,0)</f>
        <v>0</v>
      </c>
      <c r="BG3620" s="228">
        <f>IF(N3620="zákl. přenesená",J3620,0)</f>
        <v>0</v>
      </c>
      <c r="BH3620" s="228">
        <f>IF(N3620="sníž. přenesená",J3620,0)</f>
        <v>0</v>
      </c>
      <c r="BI3620" s="228">
        <f>IF(N3620="nulová",J3620,0)</f>
        <v>0</v>
      </c>
      <c r="BJ3620" s="20" t="s">
        <v>80</v>
      </c>
      <c r="BK3620" s="228">
        <f>ROUND(I3620*H3620,2)</f>
        <v>0</v>
      </c>
      <c r="BL3620" s="20" t="s">
        <v>464</v>
      </c>
      <c r="BM3620" s="227" t="s">
        <v>2920</v>
      </c>
    </row>
    <row r="3621" s="2" customFormat="1">
      <c r="A3621" s="41"/>
      <c r="B3621" s="42"/>
      <c r="C3621" s="43"/>
      <c r="D3621" s="229" t="s">
        <v>200</v>
      </c>
      <c r="E3621" s="43"/>
      <c r="F3621" s="230" t="s">
        <v>2921</v>
      </c>
      <c r="G3621" s="43"/>
      <c r="H3621" s="43"/>
      <c r="I3621" s="231"/>
      <c r="J3621" s="43"/>
      <c r="K3621" s="43"/>
      <c r="L3621" s="47"/>
      <c r="M3621" s="232"/>
      <c r="N3621" s="233"/>
      <c r="O3621" s="87"/>
      <c r="P3621" s="87"/>
      <c r="Q3621" s="87"/>
      <c r="R3621" s="87"/>
      <c r="S3621" s="87"/>
      <c r="T3621" s="88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20" t="s">
        <v>200</v>
      </c>
      <c r="AU3621" s="20" t="s">
        <v>82</v>
      </c>
    </row>
    <row r="3622" s="13" customFormat="1">
      <c r="A3622" s="13"/>
      <c r="B3622" s="234"/>
      <c r="C3622" s="235"/>
      <c r="D3622" s="236" t="s">
        <v>202</v>
      </c>
      <c r="E3622" s="237" t="s">
        <v>19</v>
      </c>
      <c r="F3622" s="238" t="s">
        <v>701</v>
      </c>
      <c r="G3622" s="235"/>
      <c r="H3622" s="237" t="s">
        <v>19</v>
      </c>
      <c r="I3622" s="239"/>
      <c r="J3622" s="235"/>
      <c r="K3622" s="235"/>
      <c r="L3622" s="240"/>
      <c r="M3622" s="241"/>
      <c r="N3622" s="242"/>
      <c r="O3622" s="242"/>
      <c r="P3622" s="242"/>
      <c r="Q3622" s="242"/>
      <c r="R3622" s="242"/>
      <c r="S3622" s="242"/>
      <c r="T3622" s="24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4" t="s">
        <v>202</v>
      </c>
      <c r="AU3622" s="244" t="s">
        <v>82</v>
      </c>
      <c r="AV3622" s="13" t="s">
        <v>80</v>
      </c>
      <c r="AW3622" s="13" t="s">
        <v>34</v>
      </c>
      <c r="AX3622" s="13" t="s">
        <v>72</v>
      </c>
      <c r="AY3622" s="244" t="s">
        <v>191</v>
      </c>
    </row>
    <row r="3623" s="14" customFormat="1">
      <c r="A3623" s="14"/>
      <c r="B3623" s="245"/>
      <c r="C3623" s="246"/>
      <c r="D3623" s="236" t="s">
        <v>202</v>
      </c>
      <c r="E3623" s="247" t="s">
        <v>19</v>
      </c>
      <c r="F3623" s="248" t="s">
        <v>1134</v>
      </c>
      <c r="G3623" s="246"/>
      <c r="H3623" s="249">
        <v>232.81999999999999</v>
      </c>
      <c r="I3623" s="250"/>
      <c r="J3623" s="246"/>
      <c r="K3623" s="246"/>
      <c r="L3623" s="251"/>
      <c r="M3623" s="252"/>
      <c r="N3623" s="253"/>
      <c r="O3623" s="253"/>
      <c r="P3623" s="253"/>
      <c r="Q3623" s="253"/>
      <c r="R3623" s="253"/>
      <c r="S3623" s="253"/>
      <c r="T3623" s="25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5" t="s">
        <v>202</v>
      </c>
      <c r="AU3623" s="255" t="s">
        <v>82</v>
      </c>
      <c r="AV3623" s="14" t="s">
        <v>82</v>
      </c>
      <c r="AW3623" s="14" t="s">
        <v>34</v>
      </c>
      <c r="AX3623" s="14" t="s">
        <v>72</v>
      </c>
      <c r="AY3623" s="255" t="s">
        <v>191</v>
      </c>
    </row>
    <row r="3624" s="14" customFormat="1">
      <c r="A3624" s="14"/>
      <c r="B3624" s="245"/>
      <c r="C3624" s="246"/>
      <c r="D3624" s="236" t="s">
        <v>202</v>
      </c>
      <c r="E3624" s="247" t="s">
        <v>19</v>
      </c>
      <c r="F3624" s="248" t="s">
        <v>2887</v>
      </c>
      <c r="G3624" s="246"/>
      <c r="H3624" s="249">
        <v>53.18</v>
      </c>
      <c r="I3624" s="250"/>
      <c r="J3624" s="246"/>
      <c r="K3624" s="246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202</v>
      </c>
      <c r="AU3624" s="255" t="s">
        <v>82</v>
      </c>
      <c r="AV3624" s="14" t="s">
        <v>82</v>
      </c>
      <c r="AW3624" s="14" t="s">
        <v>34</v>
      </c>
      <c r="AX3624" s="14" t="s">
        <v>72</v>
      </c>
      <c r="AY3624" s="255" t="s">
        <v>191</v>
      </c>
    </row>
    <row r="3625" s="14" customFormat="1">
      <c r="A3625" s="14"/>
      <c r="B3625" s="245"/>
      <c r="C3625" s="246"/>
      <c r="D3625" s="236" t="s">
        <v>202</v>
      </c>
      <c r="E3625" s="247" t="s">
        <v>19</v>
      </c>
      <c r="F3625" s="248" t="s">
        <v>2888</v>
      </c>
      <c r="G3625" s="246"/>
      <c r="H3625" s="249">
        <v>63.509999999999998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5" t="s">
        <v>202</v>
      </c>
      <c r="AU3625" s="255" t="s">
        <v>82</v>
      </c>
      <c r="AV3625" s="14" t="s">
        <v>82</v>
      </c>
      <c r="AW3625" s="14" t="s">
        <v>34</v>
      </c>
      <c r="AX3625" s="14" t="s">
        <v>72</v>
      </c>
      <c r="AY3625" s="255" t="s">
        <v>191</v>
      </c>
    </row>
    <row r="3626" s="16" customFormat="1">
      <c r="A3626" s="16"/>
      <c r="B3626" s="267"/>
      <c r="C3626" s="268"/>
      <c r="D3626" s="236" t="s">
        <v>202</v>
      </c>
      <c r="E3626" s="269" t="s">
        <v>19</v>
      </c>
      <c r="F3626" s="270" t="s">
        <v>212</v>
      </c>
      <c r="G3626" s="268"/>
      <c r="H3626" s="271">
        <v>349.50999999999999</v>
      </c>
      <c r="I3626" s="272"/>
      <c r="J3626" s="268"/>
      <c r="K3626" s="268"/>
      <c r="L3626" s="273"/>
      <c r="M3626" s="274"/>
      <c r="N3626" s="275"/>
      <c r="O3626" s="275"/>
      <c r="P3626" s="275"/>
      <c r="Q3626" s="275"/>
      <c r="R3626" s="275"/>
      <c r="S3626" s="275"/>
      <c r="T3626" s="27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T3626" s="277" t="s">
        <v>202</v>
      </c>
      <c r="AU3626" s="277" t="s">
        <v>82</v>
      </c>
      <c r="AV3626" s="16" t="s">
        <v>198</v>
      </c>
      <c r="AW3626" s="16" t="s">
        <v>34</v>
      </c>
      <c r="AX3626" s="16" t="s">
        <v>80</v>
      </c>
      <c r="AY3626" s="277" t="s">
        <v>191</v>
      </c>
    </row>
    <row r="3627" s="2" customFormat="1" ht="21.75" customHeight="1">
      <c r="A3627" s="41"/>
      <c r="B3627" s="42"/>
      <c r="C3627" s="278" t="s">
        <v>2922</v>
      </c>
      <c r="D3627" s="278" t="s">
        <v>260</v>
      </c>
      <c r="E3627" s="279" t="s">
        <v>2923</v>
      </c>
      <c r="F3627" s="280" t="s">
        <v>2924</v>
      </c>
      <c r="G3627" s="281" t="s">
        <v>196</v>
      </c>
      <c r="H3627" s="282">
        <v>384.46100000000001</v>
      </c>
      <c r="I3627" s="283"/>
      <c r="J3627" s="284">
        <f>ROUND(I3627*H3627,2)</f>
        <v>0</v>
      </c>
      <c r="K3627" s="280" t="s">
        <v>197</v>
      </c>
      <c r="L3627" s="285"/>
      <c r="M3627" s="286" t="s">
        <v>19</v>
      </c>
      <c r="N3627" s="287" t="s">
        <v>43</v>
      </c>
      <c r="O3627" s="87"/>
      <c r="P3627" s="225">
        <f>O3627*H3627</f>
        <v>0</v>
      </c>
      <c r="Q3627" s="225">
        <v>0.021999999999999999</v>
      </c>
      <c r="R3627" s="225">
        <f>Q3627*H3627</f>
        <v>8.4581420000000005</v>
      </c>
      <c r="S3627" s="225">
        <v>0</v>
      </c>
      <c r="T3627" s="226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7" t="s">
        <v>688</v>
      </c>
      <c r="AT3627" s="227" t="s">
        <v>260</v>
      </c>
      <c r="AU3627" s="227" t="s">
        <v>82</v>
      </c>
      <c r="AY3627" s="20" t="s">
        <v>191</v>
      </c>
      <c r="BE3627" s="228">
        <f>IF(N3627="základní",J3627,0)</f>
        <v>0</v>
      </c>
      <c r="BF3627" s="228">
        <f>IF(N3627="snížená",J3627,0)</f>
        <v>0</v>
      </c>
      <c r="BG3627" s="228">
        <f>IF(N3627="zákl. přenesená",J3627,0)</f>
        <v>0</v>
      </c>
      <c r="BH3627" s="228">
        <f>IF(N3627="sníž. přenesená",J3627,0)</f>
        <v>0</v>
      </c>
      <c r="BI3627" s="228">
        <f>IF(N3627="nulová",J3627,0)</f>
        <v>0</v>
      </c>
      <c r="BJ3627" s="20" t="s">
        <v>80</v>
      </c>
      <c r="BK3627" s="228">
        <f>ROUND(I3627*H3627,2)</f>
        <v>0</v>
      </c>
      <c r="BL3627" s="20" t="s">
        <v>464</v>
      </c>
      <c r="BM3627" s="227" t="s">
        <v>2925</v>
      </c>
    </row>
    <row r="3628" s="13" customFormat="1">
      <c r="A3628" s="13"/>
      <c r="B3628" s="234"/>
      <c r="C3628" s="235"/>
      <c r="D3628" s="236" t="s">
        <v>202</v>
      </c>
      <c r="E3628" s="237" t="s">
        <v>19</v>
      </c>
      <c r="F3628" s="238" t="s">
        <v>701</v>
      </c>
      <c r="G3628" s="235"/>
      <c r="H3628" s="237" t="s">
        <v>19</v>
      </c>
      <c r="I3628" s="239"/>
      <c r="J3628" s="235"/>
      <c r="K3628" s="235"/>
      <c r="L3628" s="240"/>
      <c r="M3628" s="241"/>
      <c r="N3628" s="242"/>
      <c r="O3628" s="242"/>
      <c r="P3628" s="242"/>
      <c r="Q3628" s="242"/>
      <c r="R3628" s="242"/>
      <c r="S3628" s="242"/>
      <c r="T3628" s="24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4" t="s">
        <v>202</v>
      </c>
      <c r="AU3628" s="244" t="s">
        <v>82</v>
      </c>
      <c r="AV3628" s="13" t="s">
        <v>80</v>
      </c>
      <c r="AW3628" s="13" t="s">
        <v>34</v>
      </c>
      <c r="AX3628" s="13" t="s">
        <v>72</v>
      </c>
      <c r="AY3628" s="244" t="s">
        <v>191</v>
      </c>
    </row>
    <row r="3629" s="14" customFormat="1">
      <c r="A3629" s="14"/>
      <c r="B3629" s="245"/>
      <c r="C3629" s="246"/>
      <c r="D3629" s="236" t="s">
        <v>202</v>
      </c>
      <c r="E3629" s="247" t="s">
        <v>19</v>
      </c>
      <c r="F3629" s="248" t="s">
        <v>1134</v>
      </c>
      <c r="G3629" s="246"/>
      <c r="H3629" s="249">
        <v>232.81999999999999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202</v>
      </c>
      <c r="AU3629" s="255" t="s">
        <v>82</v>
      </c>
      <c r="AV3629" s="14" t="s">
        <v>82</v>
      </c>
      <c r="AW3629" s="14" t="s">
        <v>34</v>
      </c>
      <c r="AX3629" s="14" t="s">
        <v>72</v>
      </c>
      <c r="AY3629" s="255" t="s">
        <v>191</v>
      </c>
    </row>
    <row r="3630" s="14" customFormat="1">
      <c r="A3630" s="14"/>
      <c r="B3630" s="245"/>
      <c r="C3630" s="246"/>
      <c r="D3630" s="236" t="s">
        <v>202</v>
      </c>
      <c r="E3630" s="247" t="s">
        <v>19</v>
      </c>
      <c r="F3630" s="248" t="s">
        <v>2887</v>
      </c>
      <c r="G3630" s="246"/>
      <c r="H3630" s="249">
        <v>53.18</v>
      </c>
      <c r="I3630" s="250"/>
      <c r="J3630" s="246"/>
      <c r="K3630" s="246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202</v>
      </c>
      <c r="AU3630" s="255" t="s">
        <v>82</v>
      </c>
      <c r="AV3630" s="14" t="s">
        <v>82</v>
      </c>
      <c r="AW3630" s="14" t="s">
        <v>34</v>
      </c>
      <c r="AX3630" s="14" t="s">
        <v>72</v>
      </c>
      <c r="AY3630" s="255" t="s">
        <v>191</v>
      </c>
    </row>
    <row r="3631" s="14" customFormat="1">
      <c r="A3631" s="14"/>
      <c r="B3631" s="245"/>
      <c r="C3631" s="246"/>
      <c r="D3631" s="236" t="s">
        <v>202</v>
      </c>
      <c r="E3631" s="247" t="s">
        <v>19</v>
      </c>
      <c r="F3631" s="248" t="s">
        <v>2888</v>
      </c>
      <c r="G3631" s="246"/>
      <c r="H3631" s="249">
        <v>63.509999999999998</v>
      </c>
      <c r="I3631" s="250"/>
      <c r="J3631" s="246"/>
      <c r="K3631" s="246"/>
      <c r="L3631" s="251"/>
      <c r="M3631" s="252"/>
      <c r="N3631" s="253"/>
      <c r="O3631" s="253"/>
      <c r="P3631" s="253"/>
      <c r="Q3631" s="253"/>
      <c r="R3631" s="253"/>
      <c r="S3631" s="253"/>
      <c r="T3631" s="25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5" t="s">
        <v>202</v>
      </c>
      <c r="AU3631" s="255" t="s">
        <v>82</v>
      </c>
      <c r="AV3631" s="14" t="s">
        <v>82</v>
      </c>
      <c r="AW3631" s="14" t="s">
        <v>34</v>
      </c>
      <c r="AX3631" s="14" t="s">
        <v>72</v>
      </c>
      <c r="AY3631" s="255" t="s">
        <v>191</v>
      </c>
    </row>
    <row r="3632" s="16" customFormat="1">
      <c r="A3632" s="16"/>
      <c r="B3632" s="267"/>
      <c r="C3632" s="268"/>
      <c r="D3632" s="236" t="s">
        <v>202</v>
      </c>
      <c r="E3632" s="269" t="s">
        <v>19</v>
      </c>
      <c r="F3632" s="270" t="s">
        <v>212</v>
      </c>
      <c r="G3632" s="268"/>
      <c r="H3632" s="271">
        <v>349.50999999999999</v>
      </c>
      <c r="I3632" s="272"/>
      <c r="J3632" s="268"/>
      <c r="K3632" s="268"/>
      <c r="L3632" s="273"/>
      <c r="M3632" s="274"/>
      <c r="N3632" s="275"/>
      <c r="O3632" s="275"/>
      <c r="P3632" s="275"/>
      <c r="Q3632" s="275"/>
      <c r="R3632" s="275"/>
      <c r="S3632" s="275"/>
      <c r="T3632" s="27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T3632" s="277" t="s">
        <v>202</v>
      </c>
      <c r="AU3632" s="277" t="s">
        <v>82</v>
      </c>
      <c r="AV3632" s="16" t="s">
        <v>198</v>
      </c>
      <c r="AW3632" s="16" t="s">
        <v>34</v>
      </c>
      <c r="AX3632" s="16" t="s">
        <v>80</v>
      </c>
      <c r="AY3632" s="277" t="s">
        <v>191</v>
      </c>
    </row>
    <row r="3633" s="14" customFormat="1">
      <c r="A3633" s="14"/>
      <c r="B3633" s="245"/>
      <c r="C3633" s="246"/>
      <c r="D3633" s="236" t="s">
        <v>202</v>
      </c>
      <c r="E3633" s="246"/>
      <c r="F3633" s="248" t="s">
        <v>2926</v>
      </c>
      <c r="G3633" s="246"/>
      <c r="H3633" s="249">
        <v>384.46100000000001</v>
      </c>
      <c r="I3633" s="250"/>
      <c r="J3633" s="246"/>
      <c r="K3633" s="246"/>
      <c r="L3633" s="251"/>
      <c r="M3633" s="252"/>
      <c r="N3633" s="253"/>
      <c r="O3633" s="253"/>
      <c r="P3633" s="253"/>
      <c r="Q3633" s="253"/>
      <c r="R3633" s="253"/>
      <c r="S3633" s="253"/>
      <c r="T3633" s="25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5" t="s">
        <v>202</v>
      </c>
      <c r="AU3633" s="255" t="s">
        <v>82</v>
      </c>
      <c r="AV3633" s="14" t="s">
        <v>82</v>
      </c>
      <c r="AW3633" s="14" t="s">
        <v>4</v>
      </c>
      <c r="AX3633" s="14" t="s">
        <v>80</v>
      </c>
      <c r="AY3633" s="255" t="s">
        <v>191</v>
      </c>
    </row>
    <row r="3634" s="2" customFormat="1" ht="16.5" customHeight="1">
      <c r="A3634" s="41"/>
      <c r="B3634" s="42"/>
      <c r="C3634" s="216" t="s">
        <v>2927</v>
      </c>
      <c r="D3634" s="216" t="s">
        <v>193</v>
      </c>
      <c r="E3634" s="217" t="s">
        <v>2928</v>
      </c>
      <c r="F3634" s="218" t="s">
        <v>2929</v>
      </c>
      <c r="G3634" s="219" t="s">
        <v>196</v>
      </c>
      <c r="H3634" s="220">
        <v>141.21000000000001</v>
      </c>
      <c r="I3634" s="221"/>
      <c r="J3634" s="222">
        <f>ROUND(I3634*H3634,2)</f>
        <v>0</v>
      </c>
      <c r="K3634" s="218" t="s">
        <v>197</v>
      </c>
      <c r="L3634" s="47"/>
      <c r="M3634" s="223" t="s">
        <v>19</v>
      </c>
      <c r="N3634" s="224" t="s">
        <v>43</v>
      </c>
      <c r="O3634" s="87"/>
      <c r="P3634" s="225">
        <f>O3634*H3634</f>
        <v>0</v>
      </c>
      <c r="Q3634" s="225">
        <v>0.0015</v>
      </c>
      <c r="R3634" s="225">
        <f>Q3634*H3634</f>
        <v>0.211815</v>
      </c>
      <c r="S3634" s="225">
        <v>0</v>
      </c>
      <c r="T3634" s="226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7" t="s">
        <v>464</v>
      </c>
      <c r="AT3634" s="227" t="s">
        <v>193</v>
      </c>
      <c r="AU3634" s="227" t="s">
        <v>82</v>
      </c>
      <c r="AY3634" s="20" t="s">
        <v>191</v>
      </c>
      <c r="BE3634" s="228">
        <f>IF(N3634="základní",J3634,0)</f>
        <v>0</v>
      </c>
      <c r="BF3634" s="228">
        <f>IF(N3634="snížená",J3634,0)</f>
        <v>0</v>
      </c>
      <c r="BG3634" s="228">
        <f>IF(N3634="zákl. přenesená",J3634,0)</f>
        <v>0</v>
      </c>
      <c r="BH3634" s="228">
        <f>IF(N3634="sníž. přenesená",J3634,0)</f>
        <v>0</v>
      </c>
      <c r="BI3634" s="228">
        <f>IF(N3634="nulová",J3634,0)</f>
        <v>0</v>
      </c>
      <c r="BJ3634" s="20" t="s">
        <v>80</v>
      </c>
      <c r="BK3634" s="228">
        <f>ROUND(I3634*H3634,2)</f>
        <v>0</v>
      </c>
      <c r="BL3634" s="20" t="s">
        <v>464</v>
      </c>
      <c r="BM3634" s="227" t="s">
        <v>2930</v>
      </c>
    </row>
    <row r="3635" s="2" customFormat="1">
      <c r="A3635" s="41"/>
      <c r="B3635" s="42"/>
      <c r="C3635" s="43"/>
      <c r="D3635" s="229" t="s">
        <v>200</v>
      </c>
      <c r="E3635" s="43"/>
      <c r="F3635" s="230" t="s">
        <v>2931</v>
      </c>
      <c r="G3635" s="43"/>
      <c r="H3635" s="43"/>
      <c r="I3635" s="231"/>
      <c r="J3635" s="43"/>
      <c r="K3635" s="43"/>
      <c r="L3635" s="47"/>
      <c r="M3635" s="232"/>
      <c r="N3635" s="233"/>
      <c r="O3635" s="87"/>
      <c r="P3635" s="87"/>
      <c r="Q3635" s="87"/>
      <c r="R3635" s="87"/>
      <c r="S3635" s="87"/>
      <c r="T3635" s="88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T3635" s="20" t="s">
        <v>200</v>
      </c>
      <c r="AU3635" s="20" t="s">
        <v>82</v>
      </c>
    </row>
    <row r="3636" s="13" customFormat="1">
      <c r="A3636" s="13"/>
      <c r="B3636" s="234"/>
      <c r="C3636" s="235"/>
      <c r="D3636" s="236" t="s">
        <v>202</v>
      </c>
      <c r="E3636" s="237" t="s">
        <v>19</v>
      </c>
      <c r="F3636" s="238" t="s">
        <v>701</v>
      </c>
      <c r="G3636" s="235"/>
      <c r="H3636" s="237" t="s">
        <v>19</v>
      </c>
      <c r="I3636" s="239"/>
      <c r="J3636" s="235"/>
      <c r="K3636" s="235"/>
      <c r="L3636" s="240"/>
      <c r="M3636" s="241"/>
      <c r="N3636" s="242"/>
      <c r="O3636" s="242"/>
      <c r="P3636" s="242"/>
      <c r="Q3636" s="242"/>
      <c r="R3636" s="242"/>
      <c r="S3636" s="242"/>
      <c r="T3636" s="24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4" t="s">
        <v>202</v>
      </c>
      <c r="AU3636" s="244" t="s">
        <v>82</v>
      </c>
      <c r="AV3636" s="13" t="s">
        <v>80</v>
      </c>
      <c r="AW3636" s="13" t="s">
        <v>34</v>
      </c>
      <c r="AX3636" s="13" t="s">
        <v>72</v>
      </c>
      <c r="AY3636" s="244" t="s">
        <v>191</v>
      </c>
    </row>
    <row r="3637" s="14" customFormat="1">
      <c r="A3637" s="14"/>
      <c r="B3637" s="245"/>
      <c r="C3637" s="246"/>
      <c r="D3637" s="236" t="s">
        <v>202</v>
      </c>
      <c r="E3637" s="247" t="s">
        <v>19</v>
      </c>
      <c r="F3637" s="248" t="s">
        <v>2932</v>
      </c>
      <c r="G3637" s="246"/>
      <c r="H3637" s="249">
        <v>92.920000000000002</v>
      </c>
      <c r="I3637" s="250"/>
      <c r="J3637" s="246"/>
      <c r="K3637" s="246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202</v>
      </c>
      <c r="AU3637" s="255" t="s">
        <v>82</v>
      </c>
      <c r="AV3637" s="14" t="s">
        <v>82</v>
      </c>
      <c r="AW3637" s="14" t="s">
        <v>34</v>
      </c>
      <c r="AX3637" s="14" t="s">
        <v>72</v>
      </c>
      <c r="AY3637" s="255" t="s">
        <v>191</v>
      </c>
    </row>
    <row r="3638" s="14" customFormat="1">
      <c r="A3638" s="14"/>
      <c r="B3638" s="245"/>
      <c r="C3638" s="246"/>
      <c r="D3638" s="236" t="s">
        <v>202</v>
      </c>
      <c r="E3638" s="247" t="s">
        <v>19</v>
      </c>
      <c r="F3638" s="248" t="s">
        <v>2275</v>
      </c>
      <c r="G3638" s="246"/>
      <c r="H3638" s="249">
        <v>16.809999999999999</v>
      </c>
      <c r="I3638" s="250"/>
      <c r="J3638" s="246"/>
      <c r="K3638" s="246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202</v>
      </c>
      <c r="AU3638" s="255" t="s">
        <v>82</v>
      </c>
      <c r="AV3638" s="14" t="s">
        <v>82</v>
      </c>
      <c r="AW3638" s="14" t="s">
        <v>34</v>
      </c>
      <c r="AX3638" s="14" t="s">
        <v>72</v>
      </c>
      <c r="AY3638" s="255" t="s">
        <v>191</v>
      </c>
    </row>
    <row r="3639" s="14" customFormat="1">
      <c r="A3639" s="14"/>
      <c r="B3639" s="245"/>
      <c r="C3639" s="246"/>
      <c r="D3639" s="236" t="s">
        <v>202</v>
      </c>
      <c r="E3639" s="247" t="s">
        <v>19</v>
      </c>
      <c r="F3639" s="248" t="s">
        <v>2933</v>
      </c>
      <c r="G3639" s="246"/>
      <c r="H3639" s="249">
        <v>31.48</v>
      </c>
      <c r="I3639" s="250"/>
      <c r="J3639" s="246"/>
      <c r="K3639" s="246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202</v>
      </c>
      <c r="AU3639" s="255" t="s">
        <v>82</v>
      </c>
      <c r="AV3639" s="14" t="s">
        <v>82</v>
      </c>
      <c r="AW3639" s="14" t="s">
        <v>34</v>
      </c>
      <c r="AX3639" s="14" t="s">
        <v>72</v>
      </c>
      <c r="AY3639" s="255" t="s">
        <v>191</v>
      </c>
    </row>
    <row r="3640" s="16" customFormat="1">
      <c r="A3640" s="16"/>
      <c r="B3640" s="267"/>
      <c r="C3640" s="268"/>
      <c r="D3640" s="236" t="s">
        <v>202</v>
      </c>
      <c r="E3640" s="269" t="s">
        <v>19</v>
      </c>
      <c r="F3640" s="270" t="s">
        <v>212</v>
      </c>
      <c r="G3640" s="268"/>
      <c r="H3640" s="271">
        <v>141.21000000000001</v>
      </c>
      <c r="I3640" s="272"/>
      <c r="J3640" s="268"/>
      <c r="K3640" s="268"/>
      <c r="L3640" s="273"/>
      <c r="M3640" s="274"/>
      <c r="N3640" s="275"/>
      <c r="O3640" s="275"/>
      <c r="P3640" s="275"/>
      <c r="Q3640" s="275"/>
      <c r="R3640" s="275"/>
      <c r="S3640" s="275"/>
      <c r="T3640" s="27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T3640" s="277" t="s">
        <v>202</v>
      </c>
      <c r="AU3640" s="277" t="s">
        <v>82</v>
      </c>
      <c r="AV3640" s="16" t="s">
        <v>198</v>
      </c>
      <c r="AW3640" s="16" t="s">
        <v>34</v>
      </c>
      <c r="AX3640" s="16" t="s">
        <v>80</v>
      </c>
      <c r="AY3640" s="277" t="s">
        <v>191</v>
      </c>
    </row>
    <row r="3641" s="2" customFormat="1" ht="16.5" customHeight="1">
      <c r="A3641" s="41"/>
      <c r="B3641" s="42"/>
      <c r="C3641" s="216" t="s">
        <v>2934</v>
      </c>
      <c r="D3641" s="216" t="s">
        <v>193</v>
      </c>
      <c r="E3641" s="217" t="s">
        <v>2935</v>
      </c>
      <c r="F3641" s="218" t="s">
        <v>2936</v>
      </c>
      <c r="G3641" s="219" t="s">
        <v>250</v>
      </c>
      <c r="H3641" s="220">
        <v>107</v>
      </c>
      <c r="I3641" s="221"/>
      <c r="J3641" s="222">
        <f>ROUND(I3641*H3641,2)</f>
        <v>0</v>
      </c>
      <c r="K3641" s="218" t="s">
        <v>197</v>
      </c>
      <c r="L3641" s="47"/>
      <c r="M3641" s="223" t="s">
        <v>19</v>
      </c>
      <c r="N3641" s="224" t="s">
        <v>43</v>
      </c>
      <c r="O3641" s="87"/>
      <c r="P3641" s="225">
        <f>O3641*H3641</f>
        <v>0</v>
      </c>
      <c r="Q3641" s="225">
        <v>0.00021000000000000001</v>
      </c>
      <c r="R3641" s="225">
        <f>Q3641*H3641</f>
        <v>0.02247</v>
      </c>
      <c r="S3641" s="225">
        <v>0</v>
      </c>
      <c r="T3641" s="226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7" t="s">
        <v>464</v>
      </c>
      <c r="AT3641" s="227" t="s">
        <v>193</v>
      </c>
      <c r="AU3641" s="227" t="s">
        <v>82</v>
      </c>
      <c r="AY3641" s="20" t="s">
        <v>191</v>
      </c>
      <c r="BE3641" s="228">
        <f>IF(N3641="základní",J3641,0)</f>
        <v>0</v>
      </c>
      <c r="BF3641" s="228">
        <f>IF(N3641="snížená",J3641,0)</f>
        <v>0</v>
      </c>
      <c r="BG3641" s="228">
        <f>IF(N3641="zákl. přenesená",J3641,0)</f>
        <v>0</v>
      </c>
      <c r="BH3641" s="228">
        <f>IF(N3641="sníž. přenesená",J3641,0)</f>
        <v>0</v>
      </c>
      <c r="BI3641" s="228">
        <f>IF(N3641="nulová",J3641,0)</f>
        <v>0</v>
      </c>
      <c r="BJ3641" s="20" t="s">
        <v>80</v>
      </c>
      <c r="BK3641" s="228">
        <f>ROUND(I3641*H3641,2)</f>
        <v>0</v>
      </c>
      <c r="BL3641" s="20" t="s">
        <v>464</v>
      </c>
      <c r="BM3641" s="227" t="s">
        <v>2937</v>
      </c>
    </row>
    <row r="3642" s="2" customFormat="1">
      <c r="A3642" s="41"/>
      <c r="B3642" s="42"/>
      <c r="C3642" s="43"/>
      <c r="D3642" s="229" t="s">
        <v>200</v>
      </c>
      <c r="E3642" s="43"/>
      <c r="F3642" s="230" t="s">
        <v>2938</v>
      </c>
      <c r="G3642" s="43"/>
      <c r="H3642" s="43"/>
      <c r="I3642" s="231"/>
      <c r="J3642" s="43"/>
      <c r="K3642" s="43"/>
      <c r="L3642" s="47"/>
      <c r="M3642" s="232"/>
      <c r="N3642" s="233"/>
      <c r="O3642" s="87"/>
      <c r="P3642" s="87"/>
      <c r="Q3642" s="87"/>
      <c r="R3642" s="87"/>
      <c r="S3642" s="87"/>
      <c r="T3642" s="88"/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T3642" s="20" t="s">
        <v>200</v>
      </c>
      <c r="AU3642" s="20" t="s">
        <v>82</v>
      </c>
    </row>
    <row r="3643" s="13" customFormat="1">
      <c r="A3643" s="13"/>
      <c r="B3643" s="234"/>
      <c r="C3643" s="235"/>
      <c r="D3643" s="236" t="s">
        <v>202</v>
      </c>
      <c r="E3643" s="237" t="s">
        <v>19</v>
      </c>
      <c r="F3643" s="238" t="s">
        <v>701</v>
      </c>
      <c r="G3643" s="235"/>
      <c r="H3643" s="237" t="s">
        <v>19</v>
      </c>
      <c r="I3643" s="239"/>
      <c r="J3643" s="235"/>
      <c r="K3643" s="235"/>
      <c r="L3643" s="240"/>
      <c r="M3643" s="241"/>
      <c r="N3643" s="242"/>
      <c r="O3643" s="242"/>
      <c r="P3643" s="242"/>
      <c r="Q3643" s="242"/>
      <c r="R3643" s="242"/>
      <c r="S3643" s="242"/>
      <c r="T3643" s="24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4" t="s">
        <v>202</v>
      </c>
      <c r="AU3643" s="244" t="s">
        <v>82</v>
      </c>
      <c r="AV3643" s="13" t="s">
        <v>80</v>
      </c>
      <c r="AW3643" s="13" t="s">
        <v>34</v>
      </c>
      <c r="AX3643" s="13" t="s">
        <v>72</v>
      </c>
      <c r="AY3643" s="244" t="s">
        <v>191</v>
      </c>
    </row>
    <row r="3644" s="13" customFormat="1">
      <c r="A3644" s="13"/>
      <c r="B3644" s="234"/>
      <c r="C3644" s="235"/>
      <c r="D3644" s="236" t="s">
        <v>202</v>
      </c>
      <c r="E3644" s="237" t="s">
        <v>19</v>
      </c>
      <c r="F3644" s="238" t="s">
        <v>1489</v>
      </c>
      <c r="G3644" s="235"/>
      <c r="H3644" s="237" t="s">
        <v>19</v>
      </c>
      <c r="I3644" s="239"/>
      <c r="J3644" s="235"/>
      <c r="K3644" s="235"/>
      <c r="L3644" s="240"/>
      <c r="M3644" s="241"/>
      <c r="N3644" s="242"/>
      <c r="O3644" s="242"/>
      <c r="P3644" s="242"/>
      <c r="Q3644" s="242"/>
      <c r="R3644" s="242"/>
      <c r="S3644" s="242"/>
      <c r="T3644" s="24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4" t="s">
        <v>202</v>
      </c>
      <c r="AU3644" s="244" t="s">
        <v>82</v>
      </c>
      <c r="AV3644" s="13" t="s">
        <v>80</v>
      </c>
      <c r="AW3644" s="13" t="s">
        <v>34</v>
      </c>
      <c r="AX3644" s="13" t="s">
        <v>72</v>
      </c>
      <c r="AY3644" s="244" t="s">
        <v>191</v>
      </c>
    </row>
    <row r="3645" s="13" customFormat="1">
      <c r="A3645" s="13"/>
      <c r="B3645" s="234"/>
      <c r="C3645" s="235"/>
      <c r="D3645" s="236" t="s">
        <v>202</v>
      </c>
      <c r="E3645" s="237" t="s">
        <v>19</v>
      </c>
      <c r="F3645" s="238" t="s">
        <v>1494</v>
      </c>
      <c r="G3645" s="235"/>
      <c r="H3645" s="237" t="s">
        <v>19</v>
      </c>
      <c r="I3645" s="239"/>
      <c r="J3645" s="235"/>
      <c r="K3645" s="235"/>
      <c r="L3645" s="240"/>
      <c r="M3645" s="241"/>
      <c r="N3645" s="242"/>
      <c r="O3645" s="242"/>
      <c r="P3645" s="242"/>
      <c r="Q3645" s="242"/>
      <c r="R3645" s="242"/>
      <c r="S3645" s="242"/>
      <c r="T3645" s="24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4" t="s">
        <v>202</v>
      </c>
      <c r="AU3645" s="244" t="s">
        <v>82</v>
      </c>
      <c r="AV3645" s="13" t="s">
        <v>80</v>
      </c>
      <c r="AW3645" s="13" t="s">
        <v>34</v>
      </c>
      <c r="AX3645" s="13" t="s">
        <v>72</v>
      </c>
      <c r="AY3645" s="244" t="s">
        <v>191</v>
      </c>
    </row>
    <row r="3646" s="14" customFormat="1">
      <c r="A3646" s="14"/>
      <c r="B3646" s="245"/>
      <c r="C3646" s="246"/>
      <c r="D3646" s="236" t="s">
        <v>202</v>
      </c>
      <c r="E3646" s="247" t="s">
        <v>19</v>
      </c>
      <c r="F3646" s="248" t="s">
        <v>198</v>
      </c>
      <c r="G3646" s="246"/>
      <c r="H3646" s="249">
        <v>4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202</v>
      </c>
      <c r="AU3646" s="255" t="s">
        <v>82</v>
      </c>
      <c r="AV3646" s="14" t="s">
        <v>82</v>
      </c>
      <c r="AW3646" s="14" t="s">
        <v>34</v>
      </c>
      <c r="AX3646" s="14" t="s">
        <v>72</v>
      </c>
      <c r="AY3646" s="255" t="s">
        <v>191</v>
      </c>
    </row>
    <row r="3647" s="13" customFormat="1">
      <c r="A3647" s="13"/>
      <c r="B3647" s="234"/>
      <c r="C3647" s="235"/>
      <c r="D3647" s="236" t="s">
        <v>202</v>
      </c>
      <c r="E3647" s="237" t="s">
        <v>19</v>
      </c>
      <c r="F3647" s="238" t="s">
        <v>1498</v>
      </c>
      <c r="G3647" s="235"/>
      <c r="H3647" s="237" t="s">
        <v>19</v>
      </c>
      <c r="I3647" s="239"/>
      <c r="J3647" s="235"/>
      <c r="K3647" s="235"/>
      <c r="L3647" s="240"/>
      <c r="M3647" s="241"/>
      <c r="N3647" s="242"/>
      <c r="O3647" s="242"/>
      <c r="P3647" s="242"/>
      <c r="Q3647" s="242"/>
      <c r="R3647" s="242"/>
      <c r="S3647" s="242"/>
      <c r="T3647" s="24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4" t="s">
        <v>202</v>
      </c>
      <c r="AU3647" s="244" t="s">
        <v>82</v>
      </c>
      <c r="AV3647" s="13" t="s">
        <v>80</v>
      </c>
      <c r="AW3647" s="13" t="s">
        <v>34</v>
      </c>
      <c r="AX3647" s="13" t="s">
        <v>72</v>
      </c>
      <c r="AY3647" s="244" t="s">
        <v>191</v>
      </c>
    </row>
    <row r="3648" s="14" customFormat="1">
      <c r="A3648" s="14"/>
      <c r="B3648" s="245"/>
      <c r="C3648" s="246"/>
      <c r="D3648" s="236" t="s">
        <v>202</v>
      </c>
      <c r="E3648" s="247" t="s">
        <v>19</v>
      </c>
      <c r="F3648" s="248" t="s">
        <v>198</v>
      </c>
      <c r="G3648" s="246"/>
      <c r="H3648" s="249">
        <v>4</v>
      </c>
      <c r="I3648" s="250"/>
      <c r="J3648" s="246"/>
      <c r="K3648" s="246"/>
      <c r="L3648" s="251"/>
      <c r="M3648" s="252"/>
      <c r="N3648" s="253"/>
      <c r="O3648" s="253"/>
      <c r="P3648" s="253"/>
      <c r="Q3648" s="253"/>
      <c r="R3648" s="253"/>
      <c r="S3648" s="253"/>
      <c r="T3648" s="25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5" t="s">
        <v>202</v>
      </c>
      <c r="AU3648" s="255" t="s">
        <v>82</v>
      </c>
      <c r="AV3648" s="14" t="s">
        <v>82</v>
      </c>
      <c r="AW3648" s="14" t="s">
        <v>34</v>
      </c>
      <c r="AX3648" s="14" t="s">
        <v>72</v>
      </c>
      <c r="AY3648" s="255" t="s">
        <v>191</v>
      </c>
    </row>
    <row r="3649" s="13" customFormat="1">
      <c r="A3649" s="13"/>
      <c r="B3649" s="234"/>
      <c r="C3649" s="235"/>
      <c r="D3649" s="236" t="s">
        <v>202</v>
      </c>
      <c r="E3649" s="237" t="s">
        <v>19</v>
      </c>
      <c r="F3649" s="238" t="s">
        <v>1501</v>
      </c>
      <c r="G3649" s="235"/>
      <c r="H3649" s="237" t="s">
        <v>19</v>
      </c>
      <c r="I3649" s="239"/>
      <c r="J3649" s="235"/>
      <c r="K3649" s="235"/>
      <c r="L3649" s="240"/>
      <c r="M3649" s="241"/>
      <c r="N3649" s="242"/>
      <c r="O3649" s="242"/>
      <c r="P3649" s="242"/>
      <c r="Q3649" s="242"/>
      <c r="R3649" s="242"/>
      <c r="S3649" s="242"/>
      <c r="T3649" s="24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4" t="s">
        <v>202</v>
      </c>
      <c r="AU3649" s="244" t="s">
        <v>82</v>
      </c>
      <c r="AV3649" s="13" t="s">
        <v>80</v>
      </c>
      <c r="AW3649" s="13" t="s">
        <v>34</v>
      </c>
      <c r="AX3649" s="13" t="s">
        <v>72</v>
      </c>
      <c r="AY3649" s="244" t="s">
        <v>191</v>
      </c>
    </row>
    <row r="3650" s="14" customFormat="1">
      <c r="A3650" s="14"/>
      <c r="B3650" s="245"/>
      <c r="C3650" s="246"/>
      <c r="D3650" s="236" t="s">
        <v>202</v>
      </c>
      <c r="E3650" s="247" t="s">
        <v>19</v>
      </c>
      <c r="F3650" s="248" t="s">
        <v>198</v>
      </c>
      <c r="G3650" s="246"/>
      <c r="H3650" s="249">
        <v>4</v>
      </c>
      <c r="I3650" s="250"/>
      <c r="J3650" s="246"/>
      <c r="K3650" s="246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202</v>
      </c>
      <c r="AU3650" s="255" t="s">
        <v>82</v>
      </c>
      <c r="AV3650" s="14" t="s">
        <v>82</v>
      </c>
      <c r="AW3650" s="14" t="s">
        <v>34</v>
      </c>
      <c r="AX3650" s="14" t="s">
        <v>72</v>
      </c>
      <c r="AY3650" s="255" t="s">
        <v>191</v>
      </c>
    </row>
    <row r="3651" s="13" customFormat="1">
      <c r="A3651" s="13"/>
      <c r="B3651" s="234"/>
      <c r="C3651" s="235"/>
      <c r="D3651" s="236" t="s">
        <v>202</v>
      </c>
      <c r="E3651" s="237" t="s">
        <v>19</v>
      </c>
      <c r="F3651" s="238" t="s">
        <v>1505</v>
      </c>
      <c r="G3651" s="235"/>
      <c r="H3651" s="237" t="s">
        <v>19</v>
      </c>
      <c r="I3651" s="239"/>
      <c r="J3651" s="235"/>
      <c r="K3651" s="235"/>
      <c r="L3651" s="240"/>
      <c r="M3651" s="241"/>
      <c r="N3651" s="242"/>
      <c r="O3651" s="242"/>
      <c r="P3651" s="242"/>
      <c r="Q3651" s="242"/>
      <c r="R3651" s="242"/>
      <c r="S3651" s="242"/>
      <c r="T3651" s="24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4" t="s">
        <v>202</v>
      </c>
      <c r="AU3651" s="244" t="s">
        <v>82</v>
      </c>
      <c r="AV3651" s="13" t="s">
        <v>80</v>
      </c>
      <c r="AW3651" s="13" t="s">
        <v>34</v>
      </c>
      <c r="AX3651" s="13" t="s">
        <v>72</v>
      </c>
      <c r="AY3651" s="244" t="s">
        <v>191</v>
      </c>
    </row>
    <row r="3652" s="14" customFormat="1">
      <c r="A3652" s="14"/>
      <c r="B3652" s="245"/>
      <c r="C3652" s="246"/>
      <c r="D3652" s="236" t="s">
        <v>202</v>
      </c>
      <c r="E3652" s="247" t="s">
        <v>19</v>
      </c>
      <c r="F3652" s="248" t="s">
        <v>198</v>
      </c>
      <c r="G3652" s="246"/>
      <c r="H3652" s="249">
        <v>4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202</v>
      </c>
      <c r="AU3652" s="255" t="s">
        <v>82</v>
      </c>
      <c r="AV3652" s="14" t="s">
        <v>82</v>
      </c>
      <c r="AW3652" s="14" t="s">
        <v>34</v>
      </c>
      <c r="AX3652" s="14" t="s">
        <v>72</v>
      </c>
      <c r="AY3652" s="255" t="s">
        <v>191</v>
      </c>
    </row>
    <row r="3653" s="13" customFormat="1">
      <c r="A3653" s="13"/>
      <c r="B3653" s="234"/>
      <c r="C3653" s="235"/>
      <c r="D3653" s="236" t="s">
        <v>202</v>
      </c>
      <c r="E3653" s="237" t="s">
        <v>19</v>
      </c>
      <c r="F3653" s="238" t="s">
        <v>1508</v>
      </c>
      <c r="G3653" s="235"/>
      <c r="H3653" s="237" t="s">
        <v>19</v>
      </c>
      <c r="I3653" s="239"/>
      <c r="J3653" s="235"/>
      <c r="K3653" s="235"/>
      <c r="L3653" s="240"/>
      <c r="M3653" s="241"/>
      <c r="N3653" s="242"/>
      <c r="O3653" s="242"/>
      <c r="P3653" s="242"/>
      <c r="Q3653" s="242"/>
      <c r="R3653" s="242"/>
      <c r="S3653" s="242"/>
      <c r="T3653" s="243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4" t="s">
        <v>202</v>
      </c>
      <c r="AU3653" s="244" t="s">
        <v>82</v>
      </c>
      <c r="AV3653" s="13" t="s">
        <v>80</v>
      </c>
      <c r="AW3653" s="13" t="s">
        <v>34</v>
      </c>
      <c r="AX3653" s="13" t="s">
        <v>72</v>
      </c>
      <c r="AY3653" s="244" t="s">
        <v>191</v>
      </c>
    </row>
    <row r="3654" s="14" customFormat="1">
      <c r="A3654" s="14"/>
      <c r="B3654" s="245"/>
      <c r="C3654" s="246"/>
      <c r="D3654" s="236" t="s">
        <v>202</v>
      </c>
      <c r="E3654" s="247" t="s">
        <v>19</v>
      </c>
      <c r="F3654" s="248" t="s">
        <v>198</v>
      </c>
      <c r="G3654" s="246"/>
      <c r="H3654" s="249">
        <v>4</v>
      </c>
      <c r="I3654" s="250"/>
      <c r="J3654" s="246"/>
      <c r="K3654" s="246"/>
      <c r="L3654" s="251"/>
      <c r="M3654" s="252"/>
      <c r="N3654" s="253"/>
      <c r="O3654" s="253"/>
      <c r="P3654" s="253"/>
      <c r="Q3654" s="253"/>
      <c r="R3654" s="253"/>
      <c r="S3654" s="253"/>
      <c r="T3654" s="25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5" t="s">
        <v>202</v>
      </c>
      <c r="AU3654" s="255" t="s">
        <v>82</v>
      </c>
      <c r="AV3654" s="14" t="s">
        <v>82</v>
      </c>
      <c r="AW3654" s="14" t="s">
        <v>34</v>
      </c>
      <c r="AX3654" s="14" t="s">
        <v>72</v>
      </c>
      <c r="AY3654" s="255" t="s">
        <v>191</v>
      </c>
    </row>
    <row r="3655" s="13" customFormat="1">
      <c r="A3655" s="13"/>
      <c r="B3655" s="234"/>
      <c r="C3655" s="235"/>
      <c r="D3655" s="236" t="s">
        <v>202</v>
      </c>
      <c r="E3655" s="237" t="s">
        <v>19</v>
      </c>
      <c r="F3655" s="238" t="s">
        <v>1518</v>
      </c>
      <c r="G3655" s="235"/>
      <c r="H3655" s="237" t="s">
        <v>19</v>
      </c>
      <c r="I3655" s="239"/>
      <c r="J3655" s="235"/>
      <c r="K3655" s="235"/>
      <c r="L3655" s="240"/>
      <c r="M3655" s="241"/>
      <c r="N3655" s="242"/>
      <c r="O3655" s="242"/>
      <c r="P3655" s="242"/>
      <c r="Q3655" s="242"/>
      <c r="R3655" s="242"/>
      <c r="S3655" s="242"/>
      <c r="T3655" s="24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4" t="s">
        <v>202</v>
      </c>
      <c r="AU3655" s="244" t="s">
        <v>82</v>
      </c>
      <c r="AV3655" s="13" t="s">
        <v>80</v>
      </c>
      <c r="AW3655" s="13" t="s">
        <v>34</v>
      </c>
      <c r="AX3655" s="13" t="s">
        <v>72</v>
      </c>
      <c r="AY3655" s="244" t="s">
        <v>191</v>
      </c>
    </row>
    <row r="3656" s="14" customFormat="1">
      <c r="A3656" s="14"/>
      <c r="B3656" s="245"/>
      <c r="C3656" s="246"/>
      <c r="D3656" s="236" t="s">
        <v>202</v>
      </c>
      <c r="E3656" s="247" t="s">
        <v>19</v>
      </c>
      <c r="F3656" s="248" t="s">
        <v>198</v>
      </c>
      <c r="G3656" s="246"/>
      <c r="H3656" s="249">
        <v>4</v>
      </c>
      <c r="I3656" s="250"/>
      <c r="J3656" s="246"/>
      <c r="K3656" s="246"/>
      <c r="L3656" s="251"/>
      <c r="M3656" s="252"/>
      <c r="N3656" s="253"/>
      <c r="O3656" s="253"/>
      <c r="P3656" s="253"/>
      <c r="Q3656" s="253"/>
      <c r="R3656" s="253"/>
      <c r="S3656" s="253"/>
      <c r="T3656" s="25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5" t="s">
        <v>202</v>
      </c>
      <c r="AU3656" s="255" t="s">
        <v>82</v>
      </c>
      <c r="AV3656" s="14" t="s">
        <v>82</v>
      </c>
      <c r="AW3656" s="14" t="s">
        <v>34</v>
      </c>
      <c r="AX3656" s="14" t="s">
        <v>72</v>
      </c>
      <c r="AY3656" s="255" t="s">
        <v>191</v>
      </c>
    </row>
    <row r="3657" s="13" customFormat="1">
      <c r="A3657" s="13"/>
      <c r="B3657" s="234"/>
      <c r="C3657" s="235"/>
      <c r="D3657" s="236" t="s">
        <v>202</v>
      </c>
      <c r="E3657" s="237" t="s">
        <v>19</v>
      </c>
      <c r="F3657" s="238" t="s">
        <v>1522</v>
      </c>
      <c r="G3657" s="235"/>
      <c r="H3657" s="237" t="s">
        <v>19</v>
      </c>
      <c r="I3657" s="239"/>
      <c r="J3657" s="235"/>
      <c r="K3657" s="235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202</v>
      </c>
      <c r="AU3657" s="244" t="s">
        <v>82</v>
      </c>
      <c r="AV3657" s="13" t="s">
        <v>80</v>
      </c>
      <c r="AW3657" s="13" t="s">
        <v>34</v>
      </c>
      <c r="AX3657" s="13" t="s">
        <v>72</v>
      </c>
      <c r="AY3657" s="244" t="s">
        <v>191</v>
      </c>
    </row>
    <row r="3658" s="14" customFormat="1">
      <c r="A3658" s="14"/>
      <c r="B3658" s="245"/>
      <c r="C3658" s="246"/>
      <c r="D3658" s="236" t="s">
        <v>202</v>
      </c>
      <c r="E3658" s="247" t="s">
        <v>19</v>
      </c>
      <c r="F3658" s="248" t="s">
        <v>198</v>
      </c>
      <c r="G3658" s="246"/>
      <c r="H3658" s="249">
        <v>4</v>
      </c>
      <c r="I3658" s="250"/>
      <c r="J3658" s="246"/>
      <c r="K3658" s="246"/>
      <c r="L3658" s="251"/>
      <c r="M3658" s="252"/>
      <c r="N3658" s="253"/>
      <c r="O3658" s="253"/>
      <c r="P3658" s="253"/>
      <c r="Q3658" s="253"/>
      <c r="R3658" s="253"/>
      <c r="S3658" s="253"/>
      <c r="T3658" s="25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5" t="s">
        <v>202</v>
      </c>
      <c r="AU3658" s="255" t="s">
        <v>82</v>
      </c>
      <c r="AV3658" s="14" t="s">
        <v>82</v>
      </c>
      <c r="AW3658" s="14" t="s">
        <v>34</v>
      </c>
      <c r="AX3658" s="14" t="s">
        <v>72</v>
      </c>
      <c r="AY3658" s="255" t="s">
        <v>191</v>
      </c>
    </row>
    <row r="3659" s="13" customFormat="1">
      <c r="A3659" s="13"/>
      <c r="B3659" s="234"/>
      <c r="C3659" s="235"/>
      <c r="D3659" s="236" t="s">
        <v>202</v>
      </c>
      <c r="E3659" s="237" t="s">
        <v>19</v>
      </c>
      <c r="F3659" s="238" t="s">
        <v>1525</v>
      </c>
      <c r="G3659" s="235"/>
      <c r="H3659" s="237" t="s">
        <v>19</v>
      </c>
      <c r="I3659" s="239"/>
      <c r="J3659" s="235"/>
      <c r="K3659" s="235"/>
      <c r="L3659" s="240"/>
      <c r="M3659" s="241"/>
      <c r="N3659" s="242"/>
      <c r="O3659" s="242"/>
      <c r="P3659" s="242"/>
      <c r="Q3659" s="242"/>
      <c r="R3659" s="242"/>
      <c r="S3659" s="242"/>
      <c r="T3659" s="24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4" t="s">
        <v>202</v>
      </c>
      <c r="AU3659" s="244" t="s">
        <v>82</v>
      </c>
      <c r="AV3659" s="13" t="s">
        <v>80</v>
      </c>
      <c r="AW3659" s="13" t="s">
        <v>34</v>
      </c>
      <c r="AX3659" s="13" t="s">
        <v>72</v>
      </c>
      <c r="AY3659" s="244" t="s">
        <v>191</v>
      </c>
    </row>
    <row r="3660" s="14" customFormat="1">
      <c r="A3660" s="14"/>
      <c r="B3660" s="245"/>
      <c r="C3660" s="246"/>
      <c r="D3660" s="236" t="s">
        <v>202</v>
      </c>
      <c r="E3660" s="247" t="s">
        <v>19</v>
      </c>
      <c r="F3660" s="248" t="s">
        <v>198</v>
      </c>
      <c r="G3660" s="246"/>
      <c r="H3660" s="249">
        <v>4</v>
      </c>
      <c r="I3660" s="250"/>
      <c r="J3660" s="246"/>
      <c r="K3660" s="246"/>
      <c r="L3660" s="251"/>
      <c r="M3660" s="252"/>
      <c r="N3660" s="253"/>
      <c r="O3660" s="253"/>
      <c r="P3660" s="253"/>
      <c r="Q3660" s="253"/>
      <c r="R3660" s="253"/>
      <c r="S3660" s="253"/>
      <c r="T3660" s="25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5" t="s">
        <v>202</v>
      </c>
      <c r="AU3660" s="255" t="s">
        <v>82</v>
      </c>
      <c r="AV3660" s="14" t="s">
        <v>82</v>
      </c>
      <c r="AW3660" s="14" t="s">
        <v>34</v>
      </c>
      <c r="AX3660" s="14" t="s">
        <v>72</v>
      </c>
      <c r="AY3660" s="255" t="s">
        <v>191</v>
      </c>
    </row>
    <row r="3661" s="13" customFormat="1">
      <c r="A3661" s="13"/>
      <c r="B3661" s="234"/>
      <c r="C3661" s="235"/>
      <c r="D3661" s="236" t="s">
        <v>202</v>
      </c>
      <c r="E3661" s="237" t="s">
        <v>19</v>
      </c>
      <c r="F3661" s="238" t="s">
        <v>1527</v>
      </c>
      <c r="G3661" s="235"/>
      <c r="H3661" s="237" t="s">
        <v>19</v>
      </c>
      <c r="I3661" s="239"/>
      <c r="J3661" s="235"/>
      <c r="K3661" s="235"/>
      <c r="L3661" s="240"/>
      <c r="M3661" s="241"/>
      <c r="N3661" s="242"/>
      <c r="O3661" s="242"/>
      <c r="P3661" s="242"/>
      <c r="Q3661" s="242"/>
      <c r="R3661" s="242"/>
      <c r="S3661" s="242"/>
      <c r="T3661" s="243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4" t="s">
        <v>202</v>
      </c>
      <c r="AU3661" s="244" t="s">
        <v>82</v>
      </c>
      <c r="AV3661" s="13" t="s">
        <v>80</v>
      </c>
      <c r="AW3661" s="13" t="s">
        <v>34</v>
      </c>
      <c r="AX3661" s="13" t="s">
        <v>72</v>
      </c>
      <c r="AY3661" s="244" t="s">
        <v>191</v>
      </c>
    </row>
    <row r="3662" s="14" customFormat="1">
      <c r="A3662" s="14"/>
      <c r="B3662" s="245"/>
      <c r="C3662" s="246"/>
      <c r="D3662" s="236" t="s">
        <v>202</v>
      </c>
      <c r="E3662" s="247" t="s">
        <v>19</v>
      </c>
      <c r="F3662" s="248" t="s">
        <v>198</v>
      </c>
      <c r="G3662" s="246"/>
      <c r="H3662" s="249">
        <v>4</v>
      </c>
      <c r="I3662" s="250"/>
      <c r="J3662" s="246"/>
      <c r="K3662" s="246"/>
      <c r="L3662" s="251"/>
      <c r="M3662" s="252"/>
      <c r="N3662" s="253"/>
      <c r="O3662" s="253"/>
      <c r="P3662" s="253"/>
      <c r="Q3662" s="253"/>
      <c r="R3662" s="253"/>
      <c r="S3662" s="253"/>
      <c r="T3662" s="25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5" t="s">
        <v>202</v>
      </c>
      <c r="AU3662" s="255" t="s">
        <v>82</v>
      </c>
      <c r="AV3662" s="14" t="s">
        <v>82</v>
      </c>
      <c r="AW3662" s="14" t="s">
        <v>34</v>
      </c>
      <c r="AX3662" s="14" t="s">
        <v>72</v>
      </c>
      <c r="AY3662" s="255" t="s">
        <v>191</v>
      </c>
    </row>
    <row r="3663" s="13" customFormat="1">
      <c r="A3663" s="13"/>
      <c r="B3663" s="234"/>
      <c r="C3663" s="235"/>
      <c r="D3663" s="236" t="s">
        <v>202</v>
      </c>
      <c r="E3663" s="237" t="s">
        <v>19</v>
      </c>
      <c r="F3663" s="238" t="s">
        <v>1531</v>
      </c>
      <c r="G3663" s="235"/>
      <c r="H3663" s="237" t="s">
        <v>19</v>
      </c>
      <c r="I3663" s="239"/>
      <c r="J3663" s="235"/>
      <c r="K3663" s="235"/>
      <c r="L3663" s="240"/>
      <c r="M3663" s="241"/>
      <c r="N3663" s="242"/>
      <c r="O3663" s="242"/>
      <c r="P3663" s="242"/>
      <c r="Q3663" s="242"/>
      <c r="R3663" s="242"/>
      <c r="S3663" s="242"/>
      <c r="T3663" s="24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4" t="s">
        <v>202</v>
      </c>
      <c r="AU3663" s="244" t="s">
        <v>82</v>
      </c>
      <c r="AV3663" s="13" t="s">
        <v>80</v>
      </c>
      <c r="AW3663" s="13" t="s">
        <v>34</v>
      </c>
      <c r="AX3663" s="13" t="s">
        <v>72</v>
      </c>
      <c r="AY3663" s="244" t="s">
        <v>191</v>
      </c>
    </row>
    <row r="3664" s="14" customFormat="1">
      <c r="A3664" s="14"/>
      <c r="B3664" s="245"/>
      <c r="C3664" s="246"/>
      <c r="D3664" s="236" t="s">
        <v>202</v>
      </c>
      <c r="E3664" s="247" t="s">
        <v>19</v>
      </c>
      <c r="F3664" s="248" t="s">
        <v>247</v>
      </c>
      <c r="G3664" s="246"/>
      <c r="H3664" s="249">
        <v>6</v>
      </c>
      <c r="I3664" s="250"/>
      <c r="J3664" s="246"/>
      <c r="K3664" s="246"/>
      <c r="L3664" s="251"/>
      <c r="M3664" s="252"/>
      <c r="N3664" s="253"/>
      <c r="O3664" s="253"/>
      <c r="P3664" s="253"/>
      <c r="Q3664" s="253"/>
      <c r="R3664" s="253"/>
      <c r="S3664" s="253"/>
      <c r="T3664" s="25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5" t="s">
        <v>202</v>
      </c>
      <c r="AU3664" s="255" t="s">
        <v>82</v>
      </c>
      <c r="AV3664" s="14" t="s">
        <v>82</v>
      </c>
      <c r="AW3664" s="14" t="s">
        <v>34</v>
      </c>
      <c r="AX3664" s="14" t="s">
        <v>72</v>
      </c>
      <c r="AY3664" s="255" t="s">
        <v>191</v>
      </c>
    </row>
    <row r="3665" s="13" customFormat="1">
      <c r="A3665" s="13"/>
      <c r="B3665" s="234"/>
      <c r="C3665" s="235"/>
      <c r="D3665" s="236" t="s">
        <v>202</v>
      </c>
      <c r="E3665" s="237" t="s">
        <v>19</v>
      </c>
      <c r="F3665" s="238" t="s">
        <v>1533</v>
      </c>
      <c r="G3665" s="235"/>
      <c r="H3665" s="237" t="s">
        <v>19</v>
      </c>
      <c r="I3665" s="239"/>
      <c r="J3665" s="235"/>
      <c r="K3665" s="235"/>
      <c r="L3665" s="240"/>
      <c r="M3665" s="241"/>
      <c r="N3665" s="242"/>
      <c r="O3665" s="242"/>
      <c r="P3665" s="242"/>
      <c r="Q3665" s="242"/>
      <c r="R3665" s="242"/>
      <c r="S3665" s="242"/>
      <c r="T3665" s="24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4" t="s">
        <v>202</v>
      </c>
      <c r="AU3665" s="244" t="s">
        <v>82</v>
      </c>
      <c r="AV3665" s="13" t="s">
        <v>80</v>
      </c>
      <c r="AW3665" s="13" t="s">
        <v>34</v>
      </c>
      <c r="AX3665" s="13" t="s">
        <v>72</v>
      </c>
      <c r="AY3665" s="244" t="s">
        <v>191</v>
      </c>
    </row>
    <row r="3666" s="14" customFormat="1">
      <c r="A3666" s="14"/>
      <c r="B3666" s="245"/>
      <c r="C3666" s="246"/>
      <c r="D3666" s="236" t="s">
        <v>202</v>
      </c>
      <c r="E3666" s="247" t="s">
        <v>19</v>
      </c>
      <c r="F3666" s="248" t="s">
        <v>198</v>
      </c>
      <c r="G3666" s="246"/>
      <c r="H3666" s="249">
        <v>4</v>
      </c>
      <c r="I3666" s="250"/>
      <c r="J3666" s="246"/>
      <c r="K3666" s="246"/>
      <c r="L3666" s="251"/>
      <c r="M3666" s="252"/>
      <c r="N3666" s="253"/>
      <c r="O3666" s="253"/>
      <c r="P3666" s="253"/>
      <c r="Q3666" s="253"/>
      <c r="R3666" s="253"/>
      <c r="S3666" s="253"/>
      <c r="T3666" s="25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5" t="s">
        <v>202</v>
      </c>
      <c r="AU3666" s="255" t="s">
        <v>82</v>
      </c>
      <c r="AV3666" s="14" t="s">
        <v>82</v>
      </c>
      <c r="AW3666" s="14" t="s">
        <v>34</v>
      </c>
      <c r="AX3666" s="14" t="s">
        <v>72</v>
      </c>
      <c r="AY3666" s="255" t="s">
        <v>191</v>
      </c>
    </row>
    <row r="3667" s="15" customFormat="1">
      <c r="A3667" s="15"/>
      <c r="B3667" s="256"/>
      <c r="C3667" s="257"/>
      <c r="D3667" s="236" t="s">
        <v>202</v>
      </c>
      <c r="E3667" s="258" t="s">
        <v>19</v>
      </c>
      <c r="F3667" s="259" t="s">
        <v>208</v>
      </c>
      <c r="G3667" s="257"/>
      <c r="H3667" s="260">
        <v>46</v>
      </c>
      <c r="I3667" s="261"/>
      <c r="J3667" s="257"/>
      <c r="K3667" s="257"/>
      <c r="L3667" s="262"/>
      <c r="M3667" s="263"/>
      <c r="N3667" s="264"/>
      <c r="O3667" s="264"/>
      <c r="P3667" s="264"/>
      <c r="Q3667" s="264"/>
      <c r="R3667" s="264"/>
      <c r="S3667" s="264"/>
      <c r="T3667" s="26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T3667" s="266" t="s">
        <v>202</v>
      </c>
      <c r="AU3667" s="266" t="s">
        <v>82</v>
      </c>
      <c r="AV3667" s="15" t="s">
        <v>93</v>
      </c>
      <c r="AW3667" s="15" t="s">
        <v>34</v>
      </c>
      <c r="AX3667" s="15" t="s">
        <v>72</v>
      </c>
      <c r="AY3667" s="266" t="s">
        <v>191</v>
      </c>
    </row>
    <row r="3668" s="13" customFormat="1">
      <c r="A3668" s="13"/>
      <c r="B3668" s="234"/>
      <c r="C3668" s="235"/>
      <c r="D3668" s="236" t="s">
        <v>202</v>
      </c>
      <c r="E3668" s="237" t="s">
        <v>19</v>
      </c>
      <c r="F3668" s="238" t="s">
        <v>1539</v>
      </c>
      <c r="G3668" s="235"/>
      <c r="H3668" s="237" t="s">
        <v>19</v>
      </c>
      <c r="I3668" s="239"/>
      <c r="J3668" s="235"/>
      <c r="K3668" s="235"/>
      <c r="L3668" s="240"/>
      <c r="M3668" s="241"/>
      <c r="N3668" s="242"/>
      <c r="O3668" s="242"/>
      <c r="P3668" s="242"/>
      <c r="Q3668" s="242"/>
      <c r="R3668" s="242"/>
      <c r="S3668" s="242"/>
      <c r="T3668" s="24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4" t="s">
        <v>202</v>
      </c>
      <c r="AU3668" s="244" t="s">
        <v>82</v>
      </c>
      <c r="AV3668" s="13" t="s">
        <v>80</v>
      </c>
      <c r="AW3668" s="13" t="s">
        <v>34</v>
      </c>
      <c r="AX3668" s="13" t="s">
        <v>72</v>
      </c>
      <c r="AY3668" s="244" t="s">
        <v>191</v>
      </c>
    </row>
    <row r="3669" s="13" customFormat="1">
      <c r="A3669" s="13"/>
      <c r="B3669" s="234"/>
      <c r="C3669" s="235"/>
      <c r="D3669" s="236" t="s">
        <v>202</v>
      </c>
      <c r="E3669" s="237" t="s">
        <v>19</v>
      </c>
      <c r="F3669" s="238" t="s">
        <v>1540</v>
      </c>
      <c r="G3669" s="235"/>
      <c r="H3669" s="237" t="s">
        <v>19</v>
      </c>
      <c r="I3669" s="239"/>
      <c r="J3669" s="235"/>
      <c r="K3669" s="235"/>
      <c r="L3669" s="240"/>
      <c r="M3669" s="241"/>
      <c r="N3669" s="242"/>
      <c r="O3669" s="242"/>
      <c r="P3669" s="242"/>
      <c r="Q3669" s="242"/>
      <c r="R3669" s="242"/>
      <c r="S3669" s="242"/>
      <c r="T3669" s="24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4" t="s">
        <v>202</v>
      </c>
      <c r="AU3669" s="244" t="s">
        <v>82</v>
      </c>
      <c r="AV3669" s="13" t="s">
        <v>80</v>
      </c>
      <c r="AW3669" s="13" t="s">
        <v>34</v>
      </c>
      <c r="AX3669" s="13" t="s">
        <v>72</v>
      </c>
      <c r="AY3669" s="244" t="s">
        <v>191</v>
      </c>
    </row>
    <row r="3670" s="13" customFormat="1">
      <c r="A3670" s="13"/>
      <c r="B3670" s="234"/>
      <c r="C3670" s="235"/>
      <c r="D3670" s="236" t="s">
        <v>202</v>
      </c>
      <c r="E3670" s="237" t="s">
        <v>19</v>
      </c>
      <c r="F3670" s="238" t="s">
        <v>1548</v>
      </c>
      <c r="G3670" s="235"/>
      <c r="H3670" s="237" t="s">
        <v>19</v>
      </c>
      <c r="I3670" s="239"/>
      <c r="J3670" s="235"/>
      <c r="K3670" s="235"/>
      <c r="L3670" s="240"/>
      <c r="M3670" s="241"/>
      <c r="N3670" s="242"/>
      <c r="O3670" s="242"/>
      <c r="P3670" s="242"/>
      <c r="Q3670" s="242"/>
      <c r="R3670" s="242"/>
      <c r="S3670" s="242"/>
      <c r="T3670" s="24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4" t="s">
        <v>202</v>
      </c>
      <c r="AU3670" s="244" t="s">
        <v>82</v>
      </c>
      <c r="AV3670" s="13" t="s">
        <v>80</v>
      </c>
      <c r="AW3670" s="13" t="s">
        <v>34</v>
      </c>
      <c r="AX3670" s="13" t="s">
        <v>72</v>
      </c>
      <c r="AY3670" s="244" t="s">
        <v>191</v>
      </c>
    </row>
    <row r="3671" s="14" customFormat="1">
      <c r="A3671" s="14"/>
      <c r="B3671" s="245"/>
      <c r="C3671" s="246"/>
      <c r="D3671" s="236" t="s">
        <v>202</v>
      </c>
      <c r="E3671" s="247" t="s">
        <v>19</v>
      </c>
      <c r="F3671" s="248" t="s">
        <v>198</v>
      </c>
      <c r="G3671" s="246"/>
      <c r="H3671" s="249">
        <v>4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202</v>
      </c>
      <c r="AU3671" s="255" t="s">
        <v>82</v>
      </c>
      <c r="AV3671" s="14" t="s">
        <v>82</v>
      </c>
      <c r="AW3671" s="14" t="s">
        <v>34</v>
      </c>
      <c r="AX3671" s="14" t="s">
        <v>72</v>
      </c>
      <c r="AY3671" s="255" t="s">
        <v>191</v>
      </c>
    </row>
    <row r="3672" s="13" customFormat="1">
      <c r="A3672" s="13"/>
      <c r="B3672" s="234"/>
      <c r="C3672" s="235"/>
      <c r="D3672" s="236" t="s">
        <v>202</v>
      </c>
      <c r="E3672" s="237" t="s">
        <v>19</v>
      </c>
      <c r="F3672" s="238" t="s">
        <v>1554</v>
      </c>
      <c r="G3672" s="235"/>
      <c r="H3672" s="237" t="s">
        <v>19</v>
      </c>
      <c r="I3672" s="239"/>
      <c r="J3672" s="235"/>
      <c r="K3672" s="235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202</v>
      </c>
      <c r="AU3672" s="244" t="s">
        <v>82</v>
      </c>
      <c r="AV3672" s="13" t="s">
        <v>80</v>
      </c>
      <c r="AW3672" s="13" t="s">
        <v>34</v>
      </c>
      <c r="AX3672" s="13" t="s">
        <v>72</v>
      </c>
      <c r="AY3672" s="244" t="s">
        <v>191</v>
      </c>
    </row>
    <row r="3673" s="13" customFormat="1">
      <c r="A3673" s="13"/>
      <c r="B3673" s="234"/>
      <c r="C3673" s="235"/>
      <c r="D3673" s="236" t="s">
        <v>202</v>
      </c>
      <c r="E3673" s="237" t="s">
        <v>19</v>
      </c>
      <c r="F3673" s="238" t="s">
        <v>1559</v>
      </c>
      <c r="G3673" s="235"/>
      <c r="H3673" s="237" t="s">
        <v>19</v>
      </c>
      <c r="I3673" s="239"/>
      <c r="J3673" s="235"/>
      <c r="K3673" s="235"/>
      <c r="L3673" s="240"/>
      <c r="M3673" s="241"/>
      <c r="N3673" s="242"/>
      <c r="O3673" s="242"/>
      <c r="P3673" s="242"/>
      <c r="Q3673" s="242"/>
      <c r="R3673" s="242"/>
      <c r="S3673" s="242"/>
      <c r="T3673" s="24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4" t="s">
        <v>202</v>
      </c>
      <c r="AU3673" s="244" t="s">
        <v>82</v>
      </c>
      <c r="AV3673" s="13" t="s">
        <v>80</v>
      </c>
      <c r="AW3673" s="13" t="s">
        <v>34</v>
      </c>
      <c r="AX3673" s="13" t="s">
        <v>72</v>
      </c>
      <c r="AY3673" s="244" t="s">
        <v>191</v>
      </c>
    </row>
    <row r="3674" s="14" customFormat="1">
      <c r="A3674" s="14"/>
      <c r="B3674" s="245"/>
      <c r="C3674" s="246"/>
      <c r="D3674" s="236" t="s">
        <v>202</v>
      </c>
      <c r="E3674" s="247" t="s">
        <v>19</v>
      </c>
      <c r="F3674" s="248" t="s">
        <v>198</v>
      </c>
      <c r="G3674" s="246"/>
      <c r="H3674" s="249">
        <v>4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5" t="s">
        <v>202</v>
      </c>
      <c r="AU3674" s="255" t="s">
        <v>82</v>
      </c>
      <c r="AV3674" s="14" t="s">
        <v>82</v>
      </c>
      <c r="AW3674" s="14" t="s">
        <v>34</v>
      </c>
      <c r="AX3674" s="14" t="s">
        <v>72</v>
      </c>
      <c r="AY3674" s="255" t="s">
        <v>191</v>
      </c>
    </row>
    <row r="3675" s="13" customFormat="1">
      <c r="A3675" s="13"/>
      <c r="B3675" s="234"/>
      <c r="C3675" s="235"/>
      <c r="D3675" s="236" t="s">
        <v>202</v>
      </c>
      <c r="E3675" s="237" t="s">
        <v>19</v>
      </c>
      <c r="F3675" s="238" t="s">
        <v>1565</v>
      </c>
      <c r="G3675" s="235"/>
      <c r="H3675" s="237" t="s">
        <v>19</v>
      </c>
      <c r="I3675" s="239"/>
      <c r="J3675" s="235"/>
      <c r="K3675" s="235"/>
      <c r="L3675" s="240"/>
      <c r="M3675" s="241"/>
      <c r="N3675" s="242"/>
      <c r="O3675" s="242"/>
      <c r="P3675" s="242"/>
      <c r="Q3675" s="242"/>
      <c r="R3675" s="242"/>
      <c r="S3675" s="242"/>
      <c r="T3675" s="24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4" t="s">
        <v>202</v>
      </c>
      <c r="AU3675" s="244" t="s">
        <v>82</v>
      </c>
      <c r="AV3675" s="13" t="s">
        <v>80</v>
      </c>
      <c r="AW3675" s="13" t="s">
        <v>34</v>
      </c>
      <c r="AX3675" s="13" t="s">
        <v>72</v>
      </c>
      <c r="AY3675" s="244" t="s">
        <v>191</v>
      </c>
    </row>
    <row r="3676" s="13" customFormat="1">
      <c r="A3676" s="13"/>
      <c r="B3676" s="234"/>
      <c r="C3676" s="235"/>
      <c r="D3676" s="236" t="s">
        <v>202</v>
      </c>
      <c r="E3676" s="237" t="s">
        <v>19</v>
      </c>
      <c r="F3676" s="238" t="s">
        <v>1569</v>
      </c>
      <c r="G3676" s="235"/>
      <c r="H3676" s="237" t="s">
        <v>19</v>
      </c>
      <c r="I3676" s="239"/>
      <c r="J3676" s="235"/>
      <c r="K3676" s="235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202</v>
      </c>
      <c r="AU3676" s="244" t="s">
        <v>82</v>
      </c>
      <c r="AV3676" s="13" t="s">
        <v>80</v>
      </c>
      <c r="AW3676" s="13" t="s">
        <v>34</v>
      </c>
      <c r="AX3676" s="13" t="s">
        <v>72</v>
      </c>
      <c r="AY3676" s="244" t="s">
        <v>191</v>
      </c>
    </row>
    <row r="3677" s="14" customFormat="1">
      <c r="A3677" s="14"/>
      <c r="B3677" s="245"/>
      <c r="C3677" s="246"/>
      <c r="D3677" s="236" t="s">
        <v>202</v>
      </c>
      <c r="E3677" s="247" t="s">
        <v>19</v>
      </c>
      <c r="F3677" s="248" t="s">
        <v>198</v>
      </c>
      <c r="G3677" s="246"/>
      <c r="H3677" s="249">
        <v>4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202</v>
      </c>
      <c r="AU3677" s="255" t="s">
        <v>82</v>
      </c>
      <c r="AV3677" s="14" t="s">
        <v>82</v>
      </c>
      <c r="AW3677" s="14" t="s">
        <v>34</v>
      </c>
      <c r="AX3677" s="14" t="s">
        <v>72</v>
      </c>
      <c r="AY3677" s="255" t="s">
        <v>191</v>
      </c>
    </row>
    <row r="3678" s="13" customFormat="1">
      <c r="A3678" s="13"/>
      <c r="B3678" s="234"/>
      <c r="C3678" s="235"/>
      <c r="D3678" s="236" t="s">
        <v>202</v>
      </c>
      <c r="E3678" s="237" t="s">
        <v>19</v>
      </c>
      <c r="F3678" s="238" t="s">
        <v>1572</v>
      </c>
      <c r="G3678" s="235"/>
      <c r="H3678" s="237" t="s">
        <v>19</v>
      </c>
      <c r="I3678" s="239"/>
      <c r="J3678" s="235"/>
      <c r="K3678" s="235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202</v>
      </c>
      <c r="AU3678" s="244" t="s">
        <v>82</v>
      </c>
      <c r="AV3678" s="13" t="s">
        <v>80</v>
      </c>
      <c r="AW3678" s="13" t="s">
        <v>34</v>
      </c>
      <c r="AX3678" s="13" t="s">
        <v>72</v>
      </c>
      <c r="AY3678" s="244" t="s">
        <v>191</v>
      </c>
    </row>
    <row r="3679" s="13" customFormat="1">
      <c r="A3679" s="13"/>
      <c r="B3679" s="234"/>
      <c r="C3679" s="235"/>
      <c r="D3679" s="236" t="s">
        <v>202</v>
      </c>
      <c r="E3679" s="237" t="s">
        <v>19</v>
      </c>
      <c r="F3679" s="238" t="s">
        <v>1577</v>
      </c>
      <c r="G3679" s="235"/>
      <c r="H3679" s="237" t="s">
        <v>19</v>
      </c>
      <c r="I3679" s="239"/>
      <c r="J3679" s="235"/>
      <c r="K3679" s="235"/>
      <c r="L3679" s="240"/>
      <c r="M3679" s="241"/>
      <c r="N3679" s="242"/>
      <c r="O3679" s="242"/>
      <c r="P3679" s="242"/>
      <c r="Q3679" s="242"/>
      <c r="R3679" s="242"/>
      <c r="S3679" s="242"/>
      <c r="T3679" s="24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4" t="s">
        <v>202</v>
      </c>
      <c r="AU3679" s="244" t="s">
        <v>82</v>
      </c>
      <c r="AV3679" s="13" t="s">
        <v>80</v>
      </c>
      <c r="AW3679" s="13" t="s">
        <v>34</v>
      </c>
      <c r="AX3679" s="13" t="s">
        <v>72</v>
      </c>
      <c r="AY3679" s="244" t="s">
        <v>191</v>
      </c>
    </row>
    <row r="3680" s="14" customFormat="1">
      <c r="A3680" s="14"/>
      <c r="B3680" s="245"/>
      <c r="C3680" s="246"/>
      <c r="D3680" s="236" t="s">
        <v>202</v>
      </c>
      <c r="E3680" s="247" t="s">
        <v>19</v>
      </c>
      <c r="F3680" s="248" t="s">
        <v>198</v>
      </c>
      <c r="G3680" s="246"/>
      <c r="H3680" s="249">
        <v>4</v>
      </c>
      <c r="I3680" s="250"/>
      <c r="J3680" s="246"/>
      <c r="K3680" s="246"/>
      <c r="L3680" s="251"/>
      <c r="M3680" s="252"/>
      <c r="N3680" s="253"/>
      <c r="O3680" s="253"/>
      <c r="P3680" s="253"/>
      <c r="Q3680" s="253"/>
      <c r="R3680" s="253"/>
      <c r="S3680" s="253"/>
      <c r="T3680" s="25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5" t="s">
        <v>202</v>
      </c>
      <c r="AU3680" s="255" t="s">
        <v>82</v>
      </c>
      <c r="AV3680" s="14" t="s">
        <v>82</v>
      </c>
      <c r="AW3680" s="14" t="s">
        <v>34</v>
      </c>
      <c r="AX3680" s="14" t="s">
        <v>72</v>
      </c>
      <c r="AY3680" s="255" t="s">
        <v>191</v>
      </c>
    </row>
    <row r="3681" s="15" customFormat="1">
      <c r="A3681" s="15"/>
      <c r="B3681" s="256"/>
      <c r="C3681" s="257"/>
      <c r="D3681" s="236" t="s">
        <v>202</v>
      </c>
      <c r="E3681" s="258" t="s">
        <v>19</v>
      </c>
      <c r="F3681" s="259" t="s">
        <v>208</v>
      </c>
      <c r="G3681" s="257"/>
      <c r="H3681" s="260">
        <v>16</v>
      </c>
      <c r="I3681" s="261"/>
      <c r="J3681" s="257"/>
      <c r="K3681" s="257"/>
      <c r="L3681" s="262"/>
      <c r="M3681" s="263"/>
      <c r="N3681" s="264"/>
      <c r="O3681" s="264"/>
      <c r="P3681" s="264"/>
      <c r="Q3681" s="264"/>
      <c r="R3681" s="264"/>
      <c r="S3681" s="264"/>
      <c r="T3681" s="26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66" t="s">
        <v>202</v>
      </c>
      <c r="AU3681" s="266" t="s">
        <v>82</v>
      </c>
      <c r="AV3681" s="15" t="s">
        <v>93</v>
      </c>
      <c r="AW3681" s="15" t="s">
        <v>34</v>
      </c>
      <c r="AX3681" s="15" t="s">
        <v>72</v>
      </c>
      <c r="AY3681" s="266" t="s">
        <v>191</v>
      </c>
    </row>
    <row r="3682" s="13" customFormat="1">
      <c r="A3682" s="13"/>
      <c r="B3682" s="234"/>
      <c r="C3682" s="235"/>
      <c r="D3682" s="236" t="s">
        <v>202</v>
      </c>
      <c r="E3682" s="237" t="s">
        <v>19</v>
      </c>
      <c r="F3682" s="238" t="s">
        <v>1581</v>
      </c>
      <c r="G3682" s="235"/>
      <c r="H3682" s="237" t="s">
        <v>19</v>
      </c>
      <c r="I3682" s="239"/>
      <c r="J3682" s="235"/>
      <c r="K3682" s="235"/>
      <c r="L3682" s="240"/>
      <c r="M3682" s="241"/>
      <c r="N3682" s="242"/>
      <c r="O3682" s="242"/>
      <c r="P3682" s="242"/>
      <c r="Q3682" s="242"/>
      <c r="R3682" s="242"/>
      <c r="S3682" s="242"/>
      <c r="T3682" s="24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4" t="s">
        <v>202</v>
      </c>
      <c r="AU3682" s="244" t="s">
        <v>82</v>
      </c>
      <c r="AV3682" s="13" t="s">
        <v>80</v>
      </c>
      <c r="AW3682" s="13" t="s">
        <v>34</v>
      </c>
      <c r="AX3682" s="13" t="s">
        <v>72</v>
      </c>
      <c r="AY3682" s="244" t="s">
        <v>191</v>
      </c>
    </row>
    <row r="3683" s="13" customFormat="1">
      <c r="A3683" s="13"/>
      <c r="B3683" s="234"/>
      <c r="C3683" s="235"/>
      <c r="D3683" s="236" t="s">
        <v>202</v>
      </c>
      <c r="E3683" s="237" t="s">
        <v>19</v>
      </c>
      <c r="F3683" s="238" t="s">
        <v>1582</v>
      </c>
      <c r="G3683" s="235"/>
      <c r="H3683" s="237" t="s">
        <v>19</v>
      </c>
      <c r="I3683" s="239"/>
      <c r="J3683" s="235"/>
      <c r="K3683" s="235"/>
      <c r="L3683" s="240"/>
      <c r="M3683" s="241"/>
      <c r="N3683" s="242"/>
      <c r="O3683" s="242"/>
      <c r="P3683" s="242"/>
      <c r="Q3683" s="242"/>
      <c r="R3683" s="242"/>
      <c r="S3683" s="242"/>
      <c r="T3683" s="24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4" t="s">
        <v>202</v>
      </c>
      <c r="AU3683" s="244" t="s">
        <v>82</v>
      </c>
      <c r="AV3683" s="13" t="s">
        <v>80</v>
      </c>
      <c r="AW3683" s="13" t="s">
        <v>34</v>
      </c>
      <c r="AX3683" s="13" t="s">
        <v>72</v>
      </c>
      <c r="AY3683" s="244" t="s">
        <v>191</v>
      </c>
    </row>
    <row r="3684" s="14" customFormat="1">
      <c r="A3684" s="14"/>
      <c r="B3684" s="245"/>
      <c r="C3684" s="246"/>
      <c r="D3684" s="236" t="s">
        <v>202</v>
      </c>
      <c r="E3684" s="247" t="s">
        <v>19</v>
      </c>
      <c r="F3684" s="248" t="s">
        <v>198</v>
      </c>
      <c r="G3684" s="246"/>
      <c r="H3684" s="249">
        <v>4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202</v>
      </c>
      <c r="AU3684" s="255" t="s">
        <v>82</v>
      </c>
      <c r="AV3684" s="14" t="s">
        <v>82</v>
      </c>
      <c r="AW3684" s="14" t="s">
        <v>34</v>
      </c>
      <c r="AX3684" s="14" t="s">
        <v>72</v>
      </c>
      <c r="AY3684" s="255" t="s">
        <v>191</v>
      </c>
    </row>
    <row r="3685" s="14" customFormat="1">
      <c r="A3685" s="14"/>
      <c r="B3685" s="245"/>
      <c r="C3685" s="246"/>
      <c r="D3685" s="236" t="s">
        <v>202</v>
      </c>
      <c r="E3685" s="247" t="s">
        <v>19</v>
      </c>
      <c r="F3685" s="248" t="s">
        <v>198</v>
      </c>
      <c r="G3685" s="246"/>
      <c r="H3685" s="249">
        <v>4</v>
      </c>
      <c r="I3685" s="250"/>
      <c r="J3685" s="246"/>
      <c r="K3685" s="246"/>
      <c r="L3685" s="251"/>
      <c r="M3685" s="252"/>
      <c r="N3685" s="253"/>
      <c r="O3685" s="253"/>
      <c r="P3685" s="253"/>
      <c r="Q3685" s="253"/>
      <c r="R3685" s="253"/>
      <c r="S3685" s="253"/>
      <c r="T3685" s="25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5" t="s">
        <v>202</v>
      </c>
      <c r="AU3685" s="255" t="s">
        <v>82</v>
      </c>
      <c r="AV3685" s="14" t="s">
        <v>82</v>
      </c>
      <c r="AW3685" s="14" t="s">
        <v>34</v>
      </c>
      <c r="AX3685" s="14" t="s">
        <v>72</v>
      </c>
      <c r="AY3685" s="255" t="s">
        <v>191</v>
      </c>
    </row>
    <row r="3686" s="13" customFormat="1">
      <c r="A3686" s="13"/>
      <c r="B3686" s="234"/>
      <c r="C3686" s="235"/>
      <c r="D3686" s="236" t="s">
        <v>202</v>
      </c>
      <c r="E3686" s="237" t="s">
        <v>19</v>
      </c>
      <c r="F3686" s="238" t="s">
        <v>1589</v>
      </c>
      <c r="G3686" s="235"/>
      <c r="H3686" s="237" t="s">
        <v>19</v>
      </c>
      <c r="I3686" s="239"/>
      <c r="J3686" s="235"/>
      <c r="K3686" s="235"/>
      <c r="L3686" s="240"/>
      <c r="M3686" s="241"/>
      <c r="N3686" s="242"/>
      <c r="O3686" s="242"/>
      <c r="P3686" s="242"/>
      <c r="Q3686" s="242"/>
      <c r="R3686" s="242"/>
      <c r="S3686" s="242"/>
      <c r="T3686" s="24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4" t="s">
        <v>202</v>
      </c>
      <c r="AU3686" s="244" t="s">
        <v>82</v>
      </c>
      <c r="AV3686" s="13" t="s">
        <v>80</v>
      </c>
      <c r="AW3686" s="13" t="s">
        <v>34</v>
      </c>
      <c r="AX3686" s="13" t="s">
        <v>72</v>
      </c>
      <c r="AY3686" s="244" t="s">
        <v>191</v>
      </c>
    </row>
    <row r="3687" s="14" customFormat="1">
      <c r="A3687" s="14"/>
      <c r="B3687" s="245"/>
      <c r="C3687" s="246"/>
      <c r="D3687" s="236" t="s">
        <v>202</v>
      </c>
      <c r="E3687" s="247" t="s">
        <v>19</v>
      </c>
      <c r="F3687" s="248" t="s">
        <v>198</v>
      </c>
      <c r="G3687" s="246"/>
      <c r="H3687" s="249">
        <v>4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202</v>
      </c>
      <c r="AU3687" s="255" t="s">
        <v>82</v>
      </c>
      <c r="AV3687" s="14" t="s">
        <v>82</v>
      </c>
      <c r="AW3687" s="14" t="s">
        <v>34</v>
      </c>
      <c r="AX3687" s="14" t="s">
        <v>72</v>
      </c>
      <c r="AY3687" s="255" t="s">
        <v>191</v>
      </c>
    </row>
    <row r="3688" s="13" customFormat="1">
      <c r="A3688" s="13"/>
      <c r="B3688" s="234"/>
      <c r="C3688" s="235"/>
      <c r="D3688" s="236" t="s">
        <v>202</v>
      </c>
      <c r="E3688" s="237" t="s">
        <v>19</v>
      </c>
      <c r="F3688" s="238" t="s">
        <v>1599</v>
      </c>
      <c r="G3688" s="235"/>
      <c r="H3688" s="237" t="s">
        <v>19</v>
      </c>
      <c r="I3688" s="239"/>
      <c r="J3688" s="235"/>
      <c r="K3688" s="235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202</v>
      </c>
      <c r="AU3688" s="244" t="s">
        <v>82</v>
      </c>
      <c r="AV3688" s="13" t="s">
        <v>80</v>
      </c>
      <c r="AW3688" s="13" t="s">
        <v>34</v>
      </c>
      <c r="AX3688" s="13" t="s">
        <v>72</v>
      </c>
      <c r="AY3688" s="244" t="s">
        <v>191</v>
      </c>
    </row>
    <row r="3689" s="14" customFormat="1">
      <c r="A3689" s="14"/>
      <c r="B3689" s="245"/>
      <c r="C3689" s="246"/>
      <c r="D3689" s="236" t="s">
        <v>202</v>
      </c>
      <c r="E3689" s="247" t="s">
        <v>19</v>
      </c>
      <c r="F3689" s="248" t="s">
        <v>198</v>
      </c>
      <c r="G3689" s="246"/>
      <c r="H3689" s="249">
        <v>4</v>
      </c>
      <c r="I3689" s="250"/>
      <c r="J3689" s="246"/>
      <c r="K3689" s="246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5" t="s">
        <v>202</v>
      </c>
      <c r="AU3689" s="255" t="s">
        <v>82</v>
      </c>
      <c r="AV3689" s="14" t="s">
        <v>82</v>
      </c>
      <c r="AW3689" s="14" t="s">
        <v>34</v>
      </c>
      <c r="AX3689" s="14" t="s">
        <v>72</v>
      </c>
      <c r="AY3689" s="255" t="s">
        <v>191</v>
      </c>
    </row>
    <row r="3690" s="13" customFormat="1">
      <c r="A3690" s="13"/>
      <c r="B3690" s="234"/>
      <c r="C3690" s="235"/>
      <c r="D3690" s="236" t="s">
        <v>202</v>
      </c>
      <c r="E3690" s="237" t="s">
        <v>19</v>
      </c>
      <c r="F3690" s="238" t="s">
        <v>1602</v>
      </c>
      <c r="G3690" s="235"/>
      <c r="H3690" s="237" t="s">
        <v>19</v>
      </c>
      <c r="I3690" s="239"/>
      <c r="J3690" s="235"/>
      <c r="K3690" s="235"/>
      <c r="L3690" s="240"/>
      <c r="M3690" s="241"/>
      <c r="N3690" s="242"/>
      <c r="O3690" s="242"/>
      <c r="P3690" s="242"/>
      <c r="Q3690" s="242"/>
      <c r="R3690" s="242"/>
      <c r="S3690" s="242"/>
      <c r="T3690" s="24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4" t="s">
        <v>202</v>
      </c>
      <c r="AU3690" s="244" t="s">
        <v>82</v>
      </c>
      <c r="AV3690" s="13" t="s">
        <v>80</v>
      </c>
      <c r="AW3690" s="13" t="s">
        <v>34</v>
      </c>
      <c r="AX3690" s="13" t="s">
        <v>72</v>
      </c>
      <c r="AY3690" s="244" t="s">
        <v>191</v>
      </c>
    </row>
    <row r="3691" s="14" customFormat="1">
      <c r="A3691" s="14"/>
      <c r="B3691" s="245"/>
      <c r="C3691" s="246"/>
      <c r="D3691" s="236" t="s">
        <v>202</v>
      </c>
      <c r="E3691" s="247" t="s">
        <v>19</v>
      </c>
      <c r="F3691" s="248" t="s">
        <v>198</v>
      </c>
      <c r="G3691" s="246"/>
      <c r="H3691" s="249">
        <v>4</v>
      </c>
      <c r="I3691" s="250"/>
      <c r="J3691" s="246"/>
      <c r="K3691" s="246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5" t="s">
        <v>202</v>
      </c>
      <c r="AU3691" s="255" t="s">
        <v>82</v>
      </c>
      <c r="AV3691" s="14" t="s">
        <v>82</v>
      </c>
      <c r="AW3691" s="14" t="s">
        <v>34</v>
      </c>
      <c r="AX3691" s="14" t="s">
        <v>72</v>
      </c>
      <c r="AY3691" s="255" t="s">
        <v>191</v>
      </c>
    </row>
    <row r="3692" s="13" customFormat="1">
      <c r="A3692" s="13"/>
      <c r="B3692" s="234"/>
      <c r="C3692" s="235"/>
      <c r="D3692" s="236" t="s">
        <v>202</v>
      </c>
      <c r="E3692" s="237" t="s">
        <v>19</v>
      </c>
      <c r="F3692" s="238" t="s">
        <v>1604</v>
      </c>
      <c r="G3692" s="235"/>
      <c r="H3692" s="237" t="s">
        <v>19</v>
      </c>
      <c r="I3692" s="239"/>
      <c r="J3692" s="235"/>
      <c r="K3692" s="235"/>
      <c r="L3692" s="240"/>
      <c r="M3692" s="241"/>
      <c r="N3692" s="242"/>
      <c r="O3692" s="242"/>
      <c r="P3692" s="242"/>
      <c r="Q3692" s="242"/>
      <c r="R3692" s="242"/>
      <c r="S3692" s="242"/>
      <c r="T3692" s="24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4" t="s">
        <v>202</v>
      </c>
      <c r="AU3692" s="244" t="s">
        <v>82</v>
      </c>
      <c r="AV3692" s="13" t="s">
        <v>80</v>
      </c>
      <c r="AW3692" s="13" t="s">
        <v>34</v>
      </c>
      <c r="AX3692" s="13" t="s">
        <v>72</v>
      </c>
      <c r="AY3692" s="244" t="s">
        <v>191</v>
      </c>
    </row>
    <row r="3693" s="14" customFormat="1">
      <c r="A3693" s="14"/>
      <c r="B3693" s="245"/>
      <c r="C3693" s="246"/>
      <c r="D3693" s="236" t="s">
        <v>202</v>
      </c>
      <c r="E3693" s="247" t="s">
        <v>19</v>
      </c>
      <c r="F3693" s="248" t="s">
        <v>198</v>
      </c>
      <c r="G3693" s="246"/>
      <c r="H3693" s="249">
        <v>4</v>
      </c>
      <c r="I3693" s="250"/>
      <c r="J3693" s="246"/>
      <c r="K3693" s="246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202</v>
      </c>
      <c r="AU3693" s="255" t="s">
        <v>82</v>
      </c>
      <c r="AV3693" s="14" t="s">
        <v>82</v>
      </c>
      <c r="AW3693" s="14" t="s">
        <v>34</v>
      </c>
      <c r="AX3693" s="14" t="s">
        <v>72</v>
      </c>
      <c r="AY3693" s="255" t="s">
        <v>191</v>
      </c>
    </row>
    <row r="3694" s="15" customFormat="1">
      <c r="A3694" s="15"/>
      <c r="B3694" s="256"/>
      <c r="C3694" s="257"/>
      <c r="D3694" s="236" t="s">
        <v>202</v>
      </c>
      <c r="E3694" s="258" t="s">
        <v>19</v>
      </c>
      <c r="F3694" s="259" t="s">
        <v>208</v>
      </c>
      <c r="G3694" s="257"/>
      <c r="H3694" s="260">
        <v>24</v>
      </c>
      <c r="I3694" s="261"/>
      <c r="J3694" s="257"/>
      <c r="K3694" s="257"/>
      <c r="L3694" s="262"/>
      <c r="M3694" s="263"/>
      <c r="N3694" s="264"/>
      <c r="O3694" s="264"/>
      <c r="P3694" s="264"/>
      <c r="Q3694" s="264"/>
      <c r="R3694" s="264"/>
      <c r="S3694" s="264"/>
      <c r="T3694" s="26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66" t="s">
        <v>202</v>
      </c>
      <c r="AU3694" s="266" t="s">
        <v>82</v>
      </c>
      <c r="AV3694" s="15" t="s">
        <v>93</v>
      </c>
      <c r="AW3694" s="15" t="s">
        <v>34</v>
      </c>
      <c r="AX3694" s="15" t="s">
        <v>72</v>
      </c>
      <c r="AY3694" s="266" t="s">
        <v>191</v>
      </c>
    </row>
    <row r="3695" s="13" customFormat="1">
      <c r="A3695" s="13"/>
      <c r="B3695" s="234"/>
      <c r="C3695" s="235"/>
      <c r="D3695" s="236" t="s">
        <v>202</v>
      </c>
      <c r="E3695" s="237" t="s">
        <v>19</v>
      </c>
      <c r="F3695" s="238" t="s">
        <v>1607</v>
      </c>
      <c r="G3695" s="235"/>
      <c r="H3695" s="237" t="s">
        <v>19</v>
      </c>
      <c r="I3695" s="239"/>
      <c r="J3695" s="235"/>
      <c r="K3695" s="235"/>
      <c r="L3695" s="240"/>
      <c r="M3695" s="241"/>
      <c r="N3695" s="242"/>
      <c r="O3695" s="242"/>
      <c r="P3695" s="242"/>
      <c r="Q3695" s="242"/>
      <c r="R3695" s="242"/>
      <c r="S3695" s="242"/>
      <c r="T3695" s="24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4" t="s">
        <v>202</v>
      </c>
      <c r="AU3695" s="244" t="s">
        <v>82</v>
      </c>
      <c r="AV3695" s="13" t="s">
        <v>80</v>
      </c>
      <c r="AW3695" s="13" t="s">
        <v>34</v>
      </c>
      <c r="AX3695" s="13" t="s">
        <v>72</v>
      </c>
      <c r="AY3695" s="244" t="s">
        <v>191</v>
      </c>
    </row>
    <row r="3696" s="13" customFormat="1">
      <c r="A3696" s="13"/>
      <c r="B3696" s="234"/>
      <c r="C3696" s="235"/>
      <c r="D3696" s="236" t="s">
        <v>202</v>
      </c>
      <c r="E3696" s="237" t="s">
        <v>19</v>
      </c>
      <c r="F3696" s="238" t="s">
        <v>1608</v>
      </c>
      <c r="G3696" s="235"/>
      <c r="H3696" s="237" t="s">
        <v>19</v>
      </c>
      <c r="I3696" s="239"/>
      <c r="J3696" s="235"/>
      <c r="K3696" s="235"/>
      <c r="L3696" s="240"/>
      <c r="M3696" s="241"/>
      <c r="N3696" s="242"/>
      <c r="O3696" s="242"/>
      <c r="P3696" s="242"/>
      <c r="Q3696" s="242"/>
      <c r="R3696" s="242"/>
      <c r="S3696" s="242"/>
      <c r="T3696" s="24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4" t="s">
        <v>202</v>
      </c>
      <c r="AU3696" s="244" t="s">
        <v>82</v>
      </c>
      <c r="AV3696" s="13" t="s">
        <v>80</v>
      </c>
      <c r="AW3696" s="13" t="s">
        <v>34</v>
      </c>
      <c r="AX3696" s="13" t="s">
        <v>72</v>
      </c>
      <c r="AY3696" s="244" t="s">
        <v>191</v>
      </c>
    </row>
    <row r="3697" s="14" customFormat="1">
      <c r="A3697" s="14"/>
      <c r="B3697" s="245"/>
      <c r="C3697" s="246"/>
      <c r="D3697" s="236" t="s">
        <v>202</v>
      </c>
      <c r="E3697" s="247" t="s">
        <v>19</v>
      </c>
      <c r="F3697" s="248" t="s">
        <v>82</v>
      </c>
      <c r="G3697" s="246"/>
      <c r="H3697" s="249">
        <v>2</v>
      </c>
      <c r="I3697" s="250"/>
      <c r="J3697" s="246"/>
      <c r="K3697" s="246"/>
      <c r="L3697" s="251"/>
      <c r="M3697" s="252"/>
      <c r="N3697" s="253"/>
      <c r="O3697" s="253"/>
      <c r="P3697" s="253"/>
      <c r="Q3697" s="253"/>
      <c r="R3697" s="253"/>
      <c r="S3697" s="253"/>
      <c r="T3697" s="25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5" t="s">
        <v>202</v>
      </c>
      <c r="AU3697" s="255" t="s">
        <v>82</v>
      </c>
      <c r="AV3697" s="14" t="s">
        <v>82</v>
      </c>
      <c r="AW3697" s="14" t="s">
        <v>34</v>
      </c>
      <c r="AX3697" s="14" t="s">
        <v>72</v>
      </c>
      <c r="AY3697" s="255" t="s">
        <v>191</v>
      </c>
    </row>
    <row r="3698" s="13" customFormat="1">
      <c r="A3698" s="13"/>
      <c r="B3698" s="234"/>
      <c r="C3698" s="235"/>
      <c r="D3698" s="236" t="s">
        <v>202</v>
      </c>
      <c r="E3698" s="237" t="s">
        <v>19</v>
      </c>
      <c r="F3698" s="238" t="s">
        <v>1612</v>
      </c>
      <c r="G3698" s="235"/>
      <c r="H3698" s="237" t="s">
        <v>19</v>
      </c>
      <c r="I3698" s="239"/>
      <c r="J3698" s="235"/>
      <c r="K3698" s="235"/>
      <c r="L3698" s="240"/>
      <c r="M3698" s="241"/>
      <c r="N3698" s="242"/>
      <c r="O3698" s="242"/>
      <c r="P3698" s="242"/>
      <c r="Q3698" s="242"/>
      <c r="R3698" s="242"/>
      <c r="S3698" s="242"/>
      <c r="T3698" s="24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44" t="s">
        <v>202</v>
      </c>
      <c r="AU3698" s="244" t="s">
        <v>82</v>
      </c>
      <c r="AV3698" s="13" t="s">
        <v>80</v>
      </c>
      <c r="AW3698" s="13" t="s">
        <v>34</v>
      </c>
      <c r="AX3698" s="13" t="s">
        <v>72</v>
      </c>
      <c r="AY3698" s="244" t="s">
        <v>191</v>
      </c>
    </row>
    <row r="3699" s="14" customFormat="1">
      <c r="A3699" s="14"/>
      <c r="B3699" s="245"/>
      <c r="C3699" s="246"/>
      <c r="D3699" s="236" t="s">
        <v>202</v>
      </c>
      <c r="E3699" s="247" t="s">
        <v>19</v>
      </c>
      <c r="F3699" s="248" t="s">
        <v>275</v>
      </c>
      <c r="G3699" s="246"/>
      <c r="H3699" s="249">
        <v>11</v>
      </c>
      <c r="I3699" s="250"/>
      <c r="J3699" s="246"/>
      <c r="K3699" s="246"/>
      <c r="L3699" s="251"/>
      <c r="M3699" s="252"/>
      <c r="N3699" s="253"/>
      <c r="O3699" s="253"/>
      <c r="P3699" s="253"/>
      <c r="Q3699" s="253"/>
      <c r="R3699" s="253"/>
      <c r="S3699" s="253"/>
      <c r="T3699" s="25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5" t="s">
        <v>202</v>
      </c>
      <c r="AU3699" s="255" t="s">
        <v>82</v>
      </c>
      <c r="AV3699" s="14" t="s">
        <v>82</v>
      </c>
      <c r="AW3699" s="14" t="s">
        <v>34</v>
      </c>
      <c r="AX3699" s="14" t="s">
        <v>72</v>
      </c>
      <c r="AY3699" s="255" t="s">
        <v>191</v>
      </c>
    </row>
    <row r="3700" s="15" customFormat="1">
      <c r="A3700" s="15"/>
      <c r="B3700" s="256"/>
      <c r="C3700" s="257"/>
      <c r="D3700" s="236" t="s">
        <v>202</v>
      </c>
      <c r="E3700" s="258" t="s">
        <v>19</v>
      </c>
      <c r="F3700" s="259" t="s">
        <v>208</v>
      </c>
      <c r="G3700" s="257"/>
      <c r="H3700" s="260">
        <v>13</v>
      </c>
      <c r="I3700" s="261"/>
      <c r="J3700" s="257"/>
      <c r="K3700" s="257"/>
      <c r="L3700" s="262"/>
      <c r="M3700" s="263"/>
      <c r="N3700" s="264"/>
      <c r="O3700" s="264"/>
      <c r="P3700" s="264"/>
      <c r="Q3700" s="264"/>
      <c r="R3700" s="264"/>
      <c r="S3700" s="264"/>
      <c r="T3700" s="26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T3700" s="266" t="s">
        <v>202</v>
      </c>
      <c r="AU3700" s="266" t="s">
        <v>82</v>
      </c>
      <c r="AV3700" s="15" t="s">
        <v>93</v>
      </c>
      <c r="AW3700" s="15" t="s">
        <v>34</v>
      </c>
      <c r="AX3700" s="15" t="s">
        <v>72</v>
      </c>
      <c r="AY3700" s="266" t="s">
        <v>191</v>
      </c>
    </row>
    <row r="3701" s="13" customFormat="1">
      <c r="A3701" s="13"/>
      <c r="B3701" s="234"/>
      <c r="C3701" s="235"/>
      <c r="D3701" s="236" t="s">
        <v>202</v>
      </c>
      <c r="E3701" s="237" t="s">
        <v>19</v>
      </c>
      <c r="F3701" s="238" t="s">
        <v>1623</v>
      </c>
      <c r="G3701" s="235"/>
      <c r="H3701" s="237" t="s">
        <v>19</v>
      </c>
      <c r="I3701" s="239"/>
      <c r="J3701" s="235"/>
      <c r="K3701" s="235"/>
      <c r="L3701" s="240"/>
      <c r="M3701" s="241"/>
      <c r="N3701" s="242"/>
      <c r="O3701" s="242"/>
      <c r="P3701" s="242"/>
      <c r="Q3701" s="242"/>
      <c r="R3701" s="242"/>
      <c r="S3701" s="242"/>
      <c r="T3701" s="24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4" t="s">
        <v>202</v>
      </c>
      <c r="AU3701" s="244" t="s">
        <v>82</v>
      </c>
      <c r="AV3701" s="13" t="s">
        <v>80</v>
      </c>
      <c r="AW3701" s="13" t="s">
        <v>34</v>
      </c>
      <c r="AX3701" s="13" t="s">
        <v>72</v>
      </c>
      <c r="AY3701" s="244" t="s">
        <v>191</v>
      </c>
    </row>
    <row r="3702" s="13" customFormat="1">
      <c r="A3702" s="13"/>
      <c r="B3702" s="234"/>
      <c r="C3702" s="235"/>
      <c r="D3702" s="236" t="s">
        <v>202</v>
      </c>
      <c r="E3702" s="237" t="s">
        <v>19</v>
      </c>
      <c r="F3702" s="238" t="s">
        <v>1471</v>
      </c>
      <c r="G3702" s="235"/>
      <c r="H3702" s="237" t="s">
        <v>19</v>
      </c>
      <c r="I3702" s="239"/>
      <c r="J3702" s="235"/>
      <c r="K3702" s="235"/>
      <c r="L3702" s="240"/>
      <c r="M3702" s="241"/>
      <c r="N3702" s="242"/>
      <c r="O3702" s="242"/>
      <c r="P3702" s="242"/>
      <c r="Q3702" s="242"/>
      <c r="R3702" s="242"/>
      <c r="S3702" s="242"/>
      <c r="T3702" s="24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44" t="s">
        <v>202</v>
      </c>
      <c r="AU3702" s="244" t="s">
        <v>82</v>
      </c>
      <c r="AV3702" s="13" t="s">
        <v>80</v>
      </c>
      <c r="AW3702" s="13" t="s">
        <v>34</v>
      </c>
      <c r="AX3702" s="13" t="s">
        <v>72</v>
      </c>
      <c r="AY3702" s="244" t="s">
        <v>191</v>
      </c>
    </row>
    <row r="3703" s="14" customFormat="1">
      <c r="A3703" s="14"/>
      <c r="B3703" s="245"/>
      <c r="C3703" s="246"/>
      <c r="D3703" s="236" t="s">
        <v>202</v>
      </c>
      <c r="E3703" s="247" t="s">
        <v>19</v>
      </c>
      <c r="F3703" s="248" t="s">
        <v>242</v>
      </c>
      <c r="G3703" s="246"/>
      <c r="H3703" s="249">
        <v>5</v>
      </c>
      <c r="I3703" s="250"/>
      <c r="J3703" s="246"/>
      <c r="K3703" s="246"/>
      <c r="L3703" s="251"/>
      <c r="M3703" s="252"/>
      <c r="N3703" s="253"/>
      <c r="O3703" s="253"/>
      <c r="P3703" s="253"/>
      <c r="Q3703" s="253"/>
      <c r="R3703" s="253"/>
      <c r="S3703" s="253"/>
      <c r="T3703" s="25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5" t="s">
        <v>202</v>
      </c>
      <c r="AU3703" s="255" t="s">
        <v>82</v>
      </c>
      <c r="AV3703" s="14" t="s">
        <v>82</v>
      </c>
      <c r="AW3703" s="14" t="s">
        <v>34</v>
      </c>
      <c r="AX3703" s="14" t="s">
        <v>72</v>
      </c>
      <c r="AY3703" s="255" t="s">
        <v>191</v>
      </c>
    </row>
    <row r="3704" s="13" customFormat="1">
      <c r="A3704" s="13"/>
      <c r="B3704" s="234"/>
      <c r="C3704" s="235"/>
      <c r="D3704" s="236" t="s">
        <v>202</v>
      </c>
      <c r="E3704" s="237" t="s">
        <v>19</v>
      </c>
      <c r="F3704" s="238" t="s">
        <v>1628</v>
      </c>
      <c r="G3704" s="235"/>
      <c r="H3704" s="237" t="s">
        <v>19</v>
      </c>
      <c r="I3704" s="239"/>
      <c r="J3704" s="235"/>
      <c r="K3704" s="235"/>
      <c r="L3704" s="240"/>
      <c r="M3704" s="241"/>
      <c r="N3704" s="242"/>
      <c r="O3704" s="242"/>
      <c r="P3704" s="242"/>
      <c r="Q3704" s="242"/>
      <c r="R3704" s="242"/>
      <c r="S3704" s="242"/>
      <c r="T3704" s="24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44" t="s">
        <v>202</v>
      </c>
      <c r="AU3704" s="244" t="s">
        <v>82</v>
      </c>
      <c r="AV3704" s="13" t="s">
        <v>80</v>
      </c>
      <c r="AW3704" s="13" t="s">
        <v>34</v>
      </c>
      <c r="AX3704" s="13" t="s">
        <v>72</v>
      </c>
      <c r="AY3704" s="244" t="s">
        <v>191</v>
      </c>
    </row>
    <row r="3705" s="14" customFormat="1">
      <c r="A3705" s="14"/>
      <c r="B3705" s="245"/>
      <c r="C3705" s="246"/>
      <c r="D3705" s="236" t="s">
        <v>202</v>
      </c>
      <c r="E3705" s="247" t="s">
        <v>19</v>
      </c>
      <c r="F3705" s="248" t="s">
        <v>93</v>
      </c>
      <c r="G3705" s="246"/>
      <c r="H3705" s="249">
        <v>3</v>
      </c>
      <c r="I3705" s="250"/>
      <c r="J3705" s="246"/>
      <c r="K3705" s="246"/>
      <c r="L3705" s="251"/>
      <c r="M3705" s="252"/>
      <c r="N3705" s="253"/>
      <c r="O3705" s="253"/>
      <c r="P3705" s="253"/>
      <c r="Q3705" s="253"/>
      <c r="R3705" s="253"/>
      <c r="S3705" s="253"/>
      <c r="T3705" s="25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5" t="s">
        <v>202</v>
      </c>
      <c r="AU3705" s="255" t="s">
        <v>82</v>
      </c>
      <c r="AV3705" s="14" t="s">
        <v>82</v>
      </c>
      <c r="AW3705" s="14" t="s">
        <v>34</v>
      </c>
      <c r="AX3705" s="14" t="s">
        <v>72</v>
      </c>
      <c r="AY3705" s="255" t="s">
        <v>191</v>
      </c>
    </row>
    <row r="3706" s="15" customFormat="1">
      <c r="A3706" s="15"/>
      <c r="B3706" s="256"/>
      <c r="C3706" s="257"/>
      <c r="D3706" s="236" t="s">
        <v>202</v>
      </c>
      <c r="E3706" s="258" t="s">
        <v>19</v>
      </c>
      <c r="F3706" s="259" t="s">
        <v>208</v>
      </c>
      <c r="G3706" s="257"/>
      <c r="H3706" s="260">
        <v>8</v>
      </c>
      <c r="I3706" s="261"/>
      <c r="J3706" s="257"/>
      <c r="K3706" s="257"/>
      <c r="L3706" s="262"/>
      <c r="M3706" s="263"/>
      <c r="N3706" s="264"/>
      <c r="O3706" s="264"/>
      <c r="P3706" s="264"/>
      <c r="Q3706" s="264"/>
      <c r="R3706" s="264"/>
      <c r="S3706" s="264"/>
      <c r="T3706" s="26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66" t="s">
        <v>202</v>
      </c>
      <c r="AU3706" s="266" t="s">
        <v>82</v>
      </c>
      <c r="AV3706" s="15" t="s">
        <v>93</v>
      </c>
      <c r="AW3706" s="15" t="s">
        <v>34</v>
      </c>
      <c r="AX3706" s="15" t="s">
        <v>72</v>
      </c>
      <c r="AY3706" s="266" t="s">
        <v>191</v>
      </c>
    </row>
    <row r="3707" s="16" customFormat="1">
      <c r="A3707" s="16"/>
      <c r="B3707" s="267"/>
      <c r="C3707" s="268"/>
      <c r="D3707" s="236" t="s">
        <v>202</v>
      </c>
      <c r="E3707" s="269" t="s">
        <v>19</v>
      </c>
      <c r="F3707" s="270" t="s">
        <v>212</v>
      </c>
      <c r="G3707" s="268"/>
      <c r="H3707" s="271">
        <v>107</v>
      </c>
      <c r="I3707" s="272"/>
      <c r="J3707" s="268"/>
      <c r="K3707" s="268"/>
      <c r="L3707" s="273"/>
      <c r="M3707" s="274"/>
      <c r="N3707" s="275"/>
      <c r="O3707" s="275"/>
      <c r="P3707" s="275"/>
      <c r="Q3707" s="275"/>
      <c r="R3707" s="275"/>
      <c r="S3707" s="275"/>
      <c r="T3707" s="27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T3707" s="277" t="s">
        <v>202</v>
      </c>
      <c r="AU3707" s="277" t="s">
        <v>82</v>
      </c>
      <c r="AV3707" s="16" t="s">
        <v>198</v>
      </c>
      <c r="AW3707" s="16" t="s">
        <v>34</v>
      </c>
      <c r="AX3707" s="16" t="s">
        <v>80</v>
      </c>
      <c r="AY3707" s="277" t="s">
        <v>191</v>
      </c>
    </row>
    <row r="3708" s="2" customFormat="1" ht="16.5" customHeight="1">
      <c r="A3708" s="41"/>
      <c r="B3708" s="42"/>
      <c r="C3708" s="216" t="s">
        <v>2939</v>
      </c>
      <c r="D3708" s="216" t="s">
        <v>193</v>
      </c>
      <c r="E3708" s="217" t="s">
        <v>2940</v>
      </c>
      <c r="F3708" s="218" t="s">
        <v>2941</v>
      </c>
      <c r="G3708" s="219" t="s">
        <v>250</v>
      </c>
      <c r="H3708" s="220">
        <v>46</v>
      </c>
      <c r="I3708" s="221"/>
      <c r="J3708" s="222">
        <f>ROUND(I3708*H3708,2)</f>
        <v>0</v>
      </c>
      <c r="K3708" s="218" t="s">
        <v>197</v>
      </c>
      <c r="L3708" s="47"/>
      <c r="M3708" s="223" t="s">
        <v>19</v>
      </c>
      <c r="N3708" s="224" t="s">
        <v>43</v>
      </c>
      <c r="O3708" s="87"/>
      <c r="P3708" s="225">
        <f>O3708*H3708</f>
        <v>0</v>
      </c>
      <c r="Q3708" s="225">
        <v>0.00020000000000000001</v>
      </c>
      <c r="R3708" s="225">
        <f>Q3708*H3708</f>
        <v>0.0091999999999999998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464</v>
      </c>
      <c r="AT3708" s="227" t="s">
        <v>193</v>
      </c>
      <c r="AU3708" s="227" t="s">
        <v>82</v>
      </c>
      <c r="AY3708" s="20" t="s">
        <v>191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80</v>
      </c>
      <c r="BK3708" s="228">
        <f>ROUND(I3708*H3708,2)</f>
        <v>0</v>
      </c>
      <c r="BL3708" s="20" t="s">
        <v>464</v>
      </c>
      <c r="BM3708" s="227" t="s">
        <v>2942</v>
      </c>
    </row>
    <row r="3709" s="2" customFormat="1">
      <c r="A3709" s="41"/>
      <c r="B3709" s="42"/>
      <c r="C3709" s="43"/>
      <c r="D3709" s="229" t="s">
        <v>200</v>
      </c>
      <c r="E3709" s="43"/>
      <c r="F3709" s="230" t="s">
        <v>2943</v>
      </c>
      <c r="G3709" s="43"/>
      <c r="H3709" s="43"/>
      <c r="I3709" s="231"/>
      <c r="J3709" s="43"/>
      <c r="K3709" s="43"/>
      <c r="L3709" s="47"/>
      <c r="M3709" s="232"/>
      <c r="N3709" s="233"/>
      <c r="O3709" s="87"/>
      <c r="P3709" s="87"/>
      <c r="Q3709" s="87"/>
      <c r="R3709" s="87"/>
      <c r="S3709" s="87"/>
      <c r="T3709" s="88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T3709" s="20" t="s">
        <v>200</v>
      </c>
      <c r="AU3709" s="20" t="s">
        <v>82</v>
      </c>
    </row>
    <row r="3710" s="13" customFormat="1">
      <c r="A3710" s="13"/>
      <c r="B3710" s="234"/>
      <c r="C3710" s="235"/>
      <c r="D3710" s="236" t="s">
        <v>202</v>
      </c>
      <c r="E3710" s="237" t="s">
        <v>19</v>
      </c>
      <c r="F3710" s="238" t="s">
        <v>701</v>
      </c>
      <c r="G3710" s="235"/>
      <c r="H3710" s="237" t="s">
        <v>19</v>
      </c>
      <c r="I3710" s="239"/>
      <c r="J3710" s="235"/>
      <c r="K3710" s="235"/>
      <c r="L3710" s="240"/>
      <c r="M3710" s="241"/>
      <c r="N3710" s="242"/>
      <c r="O3710" s="242"/>
      <c r="P3710" s="242"/>
      <c r="Q3710" s="242"/>
      <c r="R3710" s="242"/>
      <c r="S3710" s="242"/>
      <c r="T3710" s="24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4" t="s">
        <v>202</v>
      </c>
      <c r="AU3710" s="244" t="s">
        <v>82</v>
      </c>
      <c r="AV3710" s="13" t="s">
        <v>80</v>
      </c>
      <c r="AW3710" s="13" t="s">
        <v>34</v>
      </c>
      <c r="AX3710" s="13" t="s">
        <v>72</v>
      </c>
      <c r="AY3710" s="244" t="s">
        <v>191</v>
      </c>
    </row>
    <row r="3711" s="13" customFormat="1">
      <c r="A3711" s="13"/>
      <c r="B3711" s="234"/>
      <c r="C3711" s="235"/>
      <c r="D3711" s="236" t="s">
        <v>202</v>
      </c>
      <c r="E3711" s="237" t="s">
        <v>19</v>
      </c>
      <c r="F3711" s="238" t="s">
        <v>1489</v>
      </c>
      <c r="G3711" s="235"/>
      <c r="H3711" s="237" t="s">
        <v>19</v>
      </c>
      <c r="I3711" s="239"/>
      <c r="J3711" s="235"/>
      <c r="K3711" s="235"/>
      <c r="L3711" s="240"/>
      <c r="M3711" s="241"/>
      <c r="N3711" s="242"/>
      <c r="O3711" s="242"/>
      <c r="P3711" s="242"/>
      <c r="Q3711" s="242"/>
      <c r="R3711" s="242"/>
      <c r="S3711" s="242"/>
      <c r="T3711" s="24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4" t="s">
        <v>202</v>
      </c>
      <c r="AU3711" s="244" t="s">
        <v>82</v>
      </c>
      <c r="AV3711" s="13" t="s">
        <v>80</v>
      </c>
      <c r="AW3711" s="13" t="s">
        <v>34</v>
      </c>
      <c r="AX3711" s="13" t="s">
        <v>72</v>
      </c>
      <c r="AY3711" s="244" t="s">
        <v>191</v>
      </c>
    </row>
    <row r="3712" s="13" customFormat="1">
      <c r="A3712" s="13"/>
      <c r="B3712" s="234"/>
      <c r="C3712" s="235"/>
      <c r="D3712" s="236" t="s">
        <v>202</v>
      </c>
      <c r="E3712" s="237" t="s">
        <v>19</v>
      </c>
      <c r="F3712" s="238" t="s">
        <v>1494</v>
      </c>
      <c r="G3712" s="235"/>
      <c r="H3712" s="237" t="s">
        <v>19</v>
      </c>
      <c r="I3712" s="239"/>
      <c r="J3712" s="235"/>
      <c r="K3712" s="235"/>
      <c r="L3712" s="240"/>
      <c r="M3712" s="241"/>
      <c r="N3712" s="242"/>
      <c r="O3712" s="242"/>
      <c r="P3712" s="242"/>
      <c r="Q3712" s="242"/>
      <c r="R3712" s="242"/>
      <c r="S3712" s="242"/>
      <c r="T3712" s="24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4" t="s">
        <v>202</v>
      </c>
      <c r="AU3712" s="244" t="s">
        <v>82</v>
      </c>
      <c r="AV3712" s="13" t="s">
        <v>80</v>
      </c>
      <c r="AW3712" s="13" t="s">
        <v>34</v>
      </c>
      <c r="AX3712" s="13" t="s">
        <v>72</v>
      </c>
      <c r="AY3712" s="244" t="s">
        <v>191</v>
      </c>
    </row>
    <row r="3713" s="14" customFormat="1">
      <c r="A3713" s="14"/>
      <c r="B3713" s="245"/>
      <c r="C3713" s="246"/>
      <c r="D3713" s="236" t="s">
        <v>202</v>
      </c>
      <c r="E3713" s="247" t="s">
        <v>19</v>
      </c>
      <c r="F3713" s="248" t="s">
        <v>247</v>
      </c>
      <c r="G3713" s="246"/>
      <c r="H3713" s="249">
        <v>6</v>
      </c>
      <c r="I3713" s="250"/>
      <c r="J3713" s="246"/>
      <c r="K3713" s="246"/>
      <c r="L3713" s="251"/>
      <c r="M3713" s="252"/>
      <c r="N3713" s="253"/>
      <c r="O3713" s="253"/>
      <c r="P3713" s="253"/>
      <c r="Q3713" s="253"/>
      <c r="R3713" s="253"/>
      <c r="S3713" s="253"/>
      <c r="T3713" s="25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5" t="s">
        <v>202</v>
      </c>
      <c r="AU3713" s="255" t="s">
        <v>82</v>
      </c>
      <c r="AV3713" s="14" t="s">
        <v>82</v>
      </c>
      <c r="AW3713" s="14" t="s">
        <v>34</v>
      </c>
      <c r="AX3713" s="14" t="s">
        <v>72</v>
      </c>
      <c r="AY3713" s="255" t="s">
        <v>191</v>
      </c>
    </row>
    <row r="3714" s="13" customFormat="1">
      <c r="A3714" s="13"/>
      <c r="B3714" s="234"/>
      <c r="C3714" s="235"/>
      <c r="D3714" s="236" t="s">
        <v>202</v>
      </c>
      <c r="E3714" s="237" t="s">
        <v>19</v>
      </c>
      <c r="F3714" s="238" t="s">
        <v>1498</v>
      </c>
      <c r="G3714" s="235"/>
      <c r="H3714" s="237" t="s">
        <v>19</v>
      </c>
      <c r="I3714" s="239"/>
      <c r="J3714" s="235"/>
      <c r="K3714" s="235"/>
      <c r="L3714" s="240"/>
      <c r="M3714" s="241"/>
      <c r="N3714" s="242"/>
      <c r="O3714" s="242"/>
      <c r="P3714" s="242"/>
      <c r="Q3714" s="242"/>
      <c r="R3714" s="242"/>
      <c r="S3714" s="242"/>
      <c r="T3714" s="24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4" t="s">
        <v>202</v>
      </c>
      <c r="AU3714" s="244" t="s">
        <v>82</v>
      </c>
      <c r="AV3714" s="13" t="s">
        <v>80</v>
      </c>
      <c r="AW3714" s="13" t="s">
        <v>34</v>
      </c>
      <c r="AX3714" s="13" t="s">
        <v>72</v>
      </c>
      <c r="AY3714" s="244" t="s">
        <v>191</v>
      </c>
    </row>
    <row r="3715" s="14" customFormat="1">
      <c r="A3715" s="14"/>
      <c r="B3715" s="245"/>
      <c r="C3715" s="246"/>
      <c r="D3715" s="236" t="s">
        <v>202</v>
      </c>
      <c r="E3715" s="247" t="s">
        <v>19</v>
      </c>
      <c r="F3715" s="248" t="s">
        <v>82</v>
      </c>
      <c r="G3715" s="246"/>
      <c r="H3715" s="249">
        <v>2</v>
      </c>
      <c r="I3715" s="250"/>
      <c r="J3715" s="246"/>
      <c r="K3715" s="246"/>
      <c r="L3715" s="251"/>
      <c r="M3715" s="252"/>
      <c r="N3715" s="253"/>
      <c r="O3715" s="253"/>
      <c r="P3715" s="253"/>
      <c r="Q3715" s="253"/>
      <c r="R3715" s="253"/>
      <c r="S3715" s="253"/>
      <c r="T3715" s="25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5" t="s">
        <v>202</v>
      </c>
      <c r="AU3715" s="255" t="s">
        <v>82</v>
      </c>
      <c r="AV3715" s="14" t="s">
        <v>82</v>
      </c>
      <c r="AW3715" s="14" t="s">
        <v>34</v>
      </c>
      <c r="AX3715" s="14" t="s">
        <v>72</v>
      </c>
      <c r="AY3715" s="255" t="s">
        <v>191</v>
      </c>
    </row>
    <row r="3716" s="13" customFormat="1">
      <c r="A3716" s="13"/>
      <c r="B3716" s="234"/>
      <c r="C3716" s="235"/>
      <c r="D3716" s="236" t="s">
        <v>202</v>
      </c>
      <c r="E3716" s="237" t="s">
        <v>19</v>
      </c>
      <c r="F3716" s="238" t="s">
        <v>1508</v>
      </c>
      <c r="G3716" s="235"/>
      <c r="H3716" s="237" t="s">
        <v>19</v>
      </c>
      <c r="I3716" s="239"/>
      <c r="J3716" s="235"/>
      <c r="K3716" s="235"/>
      <c r="L3716" s="240"/>
      <c r="M3716" s="241"/>
      <c r="N3716" s="242"/>
      <c r="O3716" s="242"/>
      <c r="P3716" s="242"/>
      <c r="Q3716" s="242"/>
      <c r="R3716" s="242"/>
      <c r="S3716" s="242"/>
      <c r="T3716" s="24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44" t="s">
        <v>202</v>
      </c>
      <c r="AU3716" s="244" t="s">
        <v>82</v>
      </c>
      <c r="AV3716" s="13" t="s">
        <v>80</v>
      </c>
      <c r="AW3716" s="13" t="s">
        <v>34</v>
      </c>
      <c r="AX3716" s="13" t="s">
        <v>72</v>
      </c>
      <c r="AY3716" s="244" t="s">
        <v>191</v>
      </c>
    </row>
    <row r="3717" s="14" customFormat="1">
      <c r="A3717" s="14"/>
      <c r="B3717" s="245"/>
      <c r="C3717" s="246"/>
      <c r="D3717" s="236" t="s">
        <v>202</v>
      </c>
      <c r="E3717" s="247" t="s">
        <v>19</v>
      </c>
      <c r="F3717" s="248" t="s">
        <v>82</v>
      </c>
      <c r="G3717" s="246"/>
      <c r="H3717" s="249">
        <v>2</v>
      </c>
      <c r="I3717" s="250"/>
      <c r="J3717" s="246"/>
      <c r="K3717" s="246"/>
      <c r="L3717" s="251"/>
      <c r="M3717" s="252"/>
      <c r="N3717" s="253"/>
      <c r="O3717" s="253"/>
      <c r="P3717" s="253"/>
      <c r="Q3717" s="253"/>
      <c r="R3717" s="253"/>
      <c r="S3717" s="253"/>
      <c r="T3717" s="25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5" t="s">
        <v>202</v>
      </c>
      <c r="AU3717" s="255" t="s">
        <v>82</v>
      </c>
      <c r="AV3717" s="14" t="s">
        <v>82</v>
      </c>
      <c r="AW3717" s="14" t="s">
        <v>34</v>
      </c>
      <c r="AX3717" s="14" t="s">
        <v>72</v>
      </c>
      <c r="AY3717" s="255" t="s">
        <v>191</v>
      </c>
    </row>
    <row r="3718" s="13" customFormat="1">
      <c r="A3718" s="13"/>
      <c r="B3718" s="234"/>
      <c r="C3718" s="235"/>
      <c r="D3718" s="236" t="s">
        <v>202</v>
      </c>
      <c r="E3718" s="237" t="s">
        <v>19</v>
      </c>
      <c r="F3718" s="238" t="s">
        <v>1518</v>
      </c>
      <c r="G3718" s="235"/>
      <c r="H3718" s="237" t="s">
        <v>19</v>
      </c>
      <c r="I3718" s="239"/>
      <c r="J3718" s="235"/>
      <c r="K3718" s="235"/>
      <c r="L3718" s="240"/>
      <c r="M3718" s="241"/>
      <c r="N3718" s="242"/>
      <c r="O3718" s="242"/>
      <c r="P3718" s="242"/>
      <c r="Q3718" s="242"/>
      <c r="R3718" s="242"/>
      <c r="S3718" s="242"/>
      <c r="T3718" s="24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4" t="s">
        <v>202</v>
      </c>
      <c r="AU3718" s="244" t="s">
        <v>82</v>
      </c>
      <c r="AV3718" s="13" t="s">
        <v>80</v>
      </c>
      <c r="AW3718" s="13" t="s">
        <v>34</v>
      </c>
      <c r="AX3718" s="13" t="s">
        <v>72</v>
      </c>
      <c r="AY3718" s="244" t="s">
        <v>191</v>
      </c>
    </row>
    <row r="3719" s="14" customFormat="1">
      <c r="A3719" s="14"/>
      <c r="B3719" s="245"/>
      <c r="C3719" s="246"/>
      <c r="D3719" s="236" t="s">
        <v>202</v>
      </c>
      <c r="E3719" s="247" t="s">
        <v>19</v>
      </c>
      <c r="F3719" s="248" t="s">
        <v>82</v>
      </c>
      <c r="G3719" s="246"/>
      <c r="H3719" s="249">
        <v>2</v>
      </c>
      <c r="I3719" s="250"/>
      <c r="J3719" s="246"/>
      <c r="K3719" s="246"/>
      <c r="L3719" s="251"/>
      <c r="M3719" s="252"/>
      <c r="N3719" s="253"/>
      <c r="O3719" s="253"/>
      <c r="P3719" s="253"/>
      <c r="Q3719" s="253"/>
      <c r="R3719" s="253"/>
      <c r="S3719" s="253"/>
      <c r="T3719" s="25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5" t="s">
        <v>202</v>
      </c>
      <c r="AU3719" s="255" t="s">
        <v>82</v>
      </c>
      <c r="AV3719" s="14" t="s">
        <v>82</v>
      </c>
      <c r="AW3719" s="14" t="s">
        <v>34</v>
      </c>
      <c r="AX3719" s="14" t="s">
        <v>72</v>
      </c>
      <c r="AY3719" s="255" t="s">
        <v>191</v>
      </c>
    </row>
    <row r="3720" s="13" customFormat="1">
      <c r="A3720" s="13"/>
      <c r="B3720" s="234"/>
      <c r="C3720" s="235"/>
      <c r="D3720" s="236" t="s">
        <v>202</v>
      </c>
      <c r="E3720" s="237" t="s">
        <v>19</v>
      </c>
      <c r="F3720" s="238" t="s">
        <v>1522</v>
      </c>
      <c r="G3720" s="235"/>
      <c r="H3720" s="237" t="s">
        <v>19</v>
      </c>
      <c r="I3720" s="239"/>
      <c r="J3720" s="235"/>
      <c r="K3720" s="235"/>
      <c r="L3720" s="240"/>
      <c r="M3720" s="241"/>
      <c r="N3720" s="242"/>
      <c r="O3720" s="242"/>
      <c r="P3720" s="242"/>
      <c r="Q3720" s="242"/>
      <c r="R3720" s="242"/>
      <c r="S3720" s="242"/>
      <c r="T3720" s="243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44" t="s">
        <v>202</v>
      </c>
      <c r="AU3720" s="244" t="s">
        <v>82</v>
      </c>
      <c r="AV3720" s="13" t="s">
        <v>80</v>
      </c>
      <c r="AW3720" s="13" t="s">
        <v>34</v>
      </c>
      <c r="AX3720" s="13" t="s">
        <v>72</v>
      </c>
      <c r="AY3720" s="244" t="s">
        <v>191</v>
      </c>
    </row>
    <row r="3721" s="14" customFormat="1">
      <c r="A3721" s="14"/>
      <c r="B3721" s="245"/>
      <c r="C3721" s="246"/>
      <c r="D3721" s="236" t="s">
        <v>202</v>
      </c>
      <c r="E3721" s="247" t="s">
        <v>19</v>
      </c>
      <c r="F3721" s="248" t="s">
        <v>82</v>
      </c>
      <c r="G3721" s="246"/>
      <c r="H3721" s="249">
        <v>2</v>
      </c>
      <c r="I3721" s="250"/>
      <c r="J3721" s="246"/>
      <c r="K3721" s="246"/>
      <c r="L3721" s="251"/>
      <c r="M3721" s="252"/>
      <c r="N3721" s="253"/>
      <c r="O3721" s="253"/>
      <c r="P3721" s="253"/>
      <c r="Q3721" s="253"/>
      <c r="R3721" s="253"/>
      <c r="S3721" s="253"/>
      <c r="T3721" s="25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5" t="s">
        <v>202</v>
      </c>
      <c r="AU3721" s="255" t="s">
        <v>82</v>
      </c>
      <c r="AV3721" s="14" t="s">
        <v>82</v>
      </c>
      <c r="AW3721" s="14" t="s">
        <v>34</v>
      </c>
      <c r="AX3721" s="14" t="s">
        <v>72</v>
      </c>
      <c r="AY3721" s="255" t="s">
        <v>191</v>
      </c>
    </row>
    <row r="3722" s="13" customFormat="1">
      <c r="A3722" s="13"/>
      <c r="B3722" s="234"/>
      <c r="C3722" s="235"/>
      <c r="D3722" s="236" t="s">
        <v>202</v>
      </c>
      <c r="E3722" s="237" t="s">
        <v>19</v>
      </c>
      <c r="F3722" s="238" t="s">
        <v>1527</v>
      </c>
      <c r="G3722" s="235"/>
      <c r="H3722" s="237" t="s">
        <v>19</v>
      </c>
      <c r="I3722" s="239"/>
      <c r="J3722" s="235"/>
      <c r="K3722" s="235"/>
      <c r="L3722" s="240"/>
      <c r="M3722" s="241"/>
      <c r="N3722" s="242"/>
      <c r="O3722" s="242"/>
      <c r="P3722" s="242"/>
      <c r="Q3722" s="242"/>
      <c r="R3722" s="242"/>
      <c r="S3722" s="242"/>
      <c r="T3722" s="24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4" t="s">
        <v>202</v>
      </c>
      <c r="AU3722" s="244" t="s">
        <v>82</v>
      </c>
      <c r="AV3722" s="13" t="s">
        <v>80</v>
      </c>
      <c r="AW3722" s="13" t="s">
        <v>34</v>
      </c>
      <c r="AX3722" s="13" t="s">
        <v>72</v>
      </c>
      <c r="AY3722" s="244" t="s">
        <v>191</v>
      </c>
    </row>
    <row r="3723" s="14" customFormat="1">
      <c r="A3723" s="14"/>
      <c r="B3723" s="245"/>
      <c r="C3723" s="246"/>
      <c r="D3723" s="236" t="s">
        <v>202</v>
      </c>
      <c r="E3723" s="247" t="s">
        <v>19</v>
      </c>
      <c r="F3723" s="248" t="s">
        <v>82</v>
      </c>
      <c r="G3723" s="246"/>
      <c r="H3723" s="249">
        <v>2</v>
      </c>
      <c r="I3723" s="250"/>
      <c r="J3723" s="246"/>
      <c r="K3723" s="246"/>
      <c r="L3723" s="251"/>
      <c r="M3723" s="252"/>
      <c r="N3723" s="253"/>
      <c r="O3723" s="253"/>
      <c r="P3723" s="253"/>
      <c r="Q3723" s="253"/>
      <c r="R3723" s="253"/>
      <c r="S3723" s="253"/>
      <c r="T3723" s="25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5" t="s">
        <v>202</v>
      </c>
      <c r="AU3723" s="255" t="s">
        <v>82</v>
      </c>
      <c r="AV3723" s="14" t="s">
        <v>82</v>
      </c>
      <c r="AW3723" s="14" t="s">
        <v>34</v>
      </c>
      <c r="AX3723" s="14" t="s">
        <v>72</v>
      </c>
      <c r="AY3723" s="255" t="s">
        <v>191</v>
      </c>
    </row>
    <row r="3724" s="13" customFormat="1">
      <c r="A3724" s="13"/>
      <c r="B3724" s="234"/>
      <c r="C3724" s="235"/>
      <c r="D3724" s="236" t="s">
        <v>202</v>
      </c>
      <c r="E3724" s="237" t="s">
        <v>19</v>
      </c>
      <c r="F3724" s="238" t="s">
        <v>1531</v>
      </c>
      <c r="G3724" s="235"/>
      <c r="H3724" s="237" t="s">
        <v>19</v>
      </c>
      <c r="I3724" s="239"/>
      <c r="J3724" s="235"/>
      <c r="K3724" s="235"/>
      <c r="L3724" s="240"/>
      <c r="M3724" s="241"/>
      <c r="N3724" s="242"/>
      <c r="O3724" s="242"/>
      <c r="P3724" s="242"/>
      <c r="Q3724" s="242"/>
      <c r="R3724" s="242"/>
      <c r="S3724" s="242"/>
      <c r="T3724" s="24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4" t="s">
        <v>202</v>
      </c>
      <c r="AU3724" s="244" t="s">
        <v>82</v>
      </c>
      <c r="AV3724" s="13" t="s">
        <v>80</v>
      </c>
      <c r="AW3724" s="13" t="s">
        <v>34</v>
      </c>
      <c r="AX3724" s="13" t="s">
        <v>72</v>
      </c>
      <c r="AY3724" s="244" t="s">
        <v>191</v>
      </c>
    </row>
    <row r="3725" s="14" customFormat="1">
      <c r="A3725" s="14"/>
      <c r="B3725" s="245"/>
      <c r="C3725" s="246"/>
      <c r="D3725" s="236" t="s">
        <v>202</v>
      </c>
      <c r="E3725" s="247" t="s">
        <v>19</v>
      </c>
      <c r="F3725" s="248" t="s">
        <v>82</v>
      </c>
      <c r="G3725" s="246"/>
      <c r="H3725" s="249">
        <v>2</v>
      </c>
      <c r="I3725" s="250"/>
      <c r="J3725" s="246"/>
      <c r="K3725" s="246"/>
      <c r="L3725" s="251"/>
      <c r="M3725" s="252"/>
      <c r="N3725" s="253"/>
      <c r="O3725" s="253"/>
      <c r="P3725" s="253"/>
      <c r="Q3725" s="253"/>
      <c r="R3725" s="253"/>
      <c r="S3725" s="253"/>
      <c r="T3725" s="25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5" t="s">
        <v>202</v>
      </c>
      <c r="AU3725" s="255" t="s">
        <v>82</v>
      </c>
      <c r="AV3725" s="14" t="s">
        <v>82</v>
      </c>
      <c r="AW3725" s="14" t="s">
        <v>34</v>
      </c>
      <c r="AX3725" s="14" t="s">
        <v>72</v>
      </c>
      <c r="AY3725" s="255" t="s">
        <v>191</v>
      </c>
    </row>
    <row r="3726" s="15" customFormat="1">
      <c r="A3726" s="15"/>
      <c r="B3726" s="256"/>
      <c r="C3726" s="257"/>
      <c r="D3726" s="236" t="s">
        <v>202</v>
      </c>
      <c r="E3726" s="258" t="s">
        <v>19</v>
      </c>
      <c r="F3726" s="259" t="s">
        <v>208</v>
      </c>
      <c r="G3726" s="257"/>
      <c r="H3726" s="260">
        <v>18</v>
      </c>
      <c r="I3726" s="261"/>
      <c r="J3726" s="257"/>
      <c r="K3726" s="257"/>
      <c r="L3726" s="262"/>
      <c r="M3726" s="263"/>
      <c r="N3726" s="264"/>
      <c r="O3726" s="264"/>
      <c r="P3726" s="264"/>
      <c r="Q3726" s="264"/>
      <c r="R3726" s="264"/>
      <c r="S3726" s="264"/>
      <c r="T3726" s="26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6" t="s">
        <v>202</v>
      </c>
      <c r="AU3726" s="266" t="s">
        <v>82</v>
      </c>
      <c r="AV3726" s="15" t="s">
        <v>93</v>
      </c>
      <c r="AW3726" s="15" t="s">
        <v>34</v>
      </c>
      <c r="AX3726" s="15" t="s">
        <v>72</v>
      </c>
      <c r="AY3726" s="266" t="s">
        <v>191</v>
      </c>
    </row>
    <row r="3727" s="13" customFormat="1">
      <c r="A3727" s="13"/>
      <c r="B3727" s="234"/>
      <c r="C3727" s="235"/>
      <c r="D3727" s="236" t="s">
        <v>202</v>
      </c>
      <c r="E3727" s="237" t="s">
        <v>19</v>
      </c>
      <c r="F3727" s="238" t="s">
        <v>1581</v>
      </c>
      <c r="G3727" s="235"/>
      <c r="H3727" s="237" t="s">
        <v>19</v>
      </c>
      <c r="I3727" s="239"/>
      <c r="J3727" s="235"/>
      <c r="K3727" s="235"/>
      <c r="L3727" s="240"/>
      <c r="M3727" s="241"/>
      <c r="N3727" s="242"/>
      <c r="O3727" s="242"/>
      <c r="P3727" s="242"/>
      <c r="Q3727" s="242"/>
      <c r="R3727" s="242"/>
      <c r="S3727" s="242"/>
      <c r="T3727" s="24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4" t="s">
        <v>202</v>
      </c>
      <c r="AU3727" s="244" t="s">
        <v>82</v>
      </c>
      <c r="AV3727" s="13" t="s">
        <v>80</v>
      </c>
      <c r="AW3727" s="13" t="s">
        <v>34</v>
      </c>
      <c r="AX3727" s="13" t="s">
        <v>72</v>
      </c>
      <c r="AY3727" s="244" t="s">
        <v>191</v>
      </c>
    </row>
    <row r="3728" s="13" customFormat="1">
      <c r="A3728" s="13"/>
      <c r="B3728" s="234"/>
      <c r="C3728" s="235"/>
      <c r="D3728" s="236" t="s">
        <v>202</v>
      </c>
      <c r="E3728" s="237" t="s">
        <v>19</v>
      </c>
      <c r="F3728" s="238" t="s">
        <v>1604</v>
      </c>
      <c r="G3728" s="235"/>
      <c r="H3728" s="237" t="s">
        <v>19</v>
      </c>
      <c r="I3728" s="239"/>
      <c r="J3728" s="235"/>
      <c r="K3728" s="235"/>
      <c r="L3728" s="240"/>
      <c r="M3728" s="241"/>
      <c r="N3728" s="242"/>
      <c r="O3728" s="242"/>
      <c r="P3728" s="242"/>
      <c r="Q3728" s="242"/>
      <c r="R3728" s="242"/>
      <c r="S3728" s="242"/>
      <c r="T3728" s="243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4" t="s">
        <v>202</v>
      </c>
      <c r="AU3728" s="244" t="s">
        <v>82</v>
      </c>
      <c r="AV3728" s="13" t="s">
        <v>80</v>
      </c>
      <c r="AW3728" s="13" t="s">
        <v>34</v>
      </c>
      <c r="AX3728" s="13" t="s">
        <v>72</v>
      </c>
      <c r="AY3728" s="244" t="s">
        <v>191</v>
      </c>
    </row>
    <row r="3729" s="14" customFormat="1">
      <c r="A3729" s="14"/>
      <c r="B3729" s="245"/>
      <c r="C3729" s="246"/>
      <c r="D3729" s="236" t="s">
        <v>202</v>
      </c>
      <c r="E3729" s="247" t="s">
        <v>19</v>
      </c>
      <c r="F3729" s="248" t="s">
        <v>82</v>
      </c>
      <c r="G3729" s="246"/>
      <c r="H3729" s="249">
        <v>2</v>
      </c>
      <c r="I3729" s="250"/>
      <c r="J3729" s="246"/>
      <c r="K3729" s="246"/>
      <c r="L3729" s="251"/>
      <c r="M3729" s="252"/>
      <c r="N3729" s="253"/>
      <c r="O3729" s="253"/>
      <c r="P3729" s="253"/>
      <c r="Q3729" s="253"/>
      <c r="R3729" s="253"/>
      <c r="S3729" s="253"/>
      <c r="T3729" s="25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5" t="s">
        <v>202</v>
      </c>
      <c r="AU3729" s="255" t="s">
        <v>82</v>
      </c>
      <c r="AV3729" s="14" t="s">
        <v>82</v>
      </c>
      <c r="AW3729" s="14" t="s">
        <v>34</v>
      </c>
      <c r="AX3729" s="14" t="s">
        <v>72</v>
      </c>
      <c r="AY3729" s="255" t="s">
        <v>191</v>
      </c>
    </row>
    <row r="3730" s="15" customFormat="1">
      <c r="A3730" s="15"/>
      <c r="B3730" s="256"/>
      <c r="C3730" s="257"/>
      <c r="D3730" s="236" t="s">
        <v>202</v>
      </c>
      <c r="E3730" s="258" t="s">
        <v>19</v>
      </c>
      <c r="F3730" s="259" t="s">
        <v>208</v>
      </c>
      <c r="G3730" s="257"/>
      <c r="H3730" s="260">
        <v>2</v>
      </c>
      <c r="I3730" s="261"/>
      <c r="J3730" s="257"/>
      <c r="K3730" s="257"/>
      <c r="L3730" s="262"/>
      <c r="M3730" s="263"/>
      <c r="N3730" s="264"/>
      <c r="O3730" s="264"/>
      <c r="P3730" s="264"/>
      <c r="Q3730" s="264"/>
      <c r="R3730" s="264"/>
      <c r="S3730" s="264"/>
      <c r="T3730" s="26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66" t="s">
        <v>202</v>
      </c>
      <c r="AU3730" s="266" t="s">
        <v>82</v>
      </c>
      <c r="AV3730" s="15" t="s">
        <v>93</v>
      </c>
      <c r="AW3730" s="15" t="s">
        <v>34</v>
      </c>
      <c r="AX3730" s="15" t="s">
        <v>72</v>
      </c>
      <c r="AY3730" s="266" t="s">
        <v>191</v>
      </c>
    </row>
    <row r="3731" s="13" customFormat="1">
      <c r="A3731" s="13"/>
      <c r="B3731" s="234"/>
      <c r="C3731" s="235"/>
      <c r="D3731" s="236" t="s">
        <v>202</v>
      </c>
      <c r="E3731" s="237" t="s">
        <v>19</v>
      </c>
      <c r="F3731" s="238" t="s">
        <v>1607</v>
      </c>
      <c r="G3731" s="235"/>
      <c r="H3731" s="237" t="s">
        <v>19</v>
      </c>
      <c r="I3731" s="239"/>
      <c r="J3731" s="235"/>
      <c r="K3731" s="235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202</v>
      </c>
      <c r="AU3731" s="244" t="s">
        <v>82</v>
      </c>
      <c r="AV3731" s="13" t="s">
        <v>80</v>
      </c>
      <c r="AW3731" s="13" t="s">
        <v>34</v>
      </c>
      <c r="AX3731" s="13" t="s">
        <v>72</v>
      </c>
      <c r="AY3731" s="244" t="s">
        <v>191</v>
      </c>
    </row>
    <row r="3732" s="13" customFormat="1">
      <c r="A3732" s="13"/>
      <c r="B3732" s="234"/>
      <c r="C3732" s="235"/>
      <c r="D3732" s="236" t="s">
        <v>202</v>
      </c>
      <c r="E3732" s="237" t="s">
        <v>19</v>
      </c>
      <c r="F3732" s="238" t="s">
        <v>1608</v>
      </c>
      <c r="G3732" s="235"/>
      <c r="H3732" s="237" t="s">
        <v>19</v>
      </c>
      <c r="I3732" s="239"/>
      <c r="J3732" s="235"/>
      <c r="K3732" s="235"/>
      <c r="L3732" s="240"/>
      <c r="M3732" s="241"/>
      <c r="N3732" s="242"/>
      <c r="O3732" s="242"/>
      <c r="P3732" s="242"/>
      <c r="Q3732" s="242"/>
      <c r="R3732" s="242"/>
      <c r="S3732" s="242"/>
      <c r="T3732" s="24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4" t="s">
        <v>202</v>
      </c>
      <c r="AU3732" s="244" t="s">
        <v>82</v>
      </c>
      <c r="AV3732" s="13" t="s">
        <v>80</v>
      </c>
      <c r="AW3732" s="13" t="s">
        <v>34</v>
      </c>
      <c r="AX3732" s="13" t="s">
        <v>72</v>
      </c>
      <c r="AY3732" s="244" t="s">
        <v>191</v>
      </c>
    </row>
    <row r="3733" s="14" customFormat="1">
      <c r="A3733" s="14"/>
      <c r="B3733" s="245"/>
      <c r="C3733" s="246"/>
      <c r="D3733" s="236" t="s">
        <v>202</v>
      </c>
      <c r="E3733" s="247" t="s">
        <v>19</v>
      </c>
      <c r="F3733" s="248" t="s">
        <v>82</v>
      </c>
      <c r="G3733" s="246"/>
      <c r="H3733" s="249">
        <v>2</v>
      </c>
      <c r="I3733" s="250"/>
      <c r="J3733" s="246"/>
      <c r="K3733" s="246"/>
      <c r="L3733" s="251"/>
      <c r="M3733" s="252"/>
      <c r="N3733" s="253"/>
      <c r="O3733" s="253"/>
      <c r="P3733" s="253"/>
      <c r="Q3733" s="253"/>
      <c r="R3733" s="253"/>
      <c r="S3733" s="253"/>
      <c r="T3733" s="25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T3733" s="255" t="s">
        <v>202</v>
      </c>
      <c r="AU3733" s="255" t="s">
        <v>82</v>
      </c>
      <c r="AV3733" s="14" t="s">
        <v>82</v>
      </c>
      <c r="AW3733" s="14" t="s">
        <v>34</v>
      </c>
      <c r="AX3733" s="14" t="s">
        <v>72</v>
      </c>
      <c r="AY3733" s="255" t="s">
        <v>191</v>
      </c>
    </row>
    <row r="3734" s="13" customFormat="1">
      <c r="A3734" s="13"/>
      <c r="B3734" s="234"/>
      <c r="C3734" s="235"/>
      <c r="D3734" s="236" t="s">
        <v>202</v>
      </c>
      <c r="E3734" s="237" t="s">
        <v>19</v>
      </c>
      <c r="F3734" s="238" t="s">
        <v>1612</v>
      </c>
      <c r="G3734" s="235"/>
      <c r="H3734" s="237" t="s">
        <v>19</v>
      </c>
      <c r="I3734" s="239"/>
      <c r="J3734" s="235"/>
      <c r="K3734" s="235"/>
      <c r="L3734" s="240"/>
      <c r="M3734" s="241"/>
      <c r="N3734" s="242"/>
      <c r="O3734" s="242"/>
      <c r="P3734" s="242"/>
      <c r="Q3734" s="242"/>
      <c r="R3734" s="242"/>
      <c r="S3734" s="242"/>
      <c r="T3734" s="24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4" t="s">
        <v>202</v>
      </c>
      <c r="AU3734" s="244" t="s">
        <v>82</v>
      </c>
      <c r="AV3734" s="13" t="s">
        <v>80</v>
      </c>
      <c r="AW3734" s="13" t="s">
        <v>34</v>
      </c>
      <c r="AX3734" s="13" t="s">
        <v>72</v>
      </c>
      <c r="AY3734" s="244" t="s">
        <v>191</v>
      </c>
    </row>
    <row r="3735" s="14" customFormat="1">
      <c r="A3735" s="14"/>
      <c r="B3735" s="245"/>
      <c r="C3735" s="246"/>
      <c r="D3735" s="236" t="s">
        <v>202</v>
      </c>
      <c r="E3735" s="247" t="s">
        <v>19</v>
      </c>
      <c r="F3735" s="248" t="s">
        <v>318</v>
      </c>
      <c r="G3735" s="246"/>
      <c r="H3735" s="249">
        <v>18</v>
      </c>
      <c r="I3735" s="250"/>
      <c r="J3735" s="246"/>
      <c r="K3735" s="246"/>
      <c r="L3735" s="251"/>
      <c r="M3735" s="252"/>
      <c r="N3735" s="253"/>
      <c r="O3735" s="253"/>
      <c r="P3735" s="253"/>
      <c r="Q3735" s="253"/>
      <c r="R3735" s="253"/>
      <c r="S3735" s="253"/>
      <c r="T3735" s="25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5" t="s">
        <v>202</v>
      </c>
      <c r="AU3735" s="255" t="s">
        <v>82</v>
      </c>
      <c r="AV3735" s="14" t="s">
        <v>82</v>
      </c>
      <c r="AW3735" s="14" t="s">
        <v>34</v>
      </c>
      <c r="AX3735" s="14" t="s">
        <v>72</v>
      </c>
      <c r="AY3735" s="255" t="s">
        <v>191</v>
      </c>
    </row>
    <row r="3736" s="15" customFormat="1">
      <c r="A3736" s="15"/>
      <c r="B3736" s="256"/>
      <c r="C3736" s="257"/>
      <c r="D3736" s="236" t="s">
        <v>202</v>
      </c>
      <c r="E3736" s="258" t="s">
        <v>19</v>
      </c>
      <c r="F3736" s="259" t="s">
        <v>208</v>
      </c>
      <c r="G3736" s="257"/>
      <c r="H3736" s="260">
        <v>20</v>
      </c>
      <c r="I3736" s="261"/>
      <c r="J3736" s="257"/>
      <c r="K3736" s="257"/>
      <c r="L3736" s="262"/>
      <c r="M3736" s="263"/>
      <c r="N3736" s="264"/>
      <c r="O3736" s="264"/>
      <c r="P3736" s="264"/>
      <c r="Q3736" s="264"/>
      <c r="R3736" s="264"/>
      <c r="S3736" s="264"/>
      <c r="T3736" s="26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6" t="s">
        <v>202</v>
      </c>
      <c r="AU3736" s="266" t="s">
        <v>82</v>
      </c>
      <c r="AV3736" s="15" t="s">
        <v>93</v>
      </c>
      <c r="AW3736" s="15" t="s">
        <v>34</v>
      </c>
      <c r="AX3736" s="15" t="s">
        <v>72</v>
      </c>
      <c r="AY3736" s="266" t="s">
        <v>191</v>
      </c>
    </row>
    <row r="3737" s="13" customFormat="1">
      <c r="A3737" s="13"/>
      <c r="B3737" s="234"/>
      <c r="C3737" s="235"/>
      <c r="D3737" s="236" t="s">
        <v>202</v>
      </c>
      <c r="E3737" s="237" t="s">
        <v>19</v>
      </c>
      <c r="F3737" s="238" t="s">
        <v>1623</v>
      </c>
      <c r="G3737" s="235"/>
      <c r="H3737" s="237" t="s">
        <v>19</v>
      </c>
      <c r="I3737" s="239"/>
      <c r="J3737" s="235"/>
      <c r="K3737" s="235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202</v>
      </c>
      <c r="AU3737" s="244" t="s">
        <v>82</v>
      </c>
      <c r="AV3737" s="13" t="s">
        <v>80</v>
      </c>
      <c r="AW3737" s="13" t="s">
        <v>34</v>
      </c>
      <c r="AX3737" s="13" t="s">
        <v>72</v>
      </c>
      <c r="AY3737" s="244" t="s">
        <v>191</v>
      </c>
    </row>
    <row r="3738" s="13" customFormat="1">
      <c r="A3738" s="13"/>
      <c r="B3738" s="234"/>
      <c r="C3738" s="235"/>
      <c r="D3738" s="236" t="s">
        <v>202</v>
      </c>
      <c r="E3738" s="237" t="s">
        <v>19</v>
      </c>
      <c r="F3738" s="238" t="s">
        <v>1471</v>
      </c>
      <c r="G3738" s="235"/>
      <c r="H3738" s="237" t="s">
        <v>19</v>
      </c>
      <c r="I3738" s="239"/>
      <c r="J3738" s="235"/>
      <c r="K3738" s="235"/>
      <c r="L3738" s="240"/>
      <c r="M3738" s="241"/>
      <c r="N3738" s="242"/>
      <c r="O3738" s="242"/>
      <c r="P3738" s="242"/>
      <c r="Q3738" s="242"/>
      <c r="R3738" s="242"/>
      <c r="S3738" s="242"/>
      <c r="T3738" s="24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4" t="s">
        <v>202</v>
      </c>
      <c r="AU3738" s="244" t="s">
        <v>82</v>
      </c>
      <c r="AV3738" s="13" t="s">
        <v>80</v>
      </c>
      <c r="AW3738" s="13" t="s">
        <v>34</v>
      </c>
      <c r="AX3738" s="13" t="s">
        <v>72</v>
      </c>
      <c r="AY3738" s="244" t="s">
        <v>191</v>
      </c>
    </row>
    <row r="3739" s="14" customFormat="1">
      <c r="A3739" s="14"/>
      <c r="B3739" s="245"/>
      <c r="C3739" s="246"/>
      <c r="D3739" s="236" t="s">
        <v>202</v>
      </c>
      <c r="E3739" s="247" t="s">
        <v>19</v>
      </c>
      <c r="F3739" s="248" t="s">
        <v>242</v>
      </c>
      <c r="G3739" s="246"/>
      <c r="H3739" s="249">
        <v>5</v>
      </c>
      <c r="I3739" s="250"/>
      <c r="J3739" s="246"/>
      <c r="K3739" s="246"/>
      <c r="L3739" s="251"/>
      <c r="M3739" s="252"/>
      <c r="N3739" s="253"/>
      <c r="O3739" s="253"/>
      <c r="P3739" s="253"/>
      <c r="Q3739" s="253"/>
      <c r="R3739" s="253"/>
      <c r="S3739" s="253"/>
      <c r="T3739" s="25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5" t="s">
        <v>202</v>
      </c>
      <c r="AU3739" s="255" t="s">
        <v>82</v>
      </c>
      <c r="AV3739" s="14" t="s">
        <v>82</v>
      </c>
      <c r="AW3739" s="14" t="s">
        <v>34</v>
      </c>
      <c r="AX3739" s="14" t="s">
        <v>72</v>
      </c>
      <c r="AY3739" s="255" t="s">
        <v>191</v>
      </c>
    </row>
    <row r="3740" s="13" customFormat="1">
      <c r="A3740" s="13"/>
      <c r="B3740" s="234"/>
      <c r="C3740" s="235"/>
      <c r="D3740" s="236" t="s">
        <v>202</v>
      </c>
      <c r="E3740" s="237" t="s">
        <v>19</v>
      </c>
      <c r="F3740" s="238" t="s">
        <v>1628</v>
      </c>
      <c r="G3740" s="235"/>
      <c r="H3740" s="237" t="s">
        <v>19</v>
      </c>
      <c r="I3740" s="239"/>
      <c r="J3740" s="235"/>
      <c r="K3740" s="235"/>
      <c r="L3740" s="240"/>
      <c r="M3740" s="241"/>
      <c r="N3740" s="242"/>
      <c r="O3740" s="242"/>
      <c r="P3740" s="242"/>
      <c r="Q3740" s="242"/>
      <c r="R3740" s="242"/>
      <c r="S3740" s="242"/>
      <c r="T3740" s="24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4" t="s">
        <v>202</v>
      </c>
      <c r="AU3740" s="244" t="s">
        <v>82</v>
      </c>
      <c r="AV3740" s="13" t="s">
        <v>80</v>
      </c>
      <c r="AW3740" s="13" t="s">
        <v>34</v>
      </c>
      <c r="AX3740" s="13" t="s">
        <v>72</v>
      </c>
      <c r="AY3740" s="244" t="s">
        <v>191</v>
      </c>
    </row>
    <row r="3741" s="14" customFormat="1">
      <c r="A3741" s="14"/>
      <c r="B3741" s="245"/>
      <c r="C3741" s="246"/>
      <c r="D3741" s="236" t="s">
        <v>202</v>
      </c>
      <c r="E3741" s="247" t="s">
        <v>19</v>
      </c>
      <c r="F3741" s="248" t="s">
        <v>80</v>
      </c>
      <c r="G3741" s="246"/>
      <c r="H3741" s="249">
        <v>1</v>
      </c>
      <c r="I3741" s="250"/>
      <c r="J3741" s="246"/>
      <c r="K3741" s="246"/>
      <c r="L3741" s="251"/>
      <c r="M3741" s="252"/>
      <c r="N3741" s="253"/>
      <c r="O3741" s="253"/>
      <c r="P3741" s="253"/>
      <c r="Q3741" s="253"/>
      <c r="R3741" s="253"/>
      <c r="S3741" s="253"/>
      <c r="T3741" s="25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5" t="s">
        <v>202</v>
      </c>
      <c r="AU3741" s="255" t="s">
        <v>82</v>
      </c>
      <c r="AV3741" s="14" t="s">
        <v>82</v>
      </c>
      <c r="AW3741" s="14" t="s">
        <v>34</v>
      </c>
      <c r="AX3741" s="14" t="s">
        <v>72</v>
      </c>
      <c r="AY3741" s="255" t="s">
        <v>191</v>
      </c>
    </row>
    <row r="3742" s="15" customFormat="1">
      <c r="A3742" s="15"/>
      <c r="B3742" s="256"/>
      <c r="C3742" s="257"/>
      <c r="D3742" s="236" t="s">
        <v>202</v>
      </c>
      <c r="E3742" s="258" t="s">
        <v>19</v>
      </c>
      <c r="F3742" s="259" t="s">
        <v>208</v>
      </c>
      <c r="G3742" s="257"/>
      <c r="H3742" s="260">
        <v>6</v>
      </c>
      <c r="I3742" s="261"/>
      <c r="J3742" s="257"/>
      <c r="K3742" s="257"/>
      <c r="L3742" s="262"/>
      <c r="M3742" s="263"/>
      <c r="N3742" s="264"/>
      <c r="O3742" s="264"/>
      <c r="P3742" s="264"/>
      <c r="Q3742" s="264"/>
      <c r="R3742" s="264"/>
      <c r="S3742" s="264"/>
      <c r="T3742" s="26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T3742" s="266" t="s">
        <v>202</v>
      </c>
      <c r="AU3742" s="266" t="s">
        <v>82</v>
      </c>
      <c r="AV3742" s="15" t="s">
        <v>93</v>
      </c>
      <c r="AW3742" s="15" t="s">
        <v>34</v>
      </c>
      <c r="AX3742" s="15" t="s">
        <v>72</v>
      </c>
      <c r="AY3742" s="266" t="s">
        <v>191</v>
      </c>
    </row>
    <row r="3743" s="16" customFormat="1">
      <c r="A3743" s="16"/>
      <c r="B3743" s="267"/>
      <c r="C3743" s="268"/>
      <c r="D3743" s="236" t="s">
        <v>202</v>
      </c>
      <c r="E3743" s="269" t="s">
        <v>19</v>
      </c>
      <c r="F3743" s="270" t="s">
        <v>212</v>
      </c>
      <c r="G3743" s="268"/>
      <c r="H3743" s="271">
        <v>46</v>
      </c>
      <c r="I3743" s="272"/>
      <c r="J3743" s="268"/>
      <c r="K3743" s="268"/>
      <c r="L3743" s="273"/>
      <c r="M3743" s="274"/>
      <c r="N3743" s="275"/>
      <c r="O3743" s="275"/>
      <c r="P3743" s="275"/>
      <c r="Q3743" s="275"/>
      <c r="R3743" s="275"/>
      <c r="S3743" s="275"/>
      <c r="T3743" s="27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T3743" s="277" t="s">
        <v>202</v>
      </c>
      <c r="AU3743" s="277" t="s">
        <v>82</v>
      </c>
      <c r="AV3743" s="16" t="s">
        <v>198</v>
      </c>
      <c r="AW3743" s="16" t="s">
        <v>34</v>
      </c>
      <c r="AX3743" s="16" t="s">
        <v>80</v>
      </c>
      <c r="AY3743" s="277" t="s">
        <v>191</v>
      </c>
    </row>
    <row r="3744" s="2" customFormat="1" ht="16.5" customHeight="1">
      <c r="A3744" s="41"/>
      <c r="B3744" s="42"/>
      <c r="C3744" s="216" t="s">
        <v>2944</v>
      </c>
      <c r="D3744" s="216" t="s">
        <v>193</v>
      </c>
      <c r="E3744" s="217" t="s">
        <v>2945</v>
      </c>
      <c r="F3744" s="218" t="s">
        <v>2946</v>
      </c>
      <c r="G3744" s="219" t="s">
        <v>215</v>
      </c>
      <c r="H3744" s="220">
        <v>284.618</v>
      </c>
      <c r="I3744" s="221"/>
      <c r="J3744" s="222">
        <f>ROUND(I3744*H3744,2)</f>
        <v>0</v>
      </c>
      <c r="K3744" s="218" t="s">
        <v>197</v>
      </c>
      <c r="L3744" s="47"/>
      <c r="M3744" s="223" t="s">
        <v>19</v>
      </c>
      <c r="N3744" s="224" t="s">
        <v>43</v>
      </c>
      <c r="O3744" s="87"/>
      <c r="P3744" s="225">
        <f>O3744*H3744</f>
        <v>0</v>
      </c>
      <c r="Q3744" s="225">
        <v>0.00142</v>
      </c>
      <c r="R3744" s="225">
        <f>Q3744*H3744</f>
        <v>0.40415756000000003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464</v>
      </c>
      <c r="AT3744" s="227" t="s">
        <v>193</v>
      </c>
      <c r="AU3744" s="227" t="s">
        <v>82</v>
      </c>
      <c r="AY3744" s="20" t="s">
        <v>191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80</v>
      </c>
      <c r="BK3744" s="228">
        <f>ROUND(I3744*H3744,2)</f>
        <v>0</v>
      </c>
      <c r="BL3744" s="20" t="s">
        <v>464</v>
      </c>
      <c r="BM3744" s="227" t="s">
        <v>2947</v>
      </c>
    </row>
    <row r="3745" s="2" customFormat="1">
      <c r="A3745" s="41"/>
      <c r="B3745" s="42"/>
      <c r="C3745" s="43"/>
      <c r="D3745" s="229" t="s">
        <v>200</v>
      </c>
      <c r="E3745" s="43"/>
      <c r="F3745" s="230" t="s">
        <v>2948</v>
      </c>
      <c r="G3745" s="43"/>
      <c r="H3745" s="43"/>
      <c r="I3745" s="231"/>
      <c r="J3745" s="43"/>
      <c r="K3745" s="43"/>
      <c r="L3745" s="47"/>
      <c r="M3745" s="232"/>
      <c r="N3745" s="233"/>
      <c r="O3745" s="87"/>
      <c r="P3745" s="87"/>
      <c r="Q3745" s="87"/>
      <c r="R3745" s="87"/>
      <c r="S3745" s="87"/>
      <c r="T3745" s="88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T3745" s="20" t="s">
        <v>200</v>
      </c>
      <c r="AU3745" s="20" t="s">
        <v>82</v>
      </c>
    </row>
    <row r="3746" s="13" customFormat="1">
      <c r="A3746" s="13"/>
      <c r="B3746" s="234"/>
      <c r="C3746" s="235"/>
      <c r="D3746" s="236" t="s">
        <v>202</v>
      </c>
      <c r="E3746" s="237" t="s">
        <v>19</v>
      </c>
      <c r="F3746" s="238" t="s">
        <v>701</v>
      </c>
      <c r="G3746" s="235"/>
      <c r="H3746" s="237" t="s">
        <v>19</v>
      </c>
      <c r="I3746" s="239"/>
      <c r="J3746" s="235"/>
      <c r="K3746" s="235"/>
      <c r="L3746" s="240"/>
      <c r="M3746" s="241"/>
      <c r="N3746" s="242"/>
      <c r="O3746" s="242"/>
      <c r="P3746" s="242"/>
      <c r="Q3746" s="242"/>
      <c r="R3746" s="242"/>
      <c r="S3746" s="242"/>
      <c r="T3746" s="243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4" t="s">
        <v>202</v>
      </c>
      <c r="AU3746" s="244" t="s">
        <v>82</v>
      </c>
      <c r="AV3746" s="13" t="s">
        <v>80</v>
      </c>
      <c r="AW3746" s="13" t="s">
        <v>34</v>
      </c>
      <c r="AX3746" s="13" t="s">
        <v>72</v>
      </c>
      <c r="AY3746" s="244" t="s">
        <v>191</v>
      </c>
    </row>
    <row r="3747" s="13" customFormat="1">
      <c r="A3747" s="13"/>
      <c r="B3747" s="234"/>
      <c r="C3747" s="235"/>
      <c r="D3747" s="236" t="s">
        <v>202</v>
      </c>
      <c r="E3747" s="237" t="s">
        <v>19</v>
      </c>
      <c r="F3747" s="238" t="s">
        <v>1489</v>
      </c>
      <c r="G3747" s="235"/>
      <c r="H3747" s="237" t="s">
        <v>19</v>
      </c>
      <c r="I3747" s="239"/>
      <c r="J3747" s="235"/>
      <c r="K3747" s="235"/>
      <c r="L3747" s="240"/>
      <c r="M3747" s="241"/>
      <c r="N3747" s="242"/>
      <c r="O3747" s="242"/>
      <c r="P3747" s="242"/>
      <c r="Q3747" s="242"/>
      <c r="R3747" s="242"/>
      <c r="S3747" s="242"/>
      <c r="T3747" s="24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4" t="s">
        <v>202</v>
      </c>
      <c r="AU3747" s="244" t="s">
        <v>82</v>
      </c>
      <c r="AV3747" s="13" t="s">
        <v>80</v>
      </c>
      <c r="AW3747" s="13" t="s">
        <v>34</v>
      </c>
      <c r="AX3747" s="13" t="s">
        <v>72</v>
      </c>
      <c r="AY3747" s="244" t="s">
        <v>191</v>
      </c>
    </row>
    <row r="3748" s="13" customFormat="1">
      <c r="A3748" s="13"/>
      <c r="B3748" s="234"/>
      <c r="C3748" s="235"/>
      <c r="D3748" s="236" t="s">
        <v>202</v>
      </c>
      <c r="E3748" s="237" t="s">
        <v>19</v>
      </c>
      <c r="F3748" s="238" t="s">
        <v>1494</v>
      </c>
      <c r="G3748" s="235"/>
      <c r="H3748" s="237" t="s">
        <v>19</v>
      </c>
      <c r="I3748" s="239"/>
      <c r="J3748" s="235"/>
      <c r="K3748" s="235"/>
      <c r="L3748" s="240"/>
      <c r="M3748" s="241"/>
      <c r="N3748" s="242"/>
      <c r="O3748" s="242"/>
      <c r="P3748" s="242"/>
      <c r="Q3748" s="242"/>
      <c r="R3748" s="242"/>
      <c r="S3748" s="242"/>
      <c r="T3748" s="243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4" t="s">
        <v>202</v>
      </c>
      <c r="AU3748" s="244" t="s">
        <v>82</v>
      </c>
      <c r="AV3748" s="13" t="s">
        <v>80</v>
      </c>
      <c r="AW3748" s="13" t="s">
        <v>34</v>
      </c>
      <c r="AX3748" s="13" t="s">
        <v>72</v>
      </c>
      <c r="AY3748" s="244" t="s">
        <v>191</v>
      </c>
    </row>
    <row r="3749" s="14" customFormat="1">
      <c r="A3749" s="14"/>
      <c r="B3749" s="245"/>
      <c r="C3749" s="246"/>
      <c r="D3749" s="236" t="s">
        <v>202</v>
      </c>
      <c r="E3749" s="247" t="s">
        <v>19</v>
      </c>
      <c r="F3749" s="248" t="s">
        <v>1805</v>
      </c>
      <c r="G3749" s="246"/>
      <c r="H3749" s="249">
        <v>34.049999999999997</v>
      </c>
      <c r="I3749" s="250"/>
      <c r="J3749" s="246"/>
      <c r="K3749" s="246"/>
      <c r="L3749" s="251"/>
      <c r="M3749" s="252"/>
      <c r="N3749" s="253"/>
      <c r="O3749" s="253"/>
      <c r="P3749" s="253"/>
      <c r="Q3749" s="253"/>
      <c r="R3749" s="253"/>
      <c r="S3749" s="253"/>
      <c r="T3749" s="25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5" t="s">
        <v>202</v>
      </c>
      <c r="AU3749" s="255" t="s">
        <v>82</v>
      </c>
      <c r="AV3749" s="14" t="s">
        <v>82</v>
      </c>
      <c r="AW3749" s="14" t="s">
        <v>34</v>
      </c>
      <c r="AX3749" s="14" t="s">
        <v>72</v>
      </c>
      <c r="AY3749" s="255" t="s">
        <v>191</v>
      </c>
    </row>
    <row r="3750" s="14" customFormat="1">
      <c r="A3750" s="14"/>
      <c r="B3750" s="245"/>
      <c r="C3750" s="246"/>
      <c r="D3750" s="236" t="s">
        <v>202</v>
      </c>
      <c r="E3750" s="247" t="s">
        <v>19</v>
      </c>
      <c r="F3750" s="248" t="s">
        <v>2949</v>
      </c>
      <c r="G3750" s="246"/>
      <c r="H3750" s="249">
        <v>-6.46</v>
      </c>
      <c r="I3750" s="250"/>
      <c r="J3750" s="246"/>
      <c r="K3750" s="246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202</v>
      </c>
      <c r="AU3750" s="255" t="s">
        <v>82</v>
      </c>
      <c r="AV3750" s="14" t="s">
        <v>82</v>
      </c>
      <c r="AW3750" s="14" t="s">
        <v>34</v>
      </c>
      <c r="AX3750" s="14" t="s">
        <v>72</v>
      </c>
      <c r="AY3750" s="255" t="s">
        <v>191</v>
      </c>
    </row>
    <row r="3751" s="13" customFormat="1">
      <c r="A3751" s="13"/>
      <c r="B3751" s="234"/>
      <c r="C3751" s="235"/>
      <c r="D3751" s="236" t="s">
        <v>202</v>
      </c>
      <c r="E3751" s="237" t="s">
        <v>19</v>
      </c>
      <c r="F3751" s="238" t="s">
        <v>1498</v>
      </c>
      <c r="G3751" s="235"/>
      <c r="H3751" s="237" t="s">
        <v>19</v>
      </c>
      <c r="I3751" s="239"/>
      <c r="J3751" s="235"/>
      <c r="K3751" s="235"/>
      <c r="L3751" s="240"/>
      <c r="M3751" s="241"/>
      <c r="N3751" s="242"/>
      <c r="O3751" s="242"/>
      <c r="P3751" s="242"/>
      <c r="Q3751" s="242"/>
      <c r="R3751" s="242"/>
      <c r="S3751" s="242"/>
      <c r="T3751" s="24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4" t="s">
        <v>202</v>
      </c>
      <c r="AU3751" s="244" t="s">
        <v>82</v>
      </c>
      <c r="AV3751" s="13" t="s">
        <v>80</v>
      </c>
      <c r="AW3751" s="13" t="s">
        <v>34</v>
      </c>
      <c r="AX3751" s="13" t="s">
        <v>72</v>
      </c>
      <c r="AY3751" s="244" t="s">
        <v>191</v>
      </c>
    </row>
    <row r="3752" s="14" customFormat="1">
      <c r="A3752" s="14"/>
      <c r="B3752" s="245"/>
      <c r="C3752" s="246"/>
      <c r="D3752" s="236" t="s">
        <v>202</v>
      </c>
      <c r="E3752" s="247" t="s">
        <v>19</v>
      </c>
      <c r="F3752" s="248" t="s">
        <v>1807</v>
      </c>
      <c r="G3752" s="246"/>
      <c r="H3752" s="249">
        <v>8.1400000000000006</v>
      </c>
      <c r="I3752" s="250"/>
      <c r="J3752" s="246"/>
      <c r="K3752" s="246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202</v>
      </c>
      <c r="AU3752" s="255" t="s">
        <v>82</v>
      </c>
      <c r="AV3752" s="14" t="s">
        <v>82</v>
      </c>
      <c r="AW3752" s="14" t="s">
        <v>34</v>
      </c>
      <c r="AX3752" s="14" t="s">
        <v>72</v>
      </c>
      <c r="AY3752" s="255" t="s">
        <v>191</v>
      </c>
    </row>
    <row r="3753" s="14" customFormat="1">
      <c r="A3753" s="14"/>
      <c r="B3753" s="245"/>
      <c r="C3753" s="246"/>
      <c r="D3753" s="236" t="s">
        <v>202</v>
      </c>
      <c r="E3753" s="247" t="s">
        <v>19</v>
      </c>
      <c r="F3753" s="248" t="s">
        <v>2950</v>
      </c>
      <c r="G3753" s="246"/>
      <c r="H3753" s="249">
        <v>-2.2999999999999998</v>
      </c>
      <c r="I3753" s="250"/>
      <c r="J3753" s="246"/>
      <c r="K3753" s="246"/>
      <c r="L3753" s="251"/>
      <c r="M3753" s="252"/>
      <c r="N3753" s="253"/>
      <c r="O3753" s="253"/>
      <c r="P3753" s="253"/>
      <c r="Q3753" s="253"/>
      <c r="R3753" s="253"/>
      <c r="S3753" s="253"/>
      <c r="T3753" s="25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5" t="s">
        <v>202</v>
      </c>
      <c r="AU3753" s="255" t="s">
        <v>82</v>
      </c>
      <c r="AV3753" s="14" t="s">
        <v>82</v>
      </c>
      <c r="AW3753" s="14" t="s">
        <v>34</v>
      </c>
      <c r="AX3753" s="14" t="s">
        <v>72</v>
      </c>
      <c r="AY3753" s="255" t="s">
        <v>191</v>
      </c>
    </row>
    <row r="3754" s="13" customFormat="1">
      <c r="A3754" s="13"/>
      <c r="B3754" s="234"/>
      <c r="C3754" s="235"/>
      <c r="D3754" s="236" t="s">
        <v>202</v>
      </c>
      <c r="E3754" s="237" t="s">
        <v>19</v>
      </c>
      <c r="F3754" s="238" t="s">
        <v>1501</v>
      </c>
      <c r="G3754" s="235"/>
      <c r="H3754" s="237" t="s">
        <v>19</v>
      </c>
      <c r="I3754" s="239"/>
      <c r="J3754" s="235"/>
      <c r="K3754" s="235"/>
      <c r="L3754" s="240"/>
      <c r="M3754" s="241"/>
      <c r="N3754" s="242"/>
      <c r="O3754" s="242"/>
      <c r="P3754" s="242"/>
      <c r="Q3754" s="242"/>
      <c r="R3754" s="242"/>
      <c r="S3754" s="242"/>
      <c r="T3754" s="243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4" t="s">
        <v>202</v>
      </c>
      <c r="AU3754" s="244" t="s">
        <v>82</v>
      </c>
      <c r="AV3754" s="13" t="s">
        <v>80</v>
      </c>
      <c r="AW3754" s="13" t="s">
        <v>34</v>
      </c>
      <c r="AX3754" s="13" t="s">
        <v>72</v>
      </c>
      <c r="AY3754" s="244" t="s">
        <v>191</v>
      </c>
    </row>
    <row r="3755" s="14" customFormat="1">
      <c r="A3755" s="14"/>
      <c r="B3755" s="245"/>
      <c r="C3755" s="246"/>
      <c r="D3755" s="236" t="s">
        <v>202</v>
      </c>
      <c r="E3755" s="247" t="s">
        <v>19</v>
      </c>
      <c r="F3755" s="248" t="s">
        <v>1808</v>
      </c>
      <c r="G3755" s="246"/>
      <c r="H3755" s="249">
        <v>4.8399999999999999</v>
      </c>
      <c r="I3755" s="250"/>
      <c r="J3755" s="246"/>
      <c r="K3755" s="246"/>
      <c r="L3755" s="251"/>
      <c r="M3755" s="252"/>
      <c r="N3755" s="253"/>
      <c r="O3755" s="253"/>
      <c r="P3755" s="253"/>
      <c r="Q3755" s="253"/>
      <c r="R3755" s="253"/>
      <c r="S3755" s="253"/>
      <c r="T3755" s="25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5" t="s">
        <v>202</v>
      </c>
      <c r="AU3755" s="255" t="s">
        <v>82</v>
      </c>
      <c r="AV3755" s="14" t="s">
        <v>82</v>
      </c>
      <c r="AW3755" s="14" t="s">
        <v>34</v>
      </c>
      <c r="AX3755" s="14" t="s">
        <v>72</v>
      </c>
      <c r="AY3755" s="255" t="s">
        <v>191</v>
      </c>
    </row>
    <row r="3756" s="14" customFormat="1">
      <c r="A3756" s="14"/>
      <c r="B3756" s="245"/>
      <c r="C3756" s="246"/>
      <c r="D3756" s="236" t="s">
        <v>202</v>
      </c>
      <c r="E3756" s="247" t="s">
        <v>19</v>
      </c>
      <c r="F3756" s="248" t="s">
        <v>2951</v>
      </c>
      <c r="G3756" s="246"/>
      <c r="H3756" s="249">
        <v>-0.69999999999999996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202</v>
      </c>
      <c r="AU3756" s="255" t="s">
        <v>82</v>
      </c>
      <c r="AV3756" s="14" t="s">
        <v>82</v>
      </c>
      <c r="AW3756" s="14" t="s">
        <v>34</v>
      </c>
      <c r="AX3756" s="14" t="s">
        <v>72</v>
      </c>
      <c r="AY3756" s="255" t="s">
        <v>191</v>
      </c>
    </row>
    <row r="3757" s="13" customFormat="1">
      <c r="A3757" s="13"/>
      <c r="B3757" s="234"/>
      <c r="C3757" s="235"/>
      <c r="D3757" s="236" t="s">
        <v>202</v>
      </c>
      <c r="E3757" s="237" t="s">
        <v>19</v>
      </c>
      <c r="F3757" s="238" t="s">
        <v>1505</v>
      </c>
      <c r="G3757" s="235"/>
      <c r="H3757" s="237" t="s">
        <v>19</v>
      </c>
      <c r="I3757" s="239"/>
      <c r="J3757" s="235"/>
      <c r="K3757" s="235"/>
      <c r="L3757" s="240"/>
      <c r="M3757" s="241"/>
      <c r="N3757" s="242"/>
      <c r="O3757" s="242"/>
      <c r="P3757" s="242"/>
      <c r="Q3757" s="242"/>
      <c r="R3757" s="242"/>
      <c r="S3757" s="242"/>
      <c r="T3757" s="243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44" t="s">
        <v>202</v>
      </c>
      <c r="AU3757" s="244" t="s">
        <v>82</v>
      </c>
      <c r="AV3757" s="13" t="s">
        <v>80</v>
      </c>
      <c r="AW3757" s="13" t="s">
        <v>34</v>
      </c>
      <c r="AX3757" s="13" t="s">
        <v>72</v>
      </c>
      <c r="AY3757" s="244" t="s">
        <v>191</v>
      </c>
    </row>
    <row r="3758" s="14" customFormat="1">
      <c r="A3758" s="14"/>
      <c r="B3758" s="245"/>
      <c r="C3758" s="246"/>
      <c r="D3758" s="236" t="s">
        <v>202</v>
      </c>
      <c r="E3758" s="247" t="s">
        <v>19</v>
      </c>
      <c r="F3758" s="248" t="s">
        <v>1809</v>
      </c>
      <c r="G3758" s="246"/>
      <c r="H3758" s="249">
        <v>4.8499999999999996</v>
      </c>
      <c r="I3758" s="250"/>
      <c r="J3758" s="246"/>
      <c r="K3758" s="246"/>
      <c r="L3758" s="251"/>
      <c r="M3758" s="252"/>
      <c r="N3758" s="253"/>
      <c r="O3758" s="253"/>
      <c r="P3758" s="253"/>
      <c r="Q3758" s="253"/>
      <c r="R3758" s="253"/>
      <c r="S3758" s="253"/>
      <c r="T3758" s="25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5" t="s">
        <v>202</v>
      </c>
      <c r="AU3758" s="255" t="s">
        <v>82</v>
      </c>
      <c r="AV3758" s="14" t="s">
        <v>82</v>
      </c>
      <c r="AW3758" s="14" t="s">
        <v>34</v>
      </c>
      <c r="AX3758" s="14" t="s">
        <v>72</v>
      </c>
      <c r="AY3758" s="255" t="s">
        <v>191</v>
      </c>
    </row>
    <row r="3759" s="14" customFormat="1">
      <c r="A3759" s="14"/>
      <c r="B3759" s="245"/>
      <c r="C3759" s="246"/>
      <c r="D3759" s="236" t="s">
        <v>202</v>
      </c>
      <c r="E3759" s="247" t="s">
        <v>19</v>
      </c>
      <c r="F3759" s="248" t="s">
        <v>2951</v>
      </c>
      <c r="G3759" s="246"/>
      <c r="H3759" s="249">
        <v>-0.69999999999999996</v>
      </c>
      <c r="I3759" s="250"/>
      <c r="J3759" s="246"/>
      <c r="K3759" s="246"/>
      <c r="L3759" s="251"/>
      <c r="M3759" s="252"/>
      <c r="N3759" s="253"/>
      <c r="O3759" s="253"/>
      <c r="P3759" s="253"/>
      <c r="Q3759" s="253"/>
      <c r="R3759" s="253"/>
      <c r="S3759" s="253"/>
      <c r="T3759" s="25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5" t="s">
        <v>202</v>
      </c>
      <c r="AU3759" s="255" t="s">
        <v>82</v>
      </c>
      <c r="AV3759" s="14" t="s">
        <v>82</v>
      </c>
      <c r="AW3759" s="14" t="s">
        <v>34</v>
      </c>
      <c r="AX3759" s="14" t="s">
        <v>72</v>
      </c>
      <c r="AY3759" s="255" t="s">
        <v>191</v>
      </c>
    </row>
    <row r="3760" s="13" customFormat="1">
      <c r="A3760" s="13"/>
      <c r="B3760" s="234"/>
      <c r="C3760" s="235"/>
      <c r="D3760" s="236" t="s">
        <v>202</v>
      </c>
      <c r="E3760" s="237" t="s">
        <v>19</v>
      </c>
      <c r="F3760" s="238" t="s">
        <v>1508</v>
      </c>
      <c r="G3760" s="235"/>
      <c r="H3760" s="237" t="s">
        <v>19</v>
      </c>
      <c r="I3760" s="239"/>
      <c r="J3760" s="235"/>
      <c r="K3760" s="235"/>
      <c r="L3760" s="240"/>
      <c r="M3760" s="241"/>
      <c r="N3760" s="242"/>
      <c r="O3760" s="242"/>
      <c r="P3760" s="242"/>
      <c r="Q3760" s="242"/>
      <c r="R3760" s="242"/>
      <c r="S3760" s="242"/>
      <c r="T3760" s="24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4" t="s">
        <v>202</v>
      </c>
      <c r="AU3760" s="244" t="s">
        <v>82</v>
      </c>
      <c r="AV3760" s="13" t="s">
        <v>80</v>
      </c>
      <c r="AW3760" s="13" t="s">
        <v>34</v>
      </c>
      <c r="AX3760" s="13" t="s">
        <v>72</v>
      </c>
      <c r="AY3760" s="244" t="s">
        <v>191</v>
      </c>
    </row>
    <row r="3761" s="14" customFormat="1">
      <c r="A3761" s="14"/>
      <c r="B3761" s="245"/>
      <c r="C3761" s="246"/>
      <c r="D3761" s="236" t="s">
        <v>202</v>
      </c>
      <c r="E3761" s="247" t="s">
        <v>19</v>
      </c>
      <c r="F3761" s="248" t="s">
        <v>1810</v>
      </c>
      <c r="G3761" s="246"/>
      <c r="H3761" s="249">
        <v>6.1200000000000001</v>
      </c>
      <c r="I3761" s="250"/>
      <c r="J3761" s="246"/>
      <c r="K3761" s="246"/>
      <c r="L3761" s="251"/>
      <c r="M3761" s="252"/>
      <c r="N3761" s="253"/>
      <c r="O3761" s="253"/>
      <c r="P3761" s="253"/>
      <c r="Q3761" s="253"/>
      <c r="R3761" s="253"/>
      <c r="S3761" s="253"/>
      <c r="T3761" s="25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5" t="s">
        <v>202</v>
      </c>
      <c r="AU3761" s="255" t="s">
        <v>82</v>
      </c>
      <c r="AV3761" s="14" t="s">
        <v>82</v>
      </c>
      <c r="AW3761" s="14" t="s">
        <v>34</v>
      </c>
      <c r="AX3761" s="14" t="s">
        <v>72</v>
      </c>
      <c r="AY3761" s="255" t="s">
        <v>191</v>
      </c>
    </row>
    <row r="3762" s="14" customFormat="1">
      <c r="A3762" s="14"/>
      <c r="B3762" s="245"/>
      <c r="C3762" s="246"/>
      <c r="D3762" s="236" t="s">
        <v>202</v>
      </c>
      <c r="E3762" s="247" t="s">
        <v>19</v>
      </c>
      <c r="F3762" s="248" t="s">
        <v>2910</v>
      </c>
      <c r="G3762" s="246"/>
      <c r="H3762" s="249">
        <v>-0.90000000000000002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202</v>
      </c>
      <c r="AU3762" s="255" t="s">
        <v>82</v>
      </c>
      <c r="AV3762" s="14" t="s">
        <v>82</v>
      </c>
      <c r="AW3762" s="14" t="s">
        <v>34</v>
      </c>
      <c r="AX3762" s="14" t="s">
        <v>72</v>
      </c>
      <c r="AY3762" s="255" t="s">
        <v>191</v>
      </c>
    </row>
    <row r="3763" s="13" customFormat="1">
      <c r="A3763" s="13"/>
      <c r="B3763" s="234"/>
      <c r="C3763" s="235"/>
      <c r="D3763" s="236" t="s">
        <v>202</v>
      </c>
      <c r="E3763" s="237" t="s">
        <v>19</v>
      </c>
      <c r="F3763" s="238" t="s">
        <v>1518</v>
      </c>
      <c r="G3763" s="235"/>
      <c r="H3763" s="237" t="s">
        <v>19</v>
      </c>
      <c r="I3763" s="239"/>
      <c r="J3763" s="235"/>
      <c r="K3763" s="235"/>
      <c r="L3763" s="240"/>
      <c r="M3763" s="241"/>
      <c r="N3763" s="242"/>
      <c r="O3763" s="242"/>
      <c r="P3763" s="242"/>
      <c r="Q3763" s="242"/>
      <c r="R3763" s="242"/>
      <c r="S3763" s="242"/>
      <c r="T3763" s="24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4" t="s">
        <v>202</v>
      </c>
      <c r="AU3763" s="244" t="s">
        <v>82</v>
      </c>
      <c r="AV3763" s="13" t="s">
        <v>80</v>
      </c>
      <c r="AW3763" s="13" t="s">
        <v>34</v>
      </c>
      <c r="AX3763" s="13" t="s">
        <v>72</v>
      </c>
      <c r="AY3763" s="244" t="s">
        <v>191</v>
      </c>
    </row>
    <row r="3764" s="14" customFormat="1">
      <c r="A3764" s="14"/>
      <c r="B3764" s="245"/>
      <c r="C3764" s="246"/>
      <c r="D3764" s="236" t="s">
        <v>202</v>
      </c>
      <c r="E3764" s="247" t="s">
        <v>19</v>
      </c>
      <c r="F3764" s="248" t="s">
        <v>1813</v>
      </c>
      <c r="G3764" s="246"/>
      <c r="H3764" s="249">
        <v>24.18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5" t="s">
        <v>202</v>
      </c>
      <c r="AU3764" s="255" t="s">
        <v>82</v>
      </c>
      <c r="AV3764" s="14" t="s">
        <v>82</v>
      </c>
      <c r="AW3764" s="14" t="s">
        <v>34</v>
      </c>
      <c r="AX3764" s="14" t="s">
        <v>72</v>
      </c>
      <c r="AY3764" s="255" t="s">
        <v>191</v>
      </c>
    </row>
    <row r="3765" s="14" customFormat="1">
      <c r="A3765" s="14"/>
      <c r="B3765" s="245"/>
      <c r="C3765" s="246"/>
      <c r="D3765" s="236" t="s">
        <v>202</v>
      </c>
      <c r="E3765" s="247" t="s">
        <v>19</v>
      </c>
      <c r="F3765" s="248" t="s">
        <v>2952</v>
      </c>
      <c r="G3765" s="246"/>
      <c r="H3765" s="249">
        <v>-3.2000000000000002</v>
      </c>
      <c r="I3765" s="250"/>
      <c r="J3765" s="246"/>
      <c r="K3765" s="246"/>
      <c r="L3765" s="251"/>
      <c r="M3765" s="252"/>
      <c r="N3765" s="253"/>
      <c r="O3765" s="253"/>
      <c r="P3765" s="253"/>
      <c r="Q3765" s="253"/>
      <c r="R3765" s="253"/>
      <c r="S3765" s="253"/>
      <c r="T3765" s="25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5" t="s">
        <v>202</v>
      </c>
      <c r="AU3765" s="255" t="s">
        <v>82</v>
      </c>
      <c r="AV3765" s="14" t="s">
        <v>82</v>
      </c>
      <c r="AW3765" s="14" t="s">
        <v>34</v>
      </c>
      <c r="AX3765" s="14" t="s">
        <v>72</v>
      </c>
      <c r="AY3765" s="255" t="s">
        <v>191</v>
      </c>
    </row>
    <row r="3766" s="13" customFormat="1">
      <c r="A3766" s="13"/>
      <c r="B3766" s="234"/>
      <c r="C3766" s="235"/>
      <c r="D3766" s="236" t="s">
        <v>202</v>
      </c>
      <c r="E3766" s="237" t="s">
        <v>19</v>
      </c>
      <c r="F3766" s="238" t="s">
        <v>1522</v>
      </c>
      <c r="G3766" s="235"/>
      <c r="H3766" s="237" t="s">
        <v>19</v>
      </c>
      <c r="I3766" s="239"/>
      <c r="J3766" s="235"/>
      <c r="K3766" s="235"/>
      <c r="L3766" s="240"/>
      <c r="M3766" s="241"/>
      <c r="N3766" s="242"/>
      <c r="O3766" s="242"/>
      <c r="P3766" s="242"/>
      <c r="Q3766" s="242"/>
      <c r="R3766" s="242"/>
      <c r="S3766" s="242"/>
      <c r="T3766" s="24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4" t="s">
        <v>202</v>
      </c>
      <c r="AU3766" s="244" t="s">
        <v>82</v>
      </c>
      <c r="AV3766" s="13" t="s">
        <v>80</v>
      </c>
      <c r="AW3766" s="13" t="s">
        <v>34</v>
      </c>
      <c r="AX3766" s="13" t="s">
        <v>72</v>
      </c>
      <c r="AY3766" s="244" t="s">
        <v>191</v>
      </c>
    </row>
    <row r="3767" s="14" customFormat="1">
      <c r="A3767" s="14"/>
      <c r="B3767" s="245"/>
      <c r="C3767" s="246"/>
      <c r="D3767" s="236" t="s">
        <v>202</v>
      </c>
      <c r="E3767" s="247" t="s">
        <v>19</v>
      </c>
      <c r="F3767" s="248" t="s">
        <v>1814</v>
      </c>
      <c r="G3767" s="246"/>
      <c r="H3767" s="249">
        <v>8.0899999999999999</v>
      </c>
      <c r="I3767" s="250"/>
      <c r="J3767" s="246"/>
      <c r="K3767" s="246"/>
      <c r="L3767" s="251"/>
      <c r="M3767" s="252"/>
      <c r="N3767" s="253"/>
      <c r="O3767" s="253"/>
      <c r="P3767" s="253"/>
      <c r="Q3767" s="253"/>
      <c r="R3767" s="253"/>
      <c r="S3767" s="253"/>
      <c r="T3767" s="25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5" t="s">
        <v>202</v>
      </c>
      <c r="AU3767" s="255" t="s">
        <v>82</v>
      </c>
      <c r="AV3767" s="14" t="s">
        <v>82</v>
      </c>
      <c r="AW3767" s="14" t="s">
        <v>34</v>
      </c>
      <c r="AX3767" s="14" t="s">
        <v>72</v>
      </c>
      <c r="AY3767" s="255" t="s">
        <v>191</v>
      </c>
    </row>
    <row r="3768" s="14" customFormat="1">
      <c r="A3768" s="14"/>
      <c r="B3768" s="245"/>
      <c r="C3768" s="246"/>
      <c r="D3768" s="236" t="s">
        <v>202</v>
      </c>
      <c r="E3768" s="247" t="s">
        <v>19</v>
      </c>
      <c r="F3768" s="248" t="s">
        <v>1815</v>
      </c>
      <c r="G3768" s="246"/>
      <c r="H3768" s="249">
        <v>1.7</v>
      </c>
      <c r="I3768" s="250"/>
      <c r="J3768" s="246"/>
      <c r="K3768" s="246"/>
      <c r="L3768" s="251"/>
      <c r="M3768" s="252"/>
      <c r="N3768" s="253"/>
      <c r="O3768" s="253"/>
      <c r="P3768" s="253"/>
      <c r="Q3768" s="253"/>
      <c r="R3768" s="253"/>
      <c r="S3768" s="253"/>
      <c r="T3768" s="25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5" t="s">
        <v>202</v>
      </c>
      <c r="AU3768" s="255" t="s">
        <v>82</v>
      </c>
      <c r="AV3768" s="14" t="s">
        <v>82</v>
      </c>
      <c r="AW3768" s="14" t="s">
        <v>34</v>
      </c>
      <c r="AX3768" s="14" t="s">
        <v>72</v>
      </c>
      <c r="AY3768" s="255" t="s">
        <v>191</v>
      </c>
    </row>
    <row r="3769" s="14" customFormat="1">
      <c r="A3769" s="14"/>
      <c r="B3769" s="245"/>
      <c r="C3769" s="246"/>
      <c r="D3769" s="236" t="s">
        <v>202</v>
      </c>
      <c r="E3769" s="247" t="s">
        <v>19</v>
      </c>
      <c r="F3769" s="248" t="s">
        <v>2905</v>
      </c>
      <c r="G3769" s="246"/>
      <c r="H3769" s="249">
        <v>-0.80000000000000004</v>
      </c>
      <c r="I3769" s="250"/>
      <c r="J3769" s="246"/>
      <c r="K3769" s="246"/>
      <c r="L3769" s="251"/>
      <c r="M3769" s="252"/>
      <c r="N3769" s="253"/>
      <c r="O3769" s="253"/>
      <c r="P3769" s="253"/>
      <c r="Q3769" s="253"/>
      <c r="R3769" s="253"/>
      <c r="S3769" s="253"/>
      <c r="T3769" s="25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5" t="s">
        <v>202</v>
      </c>
      <c r="AU3769" s="255" t="s">
        <v>82</v>
      </c>
      <c r="AV3769" s="14" t="s">
        <v>82</v>
      </c>
      <c r="AW3769" s="14" t="s">
        <v>34</v>
      </c>
      <c r="AX3769" s="14" t="s">
        <v>72</v>
      </c>
      <c r="AY3769" s="255" t="s">
        <v>191</v>
      </c>
    </row>
    <row r="3770" s="13" customFormat="1">
      <c r="A3770" s="13"/>
      <c r="B3770" s="234"/>
      <c r="C3770" s="235"/>
      <c r="D3770" s="236" t="s">
        <v>202</v>
      </c>
      <c r="E3770" s="237" t="s">
        <v>19</v>
      </c>
      <c r="F3770" s="238" t="s">
        <v>1525</v>
      </c>
      <c r="G3770" s="235"/>
      <c r="H3770" s="237" t="s">
        <v>19</v>
      </c>
      <c r="I3770" s="239"/>
      <c r="J3770" s="235"/>
      <c r="K3770" s="235"/>
      <c r="L3770" s="240"/>
      <c r="M3770" s="241"/>
      <c r="N3770" s="242"/>
      <c r="O3770" s="242"/>
      <c r="P3770" s="242"/>
      <c r="Q3770" s="242"/>
      <c r="R3770" s="242"/>
      <c r="S3770" s="242"/>
      <c r="T3770" s="24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4" t="s">
        <v>202</v>
      </c>
      <c r="AU3770" s="244" t="s">
        <v>82</v>
      </c>
      <c r="AV3770" s="13" t="s">
        <v>80</v>
      </c>
      <c r="AW3770" s="13" t="s">
        <v>34</v>
      </c>
      <c r="AX3770" s="13" t="s">
        <v>72</v>
      </c>
      <c r="AY3770" s="244" t="s">
        <v>191</v>
      </c>
    </row>
    <row r="3771" s="14" customFormat="1">
      <c r="A3771" s="14"/>
      <c r="B3771" s="245"/>
      <c r="C3771" s="246"/>
      <c r="D3771" s="236" t="s">
        <v>202</v>
      </c>
      <c r="E3771" s="247" t="s">
        <v>19</v>
      </c>
      <c r="F3771" s="248" t="s">
        <v>1816</v>
      </c>
      <c r="G3771" s="246"/>
      <c r="H3771" s="249">
        <v>5.2000000000000002</v>
      </c>
      <c r="I3771" s="250"/>
      <c r="J3771" s="246"/>
      <c r="K3771" s="246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202</v>
      </c>
      <c r="AU3771" s="255" t="s">
        <v>82</v>
      </c>
      <c r="AV3771" s="14" t="s">
        <v>82</v>
      </c>
      <c r="AW3771" s="14" t="s">
        <v>34</v>
      </c>
      <c r="AX3771" s="14" t="s">
        <v>72</v>
      </c>
      <c r="AY3771" s="255" t="s">
        <v>191</v>
      </c>
    </row>
    <row r="3772" s="14" customFormat="1">
      <c r="A3772" s="14"/>
      <c r="B3772" s="245"/>
      <c r="C3772" s="246"/>
      <c r="D3772" s="236" t="s">
        <v>202</v>
      </c>
      <c r="E3772" s="247" t="s">
        <v>19</v>
      </c>
      <c r="F3772" s="248" t="s">
        <v>2951</v>
      </c>
      <c r="G3772" s="246"/>
      <c r="H3772" s="249">
        <v>-0.69999999999999996</v>
      </c>
      <c r="I3772" s="250"/>
      <c r="J3772" s="246"/>
      <c r="K3772" s="246"/>
      <c r="L3772" s="251"/>
      <c r="M3772" s="252"/>
      <c r="N3772" s="253"/>
      <c r="O3772" s="253"/>
      <c r="P3772" s="253"/>
      <c r="Q3772" s="253"/>
      <c r="R3772" s="253"/>
      <c r="S3772" s="253"/>
      <c r="T3772" s="25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5" t="s">
        <v>202</v>
      </c>
      <c r="AU3772" s="255" t="s">
        <v>82</v>
      </c>
      <c r="AV3772" s="14" t="s">
        <v>82</v>
      </c>
      <c r="AW3772" s="14" t="s">
        <v>34</v>
      </c>
      <c r="AX3772" s="14" t="s">
        <v>72</v>
      </c>
      <c r="AY3772" s="255" t="s">
        <v>191</v>
      </c>
    </row>
    <row r="3773" s="13" customFormat="1">
      <c r="A3773" s="13"/>
      <c r="B3773" s="234"/>
      <c r="C3773" s="235"/>
      <c r="D3773" s="236" t="s">
        <v>202</v>
      </c>
      <c r="E3773" s="237" t="s">
        <v>19</v>
      </c>
      <c r="F3773" s="238" t="s">
        <v>1527</v>
      </c>
      <c r="G3773" s="235"/>
      <c r="H3773" s="237" t="s">
        <v>19</v>
      </c>
      <c r="I3773" s="239"/>
      <c r="J3773" s="235"/>
      <c r="K3773" s="235"/>
      <c r="L3773" s="240"/>
      <c r="M3773" s="241"/>
      <c r="N3773" s="242"/>
      <c r="O3773" s="242"/>
      <c r="P3773" s="242"/>
      <c r="Q3773" s="242"/>
      <c r="R3773" s="242"/>
      <c r="S3773" s="242"/>
      <c r="T3773" s="24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4" t="s">
        <v>202</v>
      </c>
      <c r="AU3773" s="244" t="s">
        <v>82</v>
      </c>
      <c r="AV3773" s="13" t="s">
        <v>80</v>
      </c>
      <c r="AW3773" s="13" t="s">
        <v>34</v>
      </c>
      <c r="AX3773" s="13" t="s">
        <v>72</v>
      </c>
      <c r="AY3773" s="244" t="s">
        <v>191</v>
      </c>
    </row>
    <row r="3774" s="14" customFormat="1">
      <c r="A3774" s="14"/>
      <c r="B3774" s="245"/>
      <c r="C3774" s="246"/>
      <c r="D3774" s="236" t="s">
        <v>202</v>
      </c>
      <c r="E3774" s="247" t="s">
        <v>19</v>
      </c>
      <c r="F3774" s="248" t="s">
        <v>1817</v>
      </c>
      <c r="G3774" s="246"/>
      <c r="H3774" s="249">
        <v>19.780000000000001</v>
      </c>
      <c r="I3774" s="250"/>
      <c r="J3774" s="246"/>
      <c r="K3774" s="246"/>
      <c r="L3774" s="251"/>
      <c r="M3774" s="252"/>
      <c r="N3774" s="253"/>
      <c r="O3774" s="253"/>
      <c r="P3774" s="253"/>
      <c r="Q3774" s="253"/>
      <c r="R3774" s="253"/>
      <c r="S3774" s="253"/>
      <c r="T3774" s="25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5" t="s">
        <v>202</v>
      </c>
      <c r="AU3774" s="255" t="s">
        <v>82</v>
      </c>
      <c r="AV3774" s="14" t="s">
        <v>82</v>
      </c>
      <c r="AW3774" s="14" t="s">
        <v>34</v>
      </c>
      <c r="AX3774" s="14" t="s">
        <v>72</v>
      </c>
      <c r="AY3774" s="255" t="s">
        <v>191</v>
      </c>
    </row>
    <row r="3775" s="14" customFormat="1">
      <c r="A3775" s="14"/>
      <c r="B3775" s="245"/>
      <c r="C3775" s="246"/>
      <c r="D3775" s="236" t="s">
        <v>202</v>
      </c>
      <c r="E3775" s="247" t="s">
        <v>19</v>
      </c>
      <c r="F3775" s="248" t="s">
        <v>2953</v>
      </c>
      <c r="G3775" s="246"/>
      <c r="H3775" s="249">
        <v>-3.2000000000000002</v>
      </c>
      <c r="I3775" s="250"/>
      <c r="J3775" s="246"/>
      <c r="K3775" s="246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202</v>
      </c>
      <c r="AU3775" s="255" t="s">
        <v>82</v>
      </c>
      <c r="AV3775" s="14" t="s">
        <v>82</v>
      </c>
      <c r="AW3775" s="14" t="s">
        <v>34</v>
      </c>
      <c r="AX3775" s="14" t="s">
        <v>72</v>
      </c>
      <c r="AY3775" s="255" t="s">
        <v>191</v>
      </c>
    </row>
    <row r="3776" s="13" customFormat="1">
      <c r="A3776" s="13"/>
      <c r="B3776" s="234"/>
      <c r="C3776" s="235"/>
      <c r="D3776" s="236" t="s">
        <v>202</v>
      </c>
      <c r="E3776" s="237" t="s">
        <v>19</v>
      </c>
      <c r="F3776" s="238" t="s">
        <v>1531</v>
      </c>
      <c r="G3776" s="235"/>
      <c r="H3776" s="237" t="s">
        <v>19</v>
      </c>
      <c r="I3776" s="239"/>
      <c r="J3776" s="235"/>
      <c r="K3776" s="235"/>
      <c r="L3776" s="240"/>
      <c r="M3776" s="241"/>
      <c r="N3776" s="242"/>
      <c r="O3776" s="242"/>
      <c r="P3776" s="242"/>
      <c r="Q3776" s="242"/>
      <c r="R3776" s="242"/>
      <c r="S3776" s="242"/>
      <c r="T3776" s="24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4" t="s">
        <v>202</v>
      </c>
      <c r="AU3776" s="244" t="s">
        <v>82</v>
      </c>
      <c r="AV3776" s="13" t="s">
        <v>80</v>
      </c>
      <c r="AW3776" s="13" t="s">
        <v>34</v>
      </c>
      <c r="AX3776" s="13" t="s">
        <v>72</v>
      </c>
      <c r="AY3776" s="244" t="s">
        <v>191</v>
      </c>
    </row>
    <row r="3777" s="14" customFormat="1">
      <c r="A3777" s="14"/>
      <c r="B3777" s="245"/>
      <c r="C3777" s="246"/>
      <c r="D3777" s="236" t="s">
        <v>202</v>
      </c>
      <c r="E3777" s="247" t="s">
        <v>19</v>
      </c>
      <c r="F3777" s="248" t="s">
        <v>1818</v>
      </c>
      <c r="G3777" s="246"/>
      <c r="H3777" s="249">
        <v>8.1699999999999999</v>
      </c>
      <c r="I3777" s="250"/>
      <c r="J3777" s="246"/>
      <c r="K3777" s="246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202</v>
      </c>
      <c r="AU3777" s="255" t="s">
        <v>82</v>
      </c>
      <c r="AV3777" s="14" t="s">
        <v>82</v>
      </c>
      <c r="AW3777" s="14" t="s">
        <v>34</v>
      </c>
      <c r="AX3777" s="14" t="s">
        <v>72</v>
      </c>
      <c r="AY3777" s="255" t="s">
        <v>191</v>
      </c>
    </row>
    <row r="3778" s="14" customFormat="1">
      <c r="A3778" s="14"/>
      <c r="B3778" s="245"/>
      <c r="C3778" s="246"/>
      <c r="D3778" s="236" t="s">
        <v>202</v>
      </c>
      <c r="E3778" s="247" t="s">
        <v>19</v>
      </c>
      <c r="F3778" s="248" t="s">
        <v>1815</v>
      </c>
      <c r="G3778" s="246"/>
      <c r="H3778" s="249">
        <v>1.7</v>
      </c>
      <c r="I3778" s="250"/>
      <c r="J3778" s="246"/>
      <c r="K3778" s="246"/>
      <c r="L3778" s="251"/>
      <c r="M3778" s="252"/>
      <c r="N3778" s="253"/>
      <c r="O3778" s="253"/>
      <c r="P3778" s="253"/>
      <c r="Q3778" s="253"/>
      <c r="R3778" s="253"/>
      <c r="S3778" s="253"/>
      <c r="T3778" s="25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5" t="s">
        <v>202</v>
      </c>
      <c r="AU3778" s="255" t="s">
        <v>82</v>
      </c>
      <c r="AV3778" s="14" t="s">
        <v>82</v>
      </c>
      <c r="AW3778" s="14" t="s">
        <v>34</v>
      </c>
      <c r="AX3778" s="14" t="s">
        <v>72</v>
      </c>
      <c r="AY3778" s="255" t="s">
        <v>191</v>
      </c>
    </row>
    <row r="3779" s="14" customFormat="1">
      <c r="A3779" s="14"/>
      <c r="B3779" s="245"/>
      <c r="C3779" s="246"/>
      <c r="D3779" s="236" t="s">
        <v>202</v>
      </c>
      <c r="E3779" s="247" t="s">
        <v>19</v>
      </c>
      <c r="F3779" s="248" t="s">
        <v>2905</v>
      </c>
      <c r="G3779" s="246"/>
      <c r="H3779" s="249">
        <v>-0.80000000000000004</v>
      </c>
      <c r="I3779" s="250"/>
      <c r="J3779" s="246"/>
      <c r="K3779" s="246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5" t="s">
        <v>202</v>
      </c>
      <c r="AU3779" s="255" t="s">
        <v>82</v>
      </c>
      <c r="AV3779" s="14" t="s">
        <v>82</v>
      </c>
      <c r="AW3779" s="14" t="s">
        <v>34</v>
      </c>
      <c r="AX3779" s="14" t="s">
        <v>72</v>
      </c>
      <c r="AY3779" s="255" t="s">
        <v>191</v>
      </c>
    </row>
    <row r="3780" s="13" customFormat="1">
      <c r="A3780" s="13"/>
      <c r="B3780" s="234"/>
      <c r="C3780" s="235"/>
      <c r="D3780" s="236" t="s">
        <v>202</v>
      </c>
      <c r="E3780" s="237" t="s">
        <v>19</v>
      </c>
      <c r="F3780" s="238" t="s">
        <v>1533</v>
      </c>
      <c r="G3780" s="235"/>
      <c r="H3780" s="237" t="s">
        <v>19</v>
      </c>
      <c r="I3780" s="239"/>
      <c r="J3780" s="235"/>
      <c r="K3780" s="235"/>
      <c r="L3780" s="240"/>
      <c r="M3780" s="241"/>
      <c r="N3780" s="242"/>
      <c r="O3780" s="242"/>
      <c r="P3780" s="242"/>
      <c r="Q3780" s="242"/>
      <c r="R3780" s="242"/>
      <c r="S3780" s="242"/>
      <c r="T3780" s="243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4" t="s">
        <v>202</v>
      </c>
      <c r="AU3780" s="244" t="s">
        <v>82</v>
      </c>
      <c r="AV3780" s="13" t="s">
        <v>80</v>
      </c>
      <c r="AW3780" s="13" t="s">
        <v>34</v>
      </c>
      <c r="AX3780" s="13" t="s">
        <v>72</v>
      </c>
      <c r="AY3780" s="244" t="s">
        <v>191</v>
      </c>
    </row>
    <row r="3781" s="14" customFormat="1">
      <c r="A3781" s="14"/>
      <c r="B3781" s="245"/>
      <c r="C3781" s="246"/>
      <c r="D3781" s="236" t="s">
        <v>202</v>
      </c>
      <c r="E3781" s="247" t="s">
        <v>19</v>
      </c>
      <c r="F3781" s="248" t="s">
        <v>1816</v>
      </c>
      <c r="G3781" s="246"/>
      <c r="H3781" s="249">
        <v>5.2000000000000002</v>
      </c>
      <c r="I3781" s="250"/>
      <c r="J3781" s="246"/>
      <c r="K3781" s="246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202</v>
      </c>
      <c r="AU3781" s="255" t="s">
        <v>82</v>
      </c>
      <c r="AV3781" s="14" t="s">
        <v>82</v>
      </c>
      <c r="AW3781" s="14" t="s">
        <v>34</v>
      </c>
      <c r="AX3781" s="14" t="s">
        <v>72</v>
      </c>
      <c r="AY3781" s="255" t="s">
        <v>191</v>
      </c>
    </row>
    <row r="3782" s="14" customFormat="1">
      <c r="A3782" s="14"/>
      <c r="B3782" s="245"/>
      <c r="C3782" s="246"/>
      <c r="D3782" s="236" t="s">
        <v>202</v>
      </c>
      <c r="E3782" s="247" t="s">
        <v>19</v>
      </c>
      <c r="F3782" s="248" t="s">
        <v>2951</v>
      </c>
      <c r="G3782" s="246"/>
      <c r="H3782" s="249">
        <v>-0.69999999999999996</v>
      </c>
      <c r="I3782" s="250"/>
      <c r="J3782" s="246"/>
      <c r="K3782" s="246"/>
      <c r="L3782" s="251"/>
      <c r="M3782" s="252"/>
      <c r="N3782" s="253"/>
      <c r="O3782" s="253"/>
      <c r="P3782" s="253"/>
      <c r="Q3782" s="253"/>
      <c r="R3782" s="253"/>
      <c r="S3782" s="253"/>
      <c r="T3782" s="25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5" t="s">
        <v>202</v>
      </c>
      <c r="AU3782" s="255" t="s">
        <v>82</v>
      </c>
      <c r="AV3782" s="14" t="s">
        <v>82</v>
      </c>
      <c r="AW3782" s="14" t="s">
        <v>34</v>
      </c>
      <c r="AX3782" s="14" t="s">
        <v>72</v>
      </c>
      <c r="AY3782" s="255" t="s">
        <v>191</v>
      </c>
    </row>
    <row r="3783" s="15" customFormat="1">
      <c r="A3783" s="15"/>
      <c r="B3783" s="256"/>
      <c r="C3783" s="257"/>
      <c r="D3783" s="236" t="s">
        <v>202</v>
      </c>
      <c r="E3783" s="258" t="s">
        <v>19</v>
      </c>
      <c r="F3783" s="259" t="s">
        <v>208</v>
      </c>
      <c r="G3783" s="257"/>
      <c r="H3783" s="260">
        <v>111.56</v>
      </c>
      <c r="I3783" s="261"/>
      <c r="J3783" s="257"/>
      <c r="K3783" s="257"/>
      <c r="L3783" s="262"/>
      <c r="M3783" s="263"/>
      <c r="N3783" s="264"/>
      <c r="O3783" s="264"/>
      <c r="P3783" s="264"/>
      <c r="Q3783" s="264"/>
      <c r="R3783" s="264"/>
      <c r="S3783" s="264"/>
      <c r="T3783" s="26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66" t="s">
        <v>202</v>
      </c>
      <c r="AU3783" s="266" t="s">
        <v>82</v>
      </c>
      <c r="AV3783" s="15" t="s">
        <v>93</v>
      </c>
      <c r="AW3783" s="15" t="s">
        <v>34</v>
      </c>
      <c r="AX3783" s="15" t="s">
        <v>72</v>
      </c>
      <c r="AY3783" s="266" t="s">
        <v>191</v>
      </c>
    </row>
    <row r="3784" s="13" customFormat="1">
      <c r="A3784" s="13"/>
      <c r="B3784" s="234"/>
      <c r="C3784" s="235"/>
      <c r="D3784" s="236" t="s">
        <v>202</v>
      </c>
      <c r="E3784" s="237" t="s">
        <v>19</v>
      </c>
      <c r="F3784" s="238" t="s">
        <v>1539</v>
      </c>
      <c r="G3784" s="235"/>
      <c r="H3784" s="237" t="s">
        <v>19</v>
      </c>
      <c r="I3784" s="239"/>
      <c r="J3784" s="235"/>
      <c r="K3784" s="235"/>
      <c r="L3784" s="240"/>
      <c r="M3784" s="241"/>
      <c r="N3784" s="242"/>
      <c r="O3784" s="242"/>
      <c r="P3784" s="242"/>
      <c r="Q3784" s="242"/>
      <c r="R3784" s="242"/>
      <c r="S3784" s="242"/>
      <c r="T3784" s="243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4" t="s">
        <v>202</v>
      </c>
      <c r="AU3784" s="244" t="s">
        <v>82</v>
      </c>
      <c r="AV3784" s="13" t="s">
        <v>80</v>
      </c>
      <c r="AW3784" s="13" t="s">
        <v>34</v>
      </c>
      <c r="AX3784" s="13" t="s">
        <v>72</v>
      </c>
      <c r="AY3784" s="244" t="s">
        <v>191</v>
      </c>
    </row>
    <row r="3785" s="13" customFormat="1">
      <c r="A3785" s="13"/>
      <c r="B3785" s="234"/>
      <c r="C3785" s="235"/>
      <c r="D3785" s="236" t="s">
        <v>202</v>
      </c>
      <c r="E3785" s="237" t="s">
        <v>19</v>
      </c>
      <c r="F3785" s="238" t="s">
        <v>1540</v>
      </c>
      <c r="G3785" s="235"/>
      <c r="H3785" s="237" t="s">
        <v>19</v>
      </c>
      <c r="I3785" s="239"/>
      <c r="J3785" s="235"/>
      <c r="K3785" s="235"/>
      <c r="L3785" s="240"/>
      <c r="M3785" s="241"/>
      <c r="N3785" s="242"/>
      <c r="O3785" s="242"/>
      <c r="P3785" s="242"/>
      <c r="Q3785" s="242"/>
      <c r="R3785" s="242"/>
      <c r="S3785" s="242"/>
      <c r="T3785" s="243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4" t="s">
        <v>202</v>
      </c>
      <c r="AU3785" s="244" t="s">
        <v>82</v>
      </c>
      <c r="AV3785" s="13" t="s">
        <v>80</v>
      </c>
      <c r="AW3785" s="13" t="s">
        <v>34</v>
      </c>
      <c r="AX3785" s="13" t="s">
        <v>72</v>
      </c>
      <c r="AY3785" s="244" t="s">
        <v>191</v>
      </c>
    </row>
    <row r="3786" s="13" customFormat="1">
      <c r="A3786" s="13"/>
      <c r="B3786" s="234"/>
      <c r="C3786" s="235"/>
      <c r="D3786" s="236" t="s">
        <v>202</v>
      </c>
      <c r="E3786" s="237" t="s">
        <v>19</v>
      </c>
      <c r="F3786" s="238" t="s">
        <v>1548</v>
      </c>
      <c r="G3786" s="235"/>
      <c r="H3786" s="237" t="s">
        <v>19</v>
      </c>
      <c r="I3786" s="239"/>
      <c r="J3786" s="235"/>
      <c r="K3786" s="235"/>
      <c r="L3786" s="240"/>
      <c r="M3786" s="241"/>
      <c r="N3786" s="242"/>
      <c r="O3786" s="242"/>
      <c r="P3786" s="242"/>
      <c r="Q3786" s="242"/>
      <c r="R3786" s="242"/>
      <c r="S3786" s="242"/>
      <c r="T3786" s="24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4" t="s">
        <v>202</v>
      </c>
      <c r="AU3786" s="244" t="s">
        <v>82</v>
      </c>
      <c r="AV3786" s="13" t="s">
        <v>80</v>
      </c>
      <c r="AW3786" s="13" t="s">
        <v>34</v>
      </c>
      <c r="AX3786" s="13" t="s">
        <v>72</v>
      </c>
      <c r="AY3786" s="244" t="s">
        <v>191</v>
      </c>
    </row>
    <row r="3787" s="14" customFormat="1">
      <c r="A3787" s="14"/>
      <c r="B3787" s="245"/>
      <c r="C3787" s="246"/>
      <c r="D3787" s="236" t="s">
        <v>202</v>
      </c>
      <c r="E3787" s="247" t="s">
        <v>19</v>
      </c>
      <c r="F3787" s="248" t="s">
        <v>1823</v>
      </c>
      <c r="G3787" s="246"/>
      <c r="H3787" s="249">
        <v>8.2300000000000004</v>
      </c>
      <c r="I3787" s="250"/>
      <c r="J3787" s="246"/>
      <c r="K3787" s="246"/>
      <c r="L3787" s="251"/>
      <c r="M3787" s="252"/>
      <c r="N3787" s="253"/>
      <c r="O3787" s="253"/>
      <c r="P3787" s="253"/>
      <c r="Q3787" s="253"/>
      <c r="R3787" s="253"/>
      <c r="S3787" s="253"/>
      <c r="T3787" s="25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5" t="s">
        <v>202</v>
      </c>
      <c r="AU3787" s="255" t="s">
        <v>82</v>
      </c>
      <c r="AV3787" s="14" t="s">
        <v>82</v>
      </c>
      <c r="AW3787" s="14" t="s">
        <v>34</v>
      </c>
      <c r="AX3787" s="14" t="s">
        <v>72</v>
      </c>
      <c r="AY3787" s="255" t="s">
        <v>191</v>
      </c>
    </row>
    <row r="3788" s="14" customFormat="1">
      <c r="A3788" s="14"/>
      <c r="B3788" s="245"/>
      <c r="C3788" s="246"/>
      <c r="D3788" s="236" t="s">
        <v>202</v>
      </c>
      <c r="E3788" s="247" t="s">
        <v>19</v>
      </c>
      <c r="F3788" s="248" t="s">
        <v>1806</v>
      </c>
      <c r="G3788" s="246"/>
      <c r="H3788" s="249">
        <v>0.40000000000000002</v>
      </c>
      <c r="I3788" s="250"/>
      <c r="J3788" s="246"/>
      <c r="K3788" s="246"/>
      <c r="L3788" s="251"/>
      <c r="M3788" s="252"/>
      <c r="N3788" s="253"/>
      <c r="O3788" s="253"/>
      <c r="P3788" s="253"/>
      <c r="Q3788" s="253"/>
      <c r="R3788" s="253"/>
      <c r="S3788" s="253"/>
      <c r="T3788" s="25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5" t="s">
        <v>202</v>
      </c>
      <c r="AU3788" s="255" t="s">
        <v>82</v>
      </c>
      <c r="AV3788" s="14" t="s">
        <v>82</v>
      </c>
      <c r="AW3788" s="14" t="s">
        <v>34</v>
      </c>
      <c r="AX3788" s="14" t="s">
        <v>72</v>
      </c>
      <c r="AY3788" s="255" t="s">
        <v>191</v>
      </c>
    </row>
    <row r="3789" s="14" customFormat="1">
      <c r="A3789" s="14"/>
      <c r="B3789" s="245"/>
      <c r="C3789" s="246"/>
      <c r="D3789" s="236" t="s">
        <v>202</v>
      </c>
      <c r="E3789" s="247" t="s">
        <v>19</v>
      </c>
      <c r="F3789" s="248" t="s">
        <v>2951</v>
      </c>
      <c r="G3789" s="246"/>
      <c r="H3789" s="249">
        <v>-0.69999999999999996</v>
      </c>
      <c r="I3789" s="250"/>
      <c r="J3789" s="246"/>
      <c r="K3789" s="246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202</v>
      </c>
      <c r="AU3789" s="255" t="s">
        <v>82</v>
      </c>
      <c r="AV3789" s="14" t="s">
        <v>82</v>
      </c>
      <c r="AW3789" s="14" t="s">
        <v>34</v>
      </c>
      <c r="AX3789" s="14" t="s">
        <v>72</v>
      </c>
      <c r="AY3789" s="255" t="s">
        <v>191</v>
      </c>
    </row>
    <row r="3790" s="13" customFormat="1">
      <c r="A3790" s="13"/>
      <c r="B3790" s="234"/>
      <c r="C3790" s="235"/>
      <c r="D3790" s="236" t="s">
        <v>202</v>
      </c>
      <c r="E3790" s="237" t="s">
        <v>19</v>
      </c>
      <c r="F3790" s="238" t="s">
        <v>1554</v>
      </c>
      <c r="G3790" s="235"/>
      <c r="H3790" s="237" t="s">
        <v>19</v>
      </c>
      <c r="I3790" s="239"/>
      <c r="J3790" s="235"/>
      <c r="K3790" s="235"/>
      <c r="L3790" s="240"/>
      <c r="M3790" s="241"/>
      <c r="N3790" s="242"/>
      <c r="O3790" s="242"/>
      <c r="P3790" s="242"/>
      <c r="Q3790" s="242"/>
      <c r="R3790" s="242"/>
      <c r="S3790" s="242"/>
      <c r="T3790" s="243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4" t="s">
        <v>202</v>
      </c>
      <c r="AU3790" s="244" t="s">
        <v>82</v>
      </c>
      <c r="AV3790" s="13" t="s">
        <v>80</v>
      </c>
      <c r="AW3790" s="13" t="s">
        <v>34</v>
      </c>
      <c r="AX3790" s="13" t="s">
        <v>72</v>
      </c>
      <c r="AY3790" s="244" t="s">
        <v>191</v>
      </c>
    </row>
    <row r="3791" s="13" customFormat="1">
      <c r="A3791" s="13"/>
      <c r="B3791" s="234"/>
      <c r="C3791" s="235"/>
      <c r="D3791" s="236" t="s">
        <v>202</v>
      </c>
      <c r="E3791" s="237" t="s">
        <v>19</v>
      </c>
      <c r="F3791" s="238" t="s">
        <v>1559</v>
      </c>
      <c r="G3791" s="235"/>
      <c r="H3791" s="237" t="s">
        <v>19</v>
      </c>
      <c r="I3791" s="239"/>
      <c r="J3791" s="235"/>
      <c r="K3791" s="235"/>
      <c r="L3791" s="240"/>
      <c r="M3791" s="241"/>
      <c r="N3791" s="242"/>
      <c r="O3791" s="242"/>
      <c r="P3791" s="242"/>
      <c r="Q3791" s="242"/>
      <c r="R3791" s="242"/>
      <c r="S3791" s="242"/>
      <c r="T3791" s="243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4" t="s">
        <v>202</v>
      </c>
      <c r="AU3791" s="244" t="s">
        <v>82</v>
      </c>
      <c r="AV3791" s="13" t="s">
        <v>80</v>
      </c>
      <c r="AW3791" s="13" t="s">
        <v>34</v>
      </c>
      <c r="AX3791" s="13" t="s">
        <v>72</v>
      </c>
      <c r="AY3791" s="244" t="s">
        <v>191</v>
      </c>
    </row>
    <row r="3792" s="14" customFormat="1">
      <c r="A3792" s="14"/>
      <c r="B3792" s="245"/>
      <c r="C3792" s="246"/>
      <c r="D3792" s="236" t="s">
        <v>202</v>
      </c>
      <c r="E3792" s="247" t="s">
        <v>19</v>
      </c>
      <c r="F3792" s="248" t="s">
        <v>1827</v>
      </c>
      <c r="G3792" s="246"/>
      <c r="H3792" s="249">
        <v>8.1999999999999993</v>
      </c>
      <c r="I3792" s="250"/>
      <c r="J3792" s="246"/>
      <c r="K3792" s="246"/>
      <c r="L3792" s="251"/>
      <c r="M3792" s="252"/>
      <c r="N3792" s="253"/>
      <c r="O3792" s="253"/>
      <c r="P3792" s="253"/>
      <c r="Q3792" s="253"/>
      <c r="R3792" s="253"/>
      <c r="S3792" s="253"/>
      <c r="T3792" s="25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5" t="s">
        <v>202</v>
      </c>
      <c r="AU3792" s="255" t="s">
        <v>82</v>
      </c>
      <c r="AV3792" s="14" t="s">
        <v>82</v>
      </c>
      <c r="AW3792" s="14" t="s">
        <v>34</v>
      </c>
      <c r="AX3792" s="14" t="s">
        <v>72</v>
      </c>
      <c r="AY3792" s="255" t="s">
        <v>191</v>
      </c>
    </row>
    <row r="3793" s="14" customFormat="1">
      <c r="A3793" s="14"/>
      <c r="B3793" s="245"/>
      <c r="C3793" s="246"/>
      <c r="D3793" s="236" t="s">
        <v>202</v>
      </c>
      <c r="E3793" s="247" t="s">
        <v>19</v>
      </c>
      <c r="F3793" s="248" t="s">
        <v>1806</v>
      </c>
      <c r="G3793" s="246"/>
      <c r="H3793" s="249">
        <v>0.40000000000000002</v>
      </c>
      <c r="I3793" s="250"/>
      <c r="J3793" s="246"/>
      <c r="K3793" s="246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202</v>
      </c>
      <c r="AU3793" s="255" t="s">
        <v>82</v>
      </c>
      <c r="AV3793" s="14" t="s">
        <v>82</v>
      </c>
      <c r="AW3793" s="14" t="s">
        <v>34</v>
      </c>
      <c r="AX3793" s="14" t="s">
        <v>72</v>
      </c>
      <c r="AY3793" s="255" t="s">
        <v>191</v>
      </c>
    </row>
    <row r="3794" s="14" customFormat="1">
      <c r="A3794" s="14"/>
      <c r="B3794" s="245"/>
      <c r="C3794" s="246"/>
      <c r="D3794" s="236" t="s">
        <v>202</v>
      </c>
      <c r="E3794" s="247" t="s">
        <v>19</v>
      </c>
      <c r="F3794" s="248" t="s">
        <v>2951</v>
      </c>
      <c r="G3794" s="246"/>
      <c r="H3794" s="249">
        <v>-0.69999999999999996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202</v>
      </c>
      <c r="AU3794" s="255" t="s">
        <v>82</v>
      </c>
      <c r="AV3794" s="14" t="s">
        <v>82</v>
      </c>
      <c r="AW3794" s="14" t="s">
        <v>34</v>
      </c>
      <c r="AX3794" s="14" t="s">
        <v>72</v>
      </c>
      <c r="AY3794" s="255" t="s">
        <v>191</v>
      </c>
    </row>
    <row r="3795" s="13" customFormat="1">
      <c r="A3795" s="13"/>
      <c r="B3795" s="234"/>
      <c r="C3795" s="235"/>
      <c r="D3795" s="236" t="s">
        <v>202</v>
      </c>
      <c r="E3795" s="237" t="s">
        <v>19</v>
      </c>
      <c r="F3795" s="238" t="s">
        <v>1565</v>
      </c>
      <c r="G3795" s="235"/>
      <c r="H3795" s="237" t="s">
        <v>19</v>
      </c>
      <c r="I3795" s="239"/>
      <c r="J3795" s="235"/>
      <c r="K3795" s="235"/>
      <c r="L3795" s="240"/>
      <c r="M3795" s="241"/>
      <c r="N3795" s="242"/>
      <c r="O3795" s="242"/>
      <c r="P3795" s="242"/>
      <c r="Q3795" s="242"/>
      <c r="R3795" s="242"/>
      <c r="S3795" s="242"/>
      <c r="T3795" s="243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4" t="s">
        <v>202</v>
      </c>
      <c r="AU3795" s="244" t="s">
        <v>82</v>
      </c>
      <c r="AV3795" s="13" t="s">
        <v>80</v>
      </c>
      <c r="AW3795" s="13" t="s">
        <v>34</v>
      </c>
      <c r="AX3795" s="13" t="s">
        <v>72</v>
      </c>
      <c r="AY3795" s="244" t="s">
        <v>191</v>
      </c>
    </row>
    <row r="3796" s="13" customFormat="1">
      <c r="A3796" s="13"/>
      <c r="B3796" s="234"/>
      <c r="C3796" s="235"/>
      <c r="D3796" s="236" t="s">
        <v>202</v>
      </c>
      <c r="E3796" s="237" t="s">
        <v>19</v>
      </c>
      <c r="F3796" s="238" t="s">
        <v>1569</v>
      </c>
      <c r="G3796" s="235"/>
      <c r="H3796" s="237" t="s">
        <v>19</v>
      </c>
      <c r="I3796" s="239"/>
      <c r="J3796" s="235"/>
      <c r="K3796" s="235"/>
      <c r="L3796" s="240"/>
      <c r="M3796" s="241"/>
      <c r="N3796" s="242"/>
      <c r="O3796" s="242"/>
      <c r="P3796" s="242"/>
      <c r="Q3796" s="242"/>
      <c r="R3796" s="242"/>
      <c r="S3796" s="242"/>
      <c r="T3796" s="243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4" t="s">
        <v>202</v>
      </c>
      <c r="AU3796" s="244" t="s">
        <v>82</v>
      </c>
      <c r="AV3796" s="13" t="s">
        <v>80</v>
      </c>
      <c r="AW3796" s="13" t="s">
        <v>34</v>
      </c>
      <c r="AX3796" s="13" t="s">
        <v>72</v>
      </c>
      <c r="AY3796" s="244" t="s">
        <v>191</v>
      </c>
    </row>
    <row r="3797" s="14" customFormat="1">
      <c r="A3797" s="14"/>
      <c r="B3797" s="245"/>
      <c r="C3797" s="246"/>
      <c r="D3797" s="236" t="s">
        <v>202</v>
      </c>
      <c r="E3797" s="247" t="s">
        <v>19</v>
      </c>
      <c r="F3797" s="248" t="s">
        <v>1827</v>
      </c>
      <c r="G3797" s="246"/>
      <c r="H3797" s="249">
        <v>8.1999999999999993</v>
      </c>
      <c r="I3797" s="250"/>
      <c r="J3797" s="246"/>
      <c r="K3797" s="246"/>
      <c r="L3797" s="251"/>
      <c r="M3797" s="252"/>
      <c r="N3797" s="253"/>
      <c r="O3797" s="253"/>
      <c r="P3797" s="253"/>
      <c r="Q3797" s="253"/>
      <c r="R3797" s="253"/>
      <c r="S3797" s="253"/>
      <c r="T3797" s="25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5" t="s">
        <v>202</v>
      </c>
      <c r="AU3797" s="255" t="s">
        <v>82</v>
      </c>
      <c r="AV3797" s="14" t="s">
        <v>82</v>
      </c>
      <c r="AW3797" s="14" t="s">
        <v>34</v>
      </c>
      <c r="AX3797" s="14" t="s">
        <v>72</v>
      </c>
      <c r="AY3797" s="255" t="s">
        <v>191</v>
      </c>
    </row>
    <row r="3798" s="14" customFormat="1">
      <c r="A3798" s="14"/>
      <c r="B3798" s="245"/>
      <c r="C3798" s="246"/>
      <c r="D3798" s="236" t="s">
        <v>202</v>
      </c>
      <c r="E3798" s="247" t="s">
        <v>19</v>
      </c>
      <c r="F3798" s="248" t="s">
        <v>1806</v>
      </c>
      <c r="G3798" s="246"/>
      <c r="H3798" s="249">
        <v>0.40000000000000002</v>
      </c>
      <c r="I3798" s="250"/>
      <c r="J3798" s="246"/>
      <c r="K3798" s="246"/>
      <c r="L3798" s="251"/>
      <c r="M3798" s="252"/>
      <c r="N3798" s="253"/>
      <c r="O3798" s="253"/>
      <c r="P3798" s="253"/>
      <c r="Q3798" s="253"/>
      <c r="R3798" s="253"/>
      <c r="S3798" s="253"/>
      <c r="T3798" s="25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55" t="s">
        <v>202</v>
      </c>
      <c r="AU3798" s="255" t="s">
        <v>82</v>
      </c>
      <c r="AV3798" s="14" t="s">
        <v>82</v>
      </c>
      <c r="AW3798" s="14" t="s">
        <v>34</v>
      </c>
      <c r="AX3798" s="14" t="s">
        <v>72</v>
      </c>
      <c r="AY3798" s="255" t="s">
        <v>191</v>
      </c>
    </row>
    <row r="3799" s="14" customFormat="1">
      <c r="A3799" s="14"/>
      <c r="B3799" s="245"/>
      <c r="C3799" s="246"/>
      <c r="D3799" s="236" t="s">
        <v>202</v>
      </c>
      <c r="E3799" s="247" t="s">
        <v>19</v>
      </c>
      <c r="F3799" s="248" t="s">
        <v>2951</v>
      </c>
      <c r="G3799" s="246"/>
      <c r="H3799" s="249">
        <v>-0.69999999999999996</v>
      </c>
      <c r="I3799" s="250"/>
      <c r="J3799" s="246"/>
      <c r="K3799" s="246"/>
      <c r="L3799" s="251"/>
      <c r="M3799" s="252"/>
      <c r="N3799" s="253"/>
      <c r="O3799" s="253"/>
      <c r="P3799" s="253"/>
      <c r="Q3799" s="253"/>
      <c r="R3799" s="253"/>
      <c r="S3799" s="253"/>
      <c r="T3799" s="25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5" t="s">
        <v>202</v>
      </c>
      <c r="AU3799" s="255" t="s">
        <v>82</v>
      </c>
      <c r="AV3799" s="14" t="s">
        <v>82</v>
      </c>
      <c r="AW3799" s="14" t="s">
        <v>34</v>
      </c>
      <c r="AX3799" s="14" t="s">
        <v>72</v>
      </c>
      <c r="AY3799" s="255" t="s">
        <v>191</v>
      </c>
    </row>
    <row r="3800" s="13" customFormat="1">
      <c r="A3800" s="13"/>
      <c r="B3800" s="234"/>
      <c r="C3800" s="235"/>
      <c r="D3800" s="236" t="s">
        <v>202</v>
      </c>
      <c r="E3800" s="237" t="s">
        <v>19</v>
      </c>
      <c r="F3800" s="238" t="s">
        <v>1572</v>
      </c>
      <c r="G3800" s="235"/>
      <c r="H3800" s="237" t="s">
        <v>19</v>
      </c>
      <c r="I3800" s="239"/>
      <c r="J3800" s="235"/>
      <c r="K3800" s="235"/>
      <c r="L3800" s="240"/>
      <c r="M3800" s="241"/>
      <c r="N3800" s="242"/>
      <c r="O3800" s="242"/>
      <c r="P3800" s="242"/>
      <c r="Q3800" s="242"/>
      <c r="R3800" s="242"/>
      <c r="S3800" s="242"/>
      <c r="T3800" s="243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4" t="s">
        <v>202</v>
      </c>
      <c r="AU3800" s="244" t="s">
        <v>82</v>
      </c>
      <c r="AV3800" s="13" t="s">
        <v>80</v>
      </c>
      <c r="AW3800" s="13" t="s">
        <v>34</v>
      </c>
      <c r="AX3800" s="13" t="s">
        <v>72</v>
      </c>
      <c r="AY3800" s="244" t="s">
        <v>191</v>
      </c>
    </row>
    <row r="3801" s="13" customFormat="1">
      <c r="A3801" s="13"/>
      <c r="B3801" s="234"/>
      <c r="C3801" s="235"/>
      <c r="D3801" s="236" t="s">
        <v>202</v>
      </c>
      <c r="E3801" s="237" t="s">
        <v>19</v>
      </c>
      <c r="F3801" s="238" t="s">
        <v>1577</v>
      </c>
      <c r="G3801" s="235"/>
      <c r="H3801" s="237" t="s">
        <v>19</v>
      </c>
      <c r="I3801" s="239"/>
      <c r="J3801" s="235"/>
      <c r="K3801" s="235"/>
      <c r="L3801" s="240"/>
      <c r="M3801" s="241"/>
      <c r="N3801" s="242"/>
      <c r="O3801" s="242"/>
      <c r="P3801" s="242"/>
      <c r="Q3801" s="242"/>
      <c r="R3801" s="242"/>
      <c r="S3801" s="242"/>
      <c r="T3801" s="24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4" t="s">
        <v>202</v>
      </c>
      <c r="AU3801" s="244" t="s">
        <v>82</v>
      </c>
      <c r="AV3801" s="13" t="s">
        <v>80</v>
      </c>
      <c r="AW3801" s="13" t="s">
        <v>34</v>
      </c>
      <c r="AX3801" s="13" t="s">
        <v>72</v>
      </c>
      <c r="AY3801" s="244" t="s">
        <v>191</v>
      </c>
    </row>
    <row r="3802" s="14" customFormat="1">
      <c r="A3802" s="14"/>
      <c r="B3802" s="245"/>
      <c r="C3802" s="246"/>
      <c r="D3802" s="236" t="s">
        <v>202</v>
      </c>
      <c r="E3802" s="247" t="s">
        <v>19</v>
      </c>
      <c r="F3802" s="248" t="s">
        <v>1834</v>
      </c>
      <c r="G3802" s="246"/>
      <c r="H3802" s="249">
        <v>8.1999999999999993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202</v>
      </c>
      <c r="AU3802" s="255" t="s">
        <v>82</v>
      </c>
      <c r="AV3802" s="14" t="s">
        <v>82</v>
      </c>
      <c r="AW3802" s="14" t="s">
        <v>34</v>
      </c>
      <c r="AX3802" s="14" t="s">
        <v>72</v>
      </c>
      <c r="AY3802" s="255" t="s">
        <v>191</v>
      </c>
    </row>
    <row r="3803" s="14" customFormat="1">
      <c r="A3803" s="14"/>
      <c r="B3803" s="245"/>
      <c r="C3803" s="246"/>
      <c r="D3803" s="236" t="s">
        <v>202</v>
      </c>
      <c r="E3803" s="247" t="s">
        <v>19</v>
      </c>
      <c r="F3803" s="248" t="s">
        <v>1806</v>
      </c>
      <c r="G3803" s="246"/>
      <c r="H3803" s="249">
        <v>0.40000000000000002</v>
      </c>
      <c r="I3803" s="250"/>
      <c r="J3803" s="246"/>
      <c r="K3803" s="246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202</v>
      </c>
      <c r="AU3803" s="255" t="s">
        <v>82</v>
      </c>
      <c r="AV3803" s="14" t="s">
        <v>82</v>
      </c>
      <c r="AW3803" s="14" t="s">
        <v>34</v>
      </c>
      <c r="AX3803" s="14" t="s">
        <v>72</v>
      </c>
      <c r="AY3803" s="255" t="s">
        <v>191</v>
      </c>
    </row>
    <row r="3804" s="14" customFormat="1">
      <c r="A3804" s="14"/>
      <c r="B3804" s="245"/>
      <c r="C3804" s="246"/>
      <c r="D3804" s="236" t="s">
        <v>202</v>
      </c>
      <c r="E3804" s="247" t="s">
        <v>19</v>
      </c>
      <c r="F3804" s="248" t="s">
        <v>2951</v>
      </c>
      <c r="G3804" s="246"/>
      <c r="H3804" s="249">
        <v>-0.69999999999999996</v>
      </c>
      <c r="I3804" s="250"/>
      <c r="J3804" s="246"/>
      <c r="K3804" s="246"/>
      <c r="L3804" s="251"/>
      <c r="M3804" s="252"/>
      <c r="N3804" s="253"/>
      <c r="O3804" s="253"/>
      <c r="P3804" s="253"/>
      <c r="Q3804" s="253"/>
      <c r="R3804" s="253"/>
      <c r="S3804" s="253"/>
      <c r="T3804" s="25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5" t="s">
        <v>202</v>
      </c>
      <c r="AU3804" s="255" t="s">
        <v>82</v>
      </c>
      <c r="AV3804" s="14" t="s">
        <v>82</v>
      </c>
      <c r="AW3804" s="14" t="s">
        <v>34</v>
      </c>
      <c r="AX3804" s="14" t="s">
        <v>72</v>
      </c>
      <c r="AY3804" s="255" t="s">
        <v>191</v>
      </c>
    </row>
    <row r="3805" s="15" customFormat="1">
      <c r="A3805" s="15"/>
      <c r="B3805" s="256"/>
      <c r="C3805" s="257"/>
      <c r="D3805" s="236" t="s">
        <v>202</v>
      </c>
      <c r="E3805" s="258" t="s">
        <v>19</v>
      </c>
      <c r="F3805" s="259" t="s">
        <v>208</v>
      </c>
      <c r="G3805" s="257"/>
      <c r="H3805" s="260">
        <v>31.629999999999999</v>
      </c>
      <c r="I3805" s="261"/>
      <c r="J3805" s="257"/>
      <c r="K3805" s="257"/>
      <c r="L3805" s="262"/>
      <c r="M3805" s="263"/>
      <c r="N3805" s="264"/>
      <c r="O3805" s="264"/>
      <c r="P3805" s="264"/>
      <c r="Q3805" s="264"/>
      <c r="R3805" s="264"/>
      <c r="S3805" s="264"/>
      <c r="T3805" s="26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66" t="s">
        <v>202</v>
      </c>
      <c r="AU3805" s="266" t="s">
        <v>82</v>
      </c>
      <c r="AV3805" s="15" t="s">
        <v>93</v>
      </c>
      <c r="AW3805" s="15" t="s">
        <v>34</v>
      </c>
      <c r="AX3805" s="15" t="s">
        <v>72</v>
      </c>
      <c r="AY3805" s="266" t="s">
        <v>191</v>
      </c>
    </row>
    <row r="3806" s="13" customFormat="1">
      <c r="A3806" s="13"/>
      <c r="B3806" s="234"/>
      <c r="C3806" s="235"/>
      <c r="D3806" s="236" t="s">
        <v>202</v>
      </c>
      <c r="E3806" s="237" t="s">
        <v>19</v>
      </c>
      <c r="F3806" s="238" t="s">
        <v>1581</v>
      </c>
      <c r="G3806" s="235"/>
      <c r="H3806" s="237" t="s">
        <v>19</v>
      </c>
      <c r="I3806" s="239"/>
      <c r="J3806" s="235"/>
      <c r="K3806" s="235"/>
      <c r="L3806" s="240"/>
      <c r="M3806" s="241"/>
      <c r="N3806" s="242"/>
      <c r="O3806" s="242"/>
      <c r="P3806" s="242"/>
      <c r="Q3806" s="242"/>
      <c r="R3806" s="242"/>
      <c r="S3806" s="242"/>
      <c r="T3806" s="243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4" t="s">
        <v>202</v>
      </c>
      <c r="AU3806" s="244" t="s">
        <v>82</v>
      </c>
      <c r="AV3806" s="13" t="s">
        <v>80</v>
      </c>
      <c r="AW3806" s="13" t="s">
        <v>34</v>
      </c>
      <c r="AX3806" s="13" t="s">
        <v>72</v>
      </c>
      <c r="AY3806" s="244" t="s">
        <v>191</v>
      </c>
    </row>
    <row r="3807" s="13" customFormat="1">
      <c r="A3807" s="13"/>
      <c r="B3807" s="234"/>
      <c r="C3807" s="235"/>
      <c r="D3807" s="236" t="s">
        <v>202</v>
      </c>
      <c r="E3807" s="237" t="s">
        <v>19</v>
      </c>
      <c r="F3807" s="238" t="s">
        <v>1582</v>
      </c>
      <c r="G3807" s="235"/>
      <c r="H3807" s="237" t="s">
        <v>19</v>
      </c>
      <c r="I3807" s="239"/>
      <c r="J3807" s="235"/>
      <c r="K3807" s="235"/>
      <c r="L3807" s="240"/>
      <c r="M3807" s="241"/>
      <c r="N3807" s="242"/>
      <c r="O3807" s="242"/>
      <c r="P3807" s="242"/>
      <c r="Q3807" s="242"/>
      <c r="R3807" s="242"/>
      <c r="S3807" s="242"/>
      <c r="T3807" s="24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4" t="s">
        <v>202</v>
      </c>
      <c r="AU3807" s="244" t="s">
        <v>82</v>
      </c>
      <c r="AV3807" s="13" t="s">
        <v>80</v>
      </c>
      <c r="AW3807" s="13" t="s">
        <v>34</v>
      </c>
      <c r="AX3807" s="13" t="s">
        <v>72</v>
      </c>
      <c r="AY3807" s="244" t="s">
        <v>191</v>
      </c>
    </row>
    <row r="3808" s="14" customFormat="1">
      <c r="A3808" s="14"/>
      <c r="B3808" s="245"/>
      <c r="C3808" s="246"/>
      <c r="D3808" s="236" t="s">
        <v>202</v>
      </c>
      <c r="E3808" s="247" t="s">
        <v>19</v>
      </c>
      <c r="F3808" s="248" t="s">
        <v>1836</v>
      </c>
      <c r="G3808" s="246"/>
      <c r="H3808" s="249">
        <v>13.210000000000001</v>
      </c>
      <c r="I3808" s="250"/>
      <c r="J3808" s="246"/>
      <c r="K3808" s="246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202</v>
      </c>
      <c r="AU3808" s="255" t="s">
        <v>82</v>
      </c>
      <c r="AV3808" s="14" t="s">
        <v>82</v>
      </c>
      <c r="AW3808" s="14" t="s">
        <v>34</v>
      </c>
      <c r="AX3808" s="14" t="s">
        <v>72</v>
      </c>
      <c r="AY3808" s="255" t="s">
        <v>191</v>
      </c>
    </row>
    <row r="3809" s="14" customFormat="1">
      <c r="A3809" s="14"/>
      <c r="B3809" s="245"/>
      <c r="C3809" s="246"/>
      <c r="D3809" s="236" t="s">
        <v>202</v>
      </c>
      <c r="E3809" s="247" t="s">
        <v>19</v>
      </c>
      <c r="F3809" s="248" t="s">
        <v>2905</v>
      </c>
      <c r="G3809" s="246"/>
      <c r="H3809" s="249">
        <v>-0.80000000000000004</v>
      </c>
      <c r="I3809" s="250"/>
      <c r="J3809" s="246"/>
      <c r="K3809" s="246"/>
      <c r="L3809" s="251"/>
      <c r="M3809" s="252"/>
      <c r="N3809" s="253"/>
      <c r="O3809" s="253"/>
      <c r="P3809" s="253"/>
      <c r="Q3809" s="253"/>
      <c r="R3809" s="253"/>
      <c r="S3809" s="253"/>
      <c r="T3809" s="25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5" t="s">
        <v>202</v>
      </c>
      <c r="AU3809" s="255" t="s">
        <v>82</v>
      </c>
      <c r="AV3809" s="14" t="s">
        <v>82</v>
      </c>
      <c r="AW3809" s="14" t="s">
        <v>34</v>
      </c>
      <c r="AX3809" s="14" t="s">
        <v>72</v>
      </c>
      <c r="AY3809" s="255" t="s">
        <v>191</v>
      </c>
    </row>
    <row r="3810" s="13" customFormat="1">
      <c r="A3810" s="13"/>
      <c r="B3810" s="234"/>
      <c r="C3810" s="235"/>
      <c r="D3810" s="236" t="s">
        <v>202</v>
      </c>
      <c r="E3810" s="237" t="s">
        <v>19</v>
      </c>
      <c r="F3810" s="238" t="s">
        <v>1589</v>
      </c>
      <c r="G3810" s="235"/>
      <c r="H3810" s="237" t="s">
        <v>19</v>
      </c>
      <c r="I3810" s="239"/>
      <c r="J3810" s="235"/>
      <c r="K3810" s="235"/>
      <c r="L3810" s="240"/>
      <c r="M3810" s="241"/>
      <c r="N3810" s="242"/>
      <c r="O3810" s="242"/>
      <c r="P3810" s="242"/>
      <c r="Q3810" s="242"/>
      <c r="R3810" s="242"/>
      <c r="S3810" s="242"/>
      <c r="T3810" s="243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4" t="s">
        <v>202</v>
      </c>
      <c r="AU3810" s="244" t="s">
        <v>82</v>
      </c>
      <c r="AV3810" s="13" t="s">
        <v>80</v>
      </c>
      <c r="AW3810" s="13" t="s">
        <v>34</v>
      </c>
      <c r="AX3810" s="13" t="s">
        <v>72</v>
      </c>
      <c r="AY3810" s="244" t="s">
        <v>191</v>
      </c>
    </row>
    <row r="3811" s="14" customFormat="1">
      <c r="A3811" s="14"/>
      <c r="B3811" s="245"/>
      <c r="C3811" s="246"/>
      <c r="D3811" s="236" t="s">
        <v>202</v>
      </c>
      <c r="E3811" s="247" t="s">
        <v>19</v>
      </c>
      <c r="F3811" s="248" t="s">
        <v>1839</v>
      </c>
      <c r="G3811" s="246"/>
      <c r="H3811" s="249">
        <v>5.5599999999999996</v>
      </c>
      <c r="I3811" s="250"/>
      <c r="J3811" s="246"/>
      <c r="K3811" s="246"/>
      <c r="L3811" s="251"/>
      <c r="M3811" s="252"/>
      <c r="N3811" s="253"/>
      <c r="O3811" s="253"/>
      <c r="P3811" s="253"/>
      <c r="Q3811" s="253"/>
      <c r="R3811" s="253"/>
      <c r="S3811" s="253"/>
      <c r="T3811" s="25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5" t="s">
        <v>202</v>
      </c>
      <c r="AU3811" s="255" t="s">
        <v>82</v>
      </c>
      <c r="AV3811" s="14" t="s">
        <v>82</v>
      </c>
      <c r="AW3811" s="14" t="s">
        <v>34</v>
      </c>
      <c r="AX3811" s="14" t="s">
        <v>72</v>
      </c>
      <c r="AY3811" s="255" t="s">
        <v>191</v>
      </c>
    </row>
    <row r="3812" s="14" customFormat="1">
      <c r="A3812" s="14"/>
      <c r="B3812" s="245"/>
      <c r="C3812" s="246"/>
      <c r="D3812" s="236" t="s">
        <v>202</v>
      </c>
      <c r="E3812" s="247" t="s">
        <v>19</v>
      </c>
      <c r="F3812" s="248" t="s">
        <v>2905</v>
      </c>
      <c r="G3812" s="246"/>
      <c r="H3812" s="249">
        <v>-0.80000000000000004</v>
      </c>
      <c r="I3812" s="250"/>
      <c r="J3812" s="246"/>
      <c r="K3812" s="246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202</v>
      </c>
      <c r="AU3812" s="255" t="s">
        <v>82</v>
      </c>
      <c r="AV3812" s="14" t="s">
        <v>82</v>
      </c>
      <c r="AW3812" s="14" t="s">
        <v>34</v>
      </c>
      <c r="AX3812" s="14" t="s">
        <v>72</v>
      </c>
      <c r="AY3812" s="255" t="s">
        <v>191</v>
      </c>
    </row>
    <row r="3813" s="13" customFormat="1">
      <c r="A3813" s="13"/>
      <c r="B3813" s="234"/>
      <c r="C3813" s="235"/>
      <c r="D3813" s="236" t="s">
        <v>202</v>
      </c>
      <c r="E3813" s="237" t="s">
        <v>19</v>
      </c>
      <c r="F3813" s="238" t="s">
        <v>1599</v>
      </c>
      <c r="G3813" s="235"/>
      <c r="H3813" s="237" t="s">
        <v>19</v>
      </c>
      <c r="I3813" s="239"/>
      <c r="J3813" s="235"/>
      <c r="K3813" s="235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202</v>
      </c>
      <c r="AU3813" s="244" t="s">
        <v>82</v>
      </c>
      <c r="AV3813" s="13" t="s">
        <v>80</v>
      </c>
      <c r="AW3813" s="13" t="s">
        <v>34</v>
      </c>
      <c r="AX3813" s="13" t="s">
        <v>72</v>
      </c>
      <c r="AY3813" s="244" t="s">
        <v>191</v>
      </c>
    </row>
    <row r="3814" s="14" customFormat="1">
      <c r="A3814" s="14"/>
      <c r="B3814" s="245"/>
      <c r="C3814" s="246"/>
      <c r="D3814" s="236" t="s">
        <v>202</v>
      </c>
      <c r="E3814" s="247" t="s">
        <v>19</v>
      </c>
      <c r="F3814" s="248" t="s">
        <v>1843</v>
      </c>
      <c r="G3814" s="246"/>
      <c r="H3814" s="249">
        <v>12.76</v>
      </c>
      <c r="I3814" s="250"/>
      <c r="J3814" s="246"/>
      <c r="K3814" s="246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202</v>
      </c>
      <c r="AU3814" s="255" t="s">
        <v>82</v>
      </c>
      <c r="AV3814" s="14" t="s">
        <v>82</v>
      </c>
      <c r="AW3814" s="14" t="s">
        <v>34</v>
      </c>
      <c r="AX3814" s="14" t="s">
        <v>72</v>
      </c>
      <c r="AY3814" s="255" t="s">
        <v>191</v>
      </c>
    </row>
    <row r="3815" s="14" customFormat="1">
      <c r="A3815" s="14"/>
      <c r="B3815" s="245"/>
      <c r="C3815" s="246"/>
      <c r="D3815" s="236" t="s">
        <v>202</v>
      </c>
      <c r="E3815" s="247" t="s">
        <v>19</v>
      </c>
      <c r="F3815" s="248" t="s">
        <v>2954</v>
      </c>
      <c r="G3815" s="246"/>
      <c r="H3815" s="249">
        <v>-1.6000000000000001</v>
      </c>
      <c r="I3815" s="250"/>
      <c r="J3815" s="246"/>
      <c r="K3815" s="246"/>
      <c r="L3815" s="251"/>
      <c r="M3815" s="252"/>
      <c r="N3815" s="253"/>
      <c r="O3815" s="253"/>
      <c r="P3815" s="253"/>
      <c r="Q3815" s="253"/>
      <c r="R3815" s="253"/>
      <c r="S3815" s="253"/>
      <c r="T3815" s="25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5" t="s">
        <v>202</v>
      </c>
      <c r="AU3815" s="255" t="s">
        <v>82</v>
      </c>
      <c r="AV3815" s="14" t="s">
        <v>82</v>
      </c>
      <c r="AW3815" s="14" t="s">
        <v>34</v>
      </c>
      <c r="AX3815" s="14" t="s">
        <v>72</v>
      </c>
      <c r="AY3815" s="255" t="s">
        <v>191</v>
      </c>
    </row>
    <row r="3816" s="13" customFormat="1">
      <c r="A3816" s="13"/>
      <c r="B3816" s="234"/>
      <c r="C3816" s="235"/>
      <c r="D3816" s="236" t="s">
        <v>202</v>
      </c>
      <c r="E3816" s="237" t="s">
        <v>19</v>
      </c>
      <c r="F3816" s="238" t="s">
        <v>1602</v>
      </c>
      <c r="G3816" s="235"/>
      <c r="H3816" s="237" t="s">
        <v>19</v>
      </c>
      <c r="I3816" s="239"/>
      <c r="J3816" s="235"/>
      <c r="K3816" s="235"/>
      <c r="L3816" s="240"/>
      <c r="M3816" s="241"/>
      <c r="N3816" s="242"/>
      <c r="O3816" s="242"/>
      <c r="P3816" s="242"/>
      <c r="Q3816" s="242"/>
      <c r="R3816" s="242"/>
      <c r="S3816" s="242"/>
      <c r="T3816" s="243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4" t="s">
        <v>202</v>
      </c>
      <c r="AU3816" s="244" t="s">
        <v>82</v>
      </c>
      <c r="AV3816" s="13" t="s">
        <v>80</v>
      </c>
      <c r="AW3816" s="13" t="s">
        <v>34</v>
      </c>
      <c r="AX3816" s="13" t="s">
        <v>72</v>
      </c>
      <c r="AY3816" s="244" t="s">
        <v>191</v>
      </c>
    </row>
    <row r="3817" s="14" customFormat="1">
      <c r="A3817" s="14"/>
      <c r="B3817" s="245"/>
      <c r="C3817" s="246"/>
      <c r="D3817" s="236" t="s">
        <v>202</v>
      </c>
      <c r="E3817" s="247" t="s">
        <v>19</v>
      </c>
      <c r="F3817" s="248" t="s">
        <v>1844</v>
      </c>
      <c r="G3817" s="246"/>
      <c r="H3817" s="249">
        <v>9.4600000000000009</v>
      </c>
      <c r="I3817" s="250"/>
      <c r="J3817" s="246"/>
      <c r="K3817" s="246"/>
      <c r="L3817" s="251"/>
      <c r="M3817" s="252"/>
      <c r="N3817" s="253"/>
      <c r="O3817" s="253"/>
      <c r="P3817" s="253"/>
      <c r="Q3817" s="253"/>
      <c r="R3817" s="253"/>
      <c r="S3817" s="253"/>
      <c r="T3817" s="25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5" t="s">
        <v>202</v>
      </c>
      <c r="AU3817" s="255" t="s">
        <v>82</v>
      </c>
      <c r="AV3817" s="14" t="s">
        <v>82</v>
      </c>
      <c r="AW3817" s="14" t="s">
        <v>34</v>
      </c>
      <c r="AX3817" s="14" t="s">
        <v>72</v>
      </c>
      <c r="AY3817" s="255" t="s">
        <v>191</v>
      </c>
    </row>
    <row r="3818" s="14" customFormat="1">
      <c r="A3818" s="14"/>
      <c r="B3818" s="245"/>
      <c r="C3818" s="246"/>
      <c r="D3818" s="236" t="s">
        <v>202</v>
      </c>
      <c r="E3818" s="247" t="s">
        <v>19</v>
      </c>
      <c r="F3818" s="248" t="s">
        <v>2905</v>
      </c>
      <c r="G3818" s="246"/>
      <c r="H3818" s="249">
        <v>-0.80000000000000004</v>
      </c>
      <c r="I3818" s="250"/>
      <c r="J3818" s="246"/>
      <c r="K3818" s="246"/>
      <c r="L3818" s="251"/>
      <c r="M3818" s="252"/>
      <c r="N3818" s="253"/>
      <c r="O3818" s="253"/>
      <c r="P3818" s="253"/>
      <c r="Q3818" s="253"/>
      <c r="R3818" s="253"/>
      <c r="S3818" s="253"/>
      <c r="T3818" s="25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5" t="s">
        <v>202</v>
      </c>
      <c r="AU3818" s="255" t="s">
        <v>82</v>
      </c>
      <c r="AV3818" s="14" t="s">
        <v>82</v>
      </c>
      <c r="AW3818" s="14" t="s">
        <v>34</v>
      </c>
      <c r="AX3818" s="14" t="s">
        <v>72</v>
      </c>
      <c r="AY3818" s="255" t="s">
        <v>191</v>
      </c>
    </row>
    <row r="3819" s="13" customFormat="1">
      <c r="A3819" s="13"/>
      <c r="B3819" s="234"/>
      <c r="C3819" s="235"/>
      <c r="D3819" s="236" t="s">
        <v>202</v>
      </c>
      <c r="E3819" s="237" t="s">
        <v>19</v>
      </c>
      <c r="F3819" s="238" t="s">
        <v>1604</v>
      </c>
      <c r="G3819" s="235"/>
      <c r="H3819" s="237" t="s">
        <v>19</v>
      </c>
      <c r="I3819" s="239"/>
      <c r="J3819" s="235"/>
      <c r="K3819" s="235"/>
      <c r="L3819" s="240"/>
      <c r="M3819" s="241"/>
      <c r="N3819" s="242"/>
      <c r="O3819" s="242"/>
      <c r="P3819" s="242"/>
      <c r="Q3819" s="242"/>
      <c r="R3819" s="242"/>
      <c r="S3819" s="242"/>
      <c r="T3819" s="24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4" t="s">
        <v>202</v>
      </c>
      <c r="AU3819" s="244" t="s">
        <v>82</v>
      </c>
      <c r="AV3819" s="13" t="s">
        <v>80</v>
      </c>
      <c r="AW3819" s="13" t="s">
        <v>34</v>
      </c>
      <c r="AX3819" s="13" t="s">
        <v>72</v>
      </c>
      <c r="AY3819" s="244" t="s">
        <v>191</v>
      </c>
    </row>
    <row r="3820" s="14" customFormat="1">
      <c r="A3820" s="14"/>
      <c r="B3820" s="245"/>
      <c r="C3820" s="246"/>
      <c r="D3820" s="236" t="s">
        <v>202</v>
      </c>
      <c r="E3820" s="247" t="s">
        <v>19</v>
      </c>
      <c r="F3820" s="248" t="s">
        <v>1844</v>
      </c>
      <c r="G3820" s="246"/>
      <c r="H3820" s="249">
        <v>9.4600000000000009</v>
      </c>
      <c r="I3820" s="250"/>
      <c r="J3820" s="246"/>
      <c r="K3820" s="246"/>
      <c r="L3820" s="251"/>
      <c r="M3820" s="252"/>
      <c r="N3820" s="253"/>
      <c r="O3820" s="253"/>
      <c r="P3820" s="253"/>
      <c r="Q3820" s="253"/>
      <c r="R3820" s="253"/>
      <c r="S3820" s="253"/>
      <c r="T3820" s="25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5" t="s">
        <v>202</v>
      </c>
      <c r="AU3820" s="255" t="s">
        <v>82</v>
      </c>
      <c r="AV3820" s="14" t="s">
        <v>82</v>
      </c>
      <c r="AW3820" s="14" t="s">
        <v>34</v>
      </c>
      <c r="AX3820" s="14" t="s">
        <v>72</v>
      </c>
      <c r="AY3820" s="255" t="s">
        <v>191</v>
      </c>
    </row>
    <row r="3821" s="14" customFormat="1">
      <c r="A3821" s="14"/>
      <c r="B3821" s="245"/>
      <c r="C3821" s="246"/>
      <c r="D3821" s="236" t="s">
        <v>202</v>
      </c>
      <c r="E3821" s="247" t="s">
        <v>19</v>
      </c>
      <c r="F3821" s="248" t="s">
        <v>2955</v>
      </c>
      <c r="G3821" s="246"/>
      <c r="H3821" s="249">
        <v>0.40000000000000002</v>
      </c>
      <c r="I3821" s="250"/>
      <c r="J3821" s="246"/>
      <c r="K3821" s="246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202</v>
      </c>
      <c r="AU3821" s="255" t="s">
        <v>82</v>
      </c>
      <c r="AV3821" s="14" t="s">
        <v>82</v>
      </c>
      <c r="AW3821" s="14" t="s">
        <v>34</v>
      </c>
      <c r="AX3821" s="14" t="s">
        <v>72</v>
      </c>
      <c r="AY3821" s="255" t="s">
        <v>191</v>
      </c>
    </row>
    <row r="3822" s="14" customFormat="1">
      <c r="A3822" s="14"/>
      <c r="B3822" s="245"/>
      <c r="C3822" s="246"/>
      <c r="D3822" s="236" t="s">
        <v>202</v>
      </c>
      <c r="E3822" s="247" t="s">
        <v>19</v>
      </c>
      <c r="F3822" s="248" t="s">
        <v>2956</v>
      </c>
      <c r="G3822" s="246"/>
      <c r="H3822" s="249">
        <v>-1.75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202</v>
      </c>
      <c r="AU3822" s="255" t="s">
        <v>82</v>
      </c>
      <c r="AV3822" s="14" t="s">
        <v>82</v>
      </c>
      <c r="AW3822" s="14" t="s">
        <v>34</v>
      </c>
      <c r="AX3822" s="14" t="s">
        <v>72</v>
      </c>
      <c r="AY3822" s="255" t="s">
        <v>191</v>
      </c>
    </row>
    <row r="3823" s="15" customFormat="1">
      <c r="A3823" s="15"/>
      <c r="B3823" s="256"/>
      <c r="C3823" s="257"/>
      <c r="D3823" s="236" t="s">
        <v>202</v>
      </c>
      <c r="E3823" s="258" t="s">
        <v>19</v>
      </c>
      <c r="F3823" s="259" t="s">
        <v>208</v>
      </c>
      <c r="G3823" s="257"/>
      <c r="H3823" s="260">
        <v>45.100000000000001</v>
      </c>
      <c r="I3823" s="261"/>
      <c r="J3823" s="257"/>
      <c r="K3823" s="257"/>
      <c r="L3823" s="262"/>
      <c r="M3823" s="263"/>
      <c r="N3823" s="264"/>
      <c r="O3823" s="264"/>
      <c r="P3823" s="264"/>
      <c r="Q3823" s="264"/>
      <c r="R3823" s="264"/>
      <c r="S3823" s="264"/>
      <c r="T3823" s="26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66" t="s">
        <v>202</v>
      </c>
      <c r="AU3823" s="266" t="s">
        <v>82</v>
      </c>
      <c r="AV3823" s="15" t="s">
        <v>93</v>
      </c>
      <c r="AW3823" s="15" t="s">
        <v>34</v>
      </c>
      <c r="AX3823" s="15" t="s">
        <v>72</v>
      </c>
      <c r="AY3823" s="266" t="s">
        <v>191</v>
      </c>
    </row>
    <row r="3824" s="13" customFormat="1">
      <c r="A3824" s="13"/>
      <c r="B3824" s="234"/>
      <c r="C3824" s="235"/>
      <c r="D3824" s="236" t="s">
        <v>202</v>
      </c>
      <c r="E3824" s="237" t="s">
        <v>19</v>
      </c>
      <c r="F3824" s="238" t="s">
        <v>1607</v>
      </c>
      <c r="G3824" s="235"/>
      <c r="H3824" s="237" t="s">
        <v>19</v>
      </c>
      <c r="I3824" s="239"/>
      <c r="J3824" s="235"/>
      <c r="K3824" s="235"/>
      <c r="L3824" s="240"/>
      <c r="M3824" s="241"/>
      <c r="N3824" s="242"/>
      <c r="O3824" s="242"/>
      <c r="P3824" s="242"/>
      <c r="Q3824" s="242"/>
      <c r="R3824" s="242"/>
      <c r="S3824" s="242"/>
      <c r="T3824" s="243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4" t="s">
        <v>202</v>
      </c>
      <c r="AU3824" s="244" t="s">
        <v>82</v>
      </c>
      <c r="AV3824" s="13" t="s">
        <v>80</v>
      </c>
      <c r="AW3824" s="13" t="s">
        <v>34</v>
      </c>
      <c r="AX3824" s="13" t="s">
        <v>72</v>
      </c>
      <c r="AY3824" s="244" t="s">
        <v>191</v>
      </c>
    </row>
    <row r="3825" s="13" customFormat="1">
      <c r="A3825" s="13"/>
      <c r="B3825" s="234"/>
      <c r="C3825" s="235"/>
      <c r="D3825" s="236" t="s">
        <v>202</v>
      </c>
      <c r="E3825" s="237" t="s">
        <v>19</v>
      </c>
      <c r="F3825" s="238" t="s">
        <v>1608</v>
      </c>
      <c r="G3825" s="235"/>
      <c r="H3825" s="237" t="s">
        <v>19</v>
      </c>
      <c r="I3825" s="239"/>
      <c r="J3825" s="235"/>
      <c r="K3825" s="235"/>
      <c r="L3825" s="240"/>
      <c r="M3825" s="241"/>
      <c r="N3825" s="242"/>
      <c r="O3825" s="242"/>
      <c r="P3825" s="242"/>
      <c r="Q3825" s="242"/>
      <c r="R3825" s="242"/>
      <c r="S3825" s="242"/>
      <c r="T3825" s="243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4" t="s">
        <v>202</v>
      </c>
      <c r="AU3825" s="244" t="s">
        <v>82</v>
      </c>
      <c r="AV3825" s="13" t="s">
        <v>80</v>
      </c>
      <c r="AW3825" s="13" t="s">
        <v>34</v>
      </c>
      <c r="AX3825" s="13" t="s">
        <v>72</v>
      </c>
      <c r="AY3825" s="244" t="s">
        <v>191</v>
      </c>
    </row>
    <row r="3826" s="14" customFormat="1">
      <c r="A3826" s="14"/>
      <c r="B3826" s="245"/>
      <c r="C3826" s="246"/>
      <c r="D3826" s="236" t="s">
        <v>202</v>
      </c>
      <c r="E3826" s="247" t="s">
        <v>19</v>
      </c>
      <c r="F3826" s="248" t="s">
        <v>1845</v>
      </c>
      <c r="G3826" s="246"/>
      <c r="H3826" s="249">
        <v>34.740000000000002</v>
      </c>
      <c r="I3826" s="250"/>
      <c r="J3826" s="246"/>
      <c r="K3826" s="246"/>
      <c r="L3826" s="251"/>
      <c r="M3826" s="252"/>
      <c r="N3826" s="253"/>
      <c r="O3826" s="253"/>
      <c r="P3826" s="253"/>
      <c r="Q3826" s="253"/>
      <c r="R3826" s="253"/>
      <c r="S3826" s="253"/>
      <c r="T3826" s="25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5" t="s">
        <v>202</v>
      </c>
      <c r="AU3826" s="255" t="s">
        <v>82</v>
      </c>
      <c r="AV3826" s="14" t="s">
        <v>82</v>
      </c>
      <c r="AW3826" s="14" t="s">
        <v>34</v>
      </c>
      <c r="AX3826" s="14" t="s">
        <v>72</v>
      </c>
      <c r="AY3826" s="255" t="s">
        <v>191</v>
      </c>
    </row>
    <row r="3827" s="14" customFormat="1">
      <c r="A3827" s="14"/>
      <c r="B3827" s="245"/>
      <c r="C3827" s="246"/>
      <c r="D3827" s="236" t="s">
        <v>202</v>
      </c>
      <c r="E3827" s="247" t="s">
        <v>19</v>
      </c>
      <c r="F3827" s="248" t="s">
        <v>1806</v>
      </c>
      <c r="G3827" s="246"/>
      <c r="H3827" s="249">
        <v>0.40000000000000002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202</v>
      </c>
      <c r="AU3827" s="255" t="s">
        <v>82</v>
      </c>
      <c r="AV3827" s="14" t="s">
        <v>82</v>
      </c>
      <c r="AW3827" s="14" t="s">
        <v>34</v>
      </c>
      <c r="AX3827" s="14" t="s">
        <v>72</v>
      </c>
      <c r="AY3827" s="255" t="s">
        <v>191</v>
      </c>
    </row>
    <row r="3828" s="14" customFormat="1">
      <c r="A3828" s="14"/>
      <c r="B3828" s="245"/>
      <c r="C3828" s="246"/>
      <c r="D3828" s="236" t="s">
        <v>202</v>
      </c>
      <c r="E3828" s="247" t="s">
        <v>19</v>
      </c>
      <c r="F3828" s="248" t="s">
        <v>1806</v>
      </c>
      <c r="G3828" s="246"/>
      <c r="H3828" s="249">
        <v>0.40000000000000002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202</v>
      </c>
      <c r="AU3828" s="255" t="s">
        <v>82</v>
      </c>
      <c r="AV3828" s="14" t="s">
        <v>82</v>
      </c>
      <c r="AW3828" s="14" t="s">
        <v>34</v>
      </c>
      <c r="AX3828" s="14" t="s">
        <v>72</v>
      </c>
      <c r="AY3828" s="255" t="s">
        <v>191</v>
      </c>
    </row>
    <row r="3829" s="14" customFormat="1">
      <c r="A3829" s="14"/>
      <c r="B3829" s="245"/>
      <c r="C3829" s="246"/>
      <c r="D3829" s="236" t="s">
        <v>202</v>
      </c>
      <c r="E3829" s="247" t="s">
        <v>19</v>
      </c>
      <c r="F3829" s="248" t="s">
        <v>2957</v>
      </c>
      <c r="G3829" s="246"/>
      <c r="H3829" s="249">
        <v>-10.6</v>
      </c>
      <c r="I3829" s="250"/>
      <c r="J3829" s="246"/>
      <c r="K3829" s="246"/>
      <c r="L3829" s="251"/>
      <c r="M3829" s="252"/>
      <c r="N3829" s="253"/>
      <c r="O3829" s="253"/>
      <c r="P3829" s="253"/>
      <c r="Q3829" s="253"/>
      <c r="R3829" s="253"/>
      <c r="S3829" s="253"/>
      <c r="T3829" s="25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5" t="s">
        <v>202</v>
      </c>
      <c r="AU3829" s="255" t="s">
        <v>82</v>
      </c>
      <c r="AV3829" s="14" t="s">
        <v>82</v>
      </c>
      <c r="AW3829" s="14" t="s">
        <v>34</v>
      </c>
      <c r="AX3829" s="14" t="s">
        <v>72</v>
      </c>
      <c r="AY3829" s="255" t="s">
        <v>191</v>
      </c>
    </row>
    <row r="3830" s="13" customFormat="1">
      <c r="A3830" s="13"/>
      <c r="B3830" s="234"/>
      <c r="C3830" s="235"/>
      <c r="D3830" s="236" t="s">
        <v>202</v>
      </c>
      <c r="E3830" s="237" t="s">
        <v>19</v>
      </c>
      <c r="F3830" s="238" t="s">
        <v>1612</v>
      </c>
      <c r="G3830" s="235"/>
      <c r="H3830" s="237" t="s">
        <v>19</v>
      </c>
      <c r="I3830" s="239"/>
      <c r="J3830" s="235"/>
      <c r="K3830" s="235"/>
      <c r="L3830" s="240"/>
      <c r="M3830" s="241"/>
      <c r="N3830" s="242"/>
      <c r="O3830" s="242"/>
      <c r="P3830" s="242"/>
      <c r="Q3830" s="242"/>
      <c r="R3830" s="242"/>
      <c r="S3830" s="242"/>
      <c r="T3830" s="243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4" t="s">
        <v>202</v>
      </c>
      <c r="AU3830" s="244" t="s">
        <v>82</v>
      </c>
      <c r="AV3830" s="13" t="s">
        <v>80</v>
      </c>
      <c r="AW3830" s="13" t="s">
        <v>34</v>
      </c>
      <c r="AX3830" s="13" t="s">
        <v>72</v>
      </c>
      <c r="AY3830" s="244" t="s">
        <v>191</v>
      </c>
    </row>
    <row r="3831" s="14" customFormat="1">
      <c r="A3831" s="14"/>
      <c r="B3831" s="245"/>
      <c r="C3831" s="246"/>
      <c r="D3831" s="236" t="s">
        <v>202</v>
      </c>
      <c r="E3831" s="247" t="s">
        <v>19</v>
      </c>
      <c r="F3831" s="248" t="s">
        <v>1846</v>
      </c>
      <c r="G3831" s="246"/>
      <c r="H3831" s="249">
        <v>27.728000000000002</v>
      </c>
      <c r="I3831" s="250"/>
      <c r="J3831" s="246"/>
      <c r="K3831" s="246"/>
      <c r="L3831" s="251"/>
      <c r="M3831" s="252"/>
      <c r="N3831" s="253"/>
      <c r="O3831" s="253"/>
      <c r="P3831" s="253"/>
      <c r="Q3831" s="253"/>
      <c r="R3831" s="253"/>
      <c r="S3831" s="253"/>
      <c r="T3831" s="25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5" t="s">
        <v>202</v>
      </c>
      <c r="AU3831" s="255" t="s">
        <v>82</v>
      </c>
      <c r="AV3831" s="14" t="s">
        <v>82</v>
      </c>
      <c r="AW3831" s="14" t="s">
        <v>34</v>
      </c>
      <c r="AX3831" s="14" t="s">
        <v>72</v>
      </c>
      <c r="AY3831" s="255" t="s">
        <v>191</v>
      </c>
    </row>
    <row r="3832" s="14" customFormat="1">
      <c r="A3832" s="14"/>
      <c r="B3832" s="245"/>
      <c r="C3832" s="246"/>
      <c r="D3832" s="236" t="s">
        <v>202</v>
      </c>
      <c r="E3832" s="247" t="s">
        <v>19</v>
      </c>
      <c r="F3832" s="248" t="s">
        <v>1847</v>
      </c>
      <c r="G3832" s="246"/>
      <c r="H3832" s="249">
        <v>1.2</v>
      </c>
      <c r="I3832" s="250"/>
      <c r="J3832" s="246"/>
      <c r="K3832" s="246"/>
      <c r="L3832" s="251"/>
      <c r="M3832" s="252"/>
      <c r="N3832" s="253"/>
      <c r="O3832" s="253"/>
      <c r="P3832" s="253"/>
      <c r="Q3832" s="253"/>
      <c r="R3832" s="253"/>
      <c r="S3832" s="253"/>
      <c r="T3832" s="25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5" t="s">
        <v>202</v>
      </c>
      <c r="AU3832" s="255" t="s">
        <v>82</v>
      </c>
      <c r="AV3832" s="14" t="s">
        <v>82</v>
      </c>
      <c r="AW3832" s="14" t="s">
        <v>34</v>
      </c>
      <c r="AX3832" s="14" t="s">
        <v>72</v>
      </c>
      <c r="AY3832" s="255" t="s">
        <v>191</v>
      </c>
    </row>
    <row r="3833" s="14" customFormat="1">
      <c r="A3833" s="14"/>
      <c r="B3833" s="245"/>
      <c r="C3833" s="246"/>
      <c r="D3833" s="236" t="s">
        <v>202</v>
      </c>
      <c r="E3833" s="247" t="s">
        <v>19</v>
      </c>
      <c r="F3833" s="248" t="s">
        <v>1806</v>
      </c>
      <c r="G3833" s="246"/>
      <c r="H3833" s="249">
        <v>0.40000000000000002</v>
      </c>
      <c r="I3833" s="250"/>
      <c r="J3833" s="246"/>
      <c r="K3833" s="246"/>
      <c r="L3833" s="251"/>
      <c r="M3833" s="252"/>
      <c r="N3833" s="253"/>
      <c r="O3833" s="253"/>
      <c r="P3833" s="253"/>
      <c r="Q3833" s="253"/>
      <c r="R3833" s="253"/>
      <c r="S3833" s="253"/>
      <c r="T3833" s="25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5" t="s">
        <v>202</v>
      </c>
      <c r="AU3833" s="255" t="s">
        <v>82</v>
      </c>
      <c r="AV3833" s="14" t="s">
        <v>82</v>
      </c>
      <c r="AW3833" s="14" t="s">
        <v>34</v>
      </c>
      <c r="AX3833" s="14" t="s">
        <v>72</v>
      </c>
      <c r="AY3833" s="255" t="s">
        <v>191</v>
      </c>
    </row>
    <row r="3834" s="14" customFormat="1">
      <c r="A3834" s="14"/>
      <c r="B3834" s="245"/>
      <c r="C3834" s="246"/>
      <c r="D3834" s="236" t="s">
        <v>202</v>
      </c>
      <c r="E3834" s="247" t="s">
        <v>19</v>
      </c>
      <c r="F3834" s="248" t="s">
        <v>1806</v>
      </c>
      <c r="G3834" s="246"/>
      <c r="H3834" s="249">
        <v>0.40000000000000002</v>
      </c>
      <c r="I3834" s="250"/>
      <c r="J3834" s="246"/>
      <c r="K3834" s="246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5" t="s">
        <v>202</v>
      </c>
      <c r="AU3834" s="255" t="s">
        <v>82</v>
      </c>
      <c r="AV3834" s="14" t="s">
        <v>82</v>
      </c>
      <c r="AW3834" s="14" t="s">
        <v>34</v>
      </c>
      <c r="AX3834" s="14" t="s">
        <v>72</v>
      </c>
      <c r="AY3834" s="255" t="s">
        <v>191</v>
      </c>
    </row>
    <row r="3835" s="14" customFormat="1">
      <c r="A3835" s="14"/>
      <c r="B3835" s="245"/>
      <c r="C3835" s="246"/>
      <c r="D3835" s="236" t="s">
        <v>202</v>
      </c>
      <c r="E3835" s="247" t="s">
        <v>19</v>
      </c>
      <c r="F3835" s="248" t="s">
        <v>1806</v>
      </c>
      <c r="G3835" s="246"/>
      <c r="H3835" s="249">
        <v>0.40000000000000002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202</v>
      </c>
      <c r="AU3835" s="255" t="s">
        <v>82</v>
      </c>
      <c r="AV3835" s="14" t="s">
        <v>82</v>
      </c>
      <c r="AW3835" s="14" t="s">
        <v>34</v>
      </c>
      <c r="AX3835" s="14" t="s">
        <v>72</v>
      </c>
      <c r="AY3835" s="255" t="s">
        <v>191</v>
      </c>
    </row>
    <row r="3836" s="14" customFormat="1">
      <c r="A3836" s="14"/>
      <c r="B3836" s="245"/>
      <c r="C3836" s="246"/>
      <c r="D3836" s="236" t="s">
        <v>202</v>
      </c>
      <c r="E3836" s="247" t="s">
        <v>19</v>
      </c>
      <c r="F3836" s="248" t="s">
        <v>1806</v>
      </c>
      <c r="G3836" s="246"/>
      <c r="H3836" s="249">
        <v>0.40000000000000002</v>
      </c>
      <c r="I3836" s="250"/>
      <c r="J3836" s="246"/>
      <c r="K3836" s="246"/>
      <c r="L3836" s="251"/>
      <c r="M3836" s="252"/>
      <c r="N3836" s="253"/>
      <c r="O3836" s="253"/>
      <c r="P3836" s="253"/>
      <c r="Q3836" s="253"/>
      <c r="R3836" s="253"/>
      <c r="S3836" s="253"/>
      <c r="T3836" s="25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5" t="s">
        <v>202</v>
      </c>
      <c r="AU3836" s="255" t="s">
        <v>82</v>
      </c>
      <c r="AV3836" s="14" t="s">
        <v>82</v>
      </c>
      <c r="AW3836" s="14" t="s">
        <v>34</v>
      </c>
      <c r="AX3836" s="14" t="s">
        <v>72</v>
      </c>
      <c r="AY3836" s="255" t="s">
        <v>191</v>
      </c>
    </row>
    <row r="3837" s="14" customFormat="1">
      <c r="A3837" s="14"/>
      <c r="B3837" s="245"/>
      <c r="C3837" s="246"/>
      <c r="D3837" s="236" t="s">
        <v>202</v>
      </c>
      <c r="E3837" s="247" t="s">
        <v>19</v>
      </c>
      <c r="F3837" s="248" t="s">
        <v>1806</v>
      </c>
      <c r="G3837" s="246"/>
      <c r="H3837" s="249">
        <v>0.40000000000000002</v>
      </c>
      <c r="I3837" s="250"/>
      <c r="J3837" s="246"/>
      <c r="K3837" s="246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202</v>
      </c>
      <c r="AU3837" s="255" t="s">
        <v>82</v>
      </c>
      <c r="AV3837" s="14" t="s">
        <v>82</v>
      </c>
      <c r="AW3837" s="14" t="s">
        <v>34</v>
      </c>
      <c r="AX3837" s="14" t="s">
        <v>72</v>
      </c>
      <c r="AY3837" s="255" t="s">
        <v>191</v>
      </c>
    </row>
    <row r="3838" s="14" customFormat="1">
      <c r="A3838" s="14"/>
      <c r="B3838" s="245"/>
      <c r="C3838" s="246"/>
      <c r="D3838" s="236" t="s">
        <v>202</v>
      </c>
      <c r="E3838" s="247" t="s">
        <v>19</v>
      </c>
      <c r="F3838" s="248" t="s">
        <v>2958</v>
      </c>
      <c r="G3838" s="246"/>
      <c r="H3838" s="249">
        <v>-11.9</v>
      </c>
      <c r="I3838" s="250"/>
      <c r="J3838" s="246"/>
      <c r="K3838" s="246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202</v>
      </c>
      <c r="AU3838" s="255" t="s">
        <v>82</v>
      </c>
      <c r="AV3838" s="14" t="s">
        <v>82</v>
      </c>
      <c r="AW3838" s="14" t="s">
        <v>34</v>
      </c>
      <c r="AX3838" s="14" t="s">
        <v>72</v>
      </c>
      <c r="AY3838" s="255" t="s">
        <v>191</v>
      </c>
    </row>
    <row r="3839" s="14" customFormat="1">
      <c r="A3839" s="14"/>
      <c r="B3839" s="245"/>
      <c r="C3839" s="246"/>
      <c r="D3839" s="236" t="s">
        <v>202</v>
      </c>
      <c r="E3839" s="247" t="s">
        <v>19</v>
      </c>
      <c r="F3839" s="248" t="s">
        <v>1849</v>
      </c>
      <c r="G3839" s="246"/>
      <c r="H3839" s="249">
        <v>35.450000000000003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202</v>
      </c>
      <c r="AU3839" s="255" t="s">
        <v>82</v>
      </c>
      <c r="AV3839" s="14" t="s">
        <v>82</v>
      </c>
      <c r="AW3839" s="14" t="s">
        <v>34</v>
      </c>
      <c r="AX3839" s="14" t="s">
        <v>72</v>
      </c>
      <c r="AY3839" s="255" t="s">
        <v>191</v>
      </c>
    </row>
    <row r="3840" s="14" customFormat="1">
      <c r="A3840" s="14"/>
      <c r="B3840" s="245"/>
      <c r="C3840" s="246"/>
      <c r="D3840" s="236" t="s">
        <v>202</v>
      </c>
      <c r="E3840" s="247" t="s">
        <v>19</v>
      </c>
      <c r="F3840" s="248" t="s">
        <v>1850</v>
      </c>
      <c r="G3840" s="246"/>
      <c r="H3840" s="249">
        <v>0.75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202</v>
      </c>
      <c r="AU3840" s="255" t="s">
        <v>82</v>
      </c>
      <c r="AV3840" s="14" t="s">
        <v>82</v>
      </c>
      <c r="AW3840" s="14" t="s">
        <v>34</v>
      </c>
      <c r="AX3840" s="14" t="s">
        <v>72</v>
      </c>
      <c r="AY3840" s="255" t="s">
        <v>191</v>
      </c>
    </row>
    <row r="3841" s="14" customFormat="1">
      <c r="A3841" s="14"/>
      <c r="B3841" s="245"/>
      <c r="C3841" s="246"/>
      <c r="D3841" s="236" t="s">
        <v>202</v>
      </c>
      <c r="E3841" s="247" t="s">
        <v>19</v>
      </c>
      <c r="F3841" s="248" t="s">
        <v>1851</v>
      </c>
      <c r="G3841" s="246"/>
      <c r="H3841" s="249">
        <v>0.20000000000000001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202</v>
      </c>
      <c r="AU3841" s="255" t="s">
        <v>82</v>
      </c>
      <c r="AV3841" s="14" t="s">
        <v>82</v>
      </c>
      <c r="AW3841" s="14" t="s">
        <v>34</v>
      </c>
      <c r="AX3841" s="14" t="s">
        <v>72</v>
      </c>
      <c r="AY3841" s="255" t="s">
        <v>191</v>
      </c>
    </row>
    <row r="3842" s="14" customFormat="1">
      <c r="A3842" s="14"/>
      <c r="B3842" s="245"/>
      <c r="C3842" s="246"/>
      <c r="D3842" s="236" t="s">
        <v>202</v>
      </c>
      <c r="E3842" s="247" t="s">
        <v>19</v>
      </c>
      <c r="F3842" s="248" t="s">
        <v>1852</v>
      </c>
      <c r="G3842" s="246"/>
      <c r="H3842" s="249">
        <v>0.59999999999999998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202</v>
      </c>
      <c r="AU3842" s="255" t="s">
        <v>82</v>
      </c>
      <c r="AV3842" s="14" t="s">
        <v>82</v>
      </c>
      <c r="AW3842" s="14" t="s">
        <v>34</v>
      </c>
      <c r="AX3842" s="14" t="s">
        <v>72</v>
      </c>
      <c r="AY3842" s="255" t="s">
        <v>191</v>
      </c>
    </row>
    <row r="3843" s="14" customFormat="1">
      <c r="A3843" s="14"/>
      <c r="B3843" s="245"/>
      <c r="C3843" s="246"/>
      <c r="D3843" s="236" t="s">
        <v>202</v>
      </c>
      <c r="E3843" s="247" t="s">
        <v>19</v>
      </c>
      <c r="F3843" s="248" t="s">
        <v>1806</v>
      </c>
      <c r="G3843" s="246"/>
      <c r="H3843" s="249">
        <v>0.40000000000000002</v>
      </c>
      <c r="I3843" s="250"/>
      <c r="J3843" s="246"/>
      <c r="K3843" s="246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202</v>
      </c>
      <c r="AU3843" s="255" t="s">
        <v>82</v>
      </c>
      <c r="AV3843" s="14" t="s">
        <v>82</v>
      </c>
      <c r="AW3843" s="14" t="s">
        <v>34</v>
      </c>
      <c r="AX3843" s="14" t="s">
        <v>72</v>
      </c>
      <c r="AY3843" s="255" t="s">
        <v>191</v>
      </c>
    </row>
    <row r="3844" s="14" customFormat="1">
      <c r="A3844" s="14"/>
      <c r="B3844" s="245"/>
      <c r="C3844" s="246"/>
      <c r="D3844" s="236" t="s">
        <v>202</v>
      </c>
      <c r="E3844" s="247" t="s">
        <v>19</v>
      </c>
      <c r="F3844" s="248" t="s">
        <v>1806</v>
      </c>
      <c r="G3844" s="246"/>
      <c r="H3844" s="249">
        <v>0.40000000000000002</v>
      </c>
      <c r="I3844" s="250"/>
      <c r="J3844" s="246"/>
      <c r="K3844" s="246"/>
      <c r="L3844" s="251"/>
      <c r="M3844" s="252"/>
      <c r="N3844" s="253"/>
      <c r="O3844" s="253"/>
      <c r="P3844" s="253"/>
      <c r="Q3844" s="253"/>
      <c r="R3844" s="253"/>
      <c r="S3844" s="253"/>
      <c r="T3844" s="25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5" t="s">
        <v>202</v>
      </c>
      <c r="AU3844" s="255" t="s">
        <v>82</v>
      </c>
      <c r="AV3844" s="14" t="s">
        <v>82</v>
      </c>
      <c r="AW3844" s="14" t="s">
        <v>34</v>
      </c>
      <c r="AX3844" s="14" t="s">
        <v>72</v>
      </c>
      <c r="AY3844" s="255" t="s">
        <v>191</v>
      </c>
    </row>
    <row r="3845" s="14" customFormat="1">
      <c r="A3845" s="14"/>
      <c r="B3845" s="245"/>
      <c r="C3845" s="246"/>
      <c r="D3845" s="236" t="s">
        <v>202</v>
      </c>
      <c r="E3845" s="247" t="s">
        <v>19</v>
      </c>
      <c r="F3845" s="248" t="s">
        <v>1806</v>
      </c>
      <c r="G3845" s="246"/>
      <c r="H3845" s="249">
        <v>0.40000000000000002</v>
      </c>
      <c r="I3845" s="250"/>
      <c r="J3845" s="246"/>
      <c r="K3845" s="246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202</v>
      </c>
      <c r="AU3845" s="255" t="s">
        <v>82</v>
      </c>
      <c r="AV3845" s="14" t="s">
        <v>82</v>
      </c>
      <c r="AW3845" s="14" t="s">
        <v>34</v>
      </c>
      <c r="AX3845" s="14" t="s">
        <v>72</v>
      </c>
      <c r="AY3845" s="255" t="s">
        <v>191</v>
      </c>
    </row>
    <row r="3846" s="14" customFormat="1">
      <c r="A3846" s="14"/>
      <c r="B3846" s="245"/>
      <c r="C3846" s="246"/>
      <c r="D3846" s="236" t="s">
        <v>202</v>
      </c>
      <c r="E3846" s="247" t="s">
        <v>19</v>
      </c>
      <c r="F3846" s="248" t="s">
        <v>2906</v>
      </c>
      <c r="G3846" s="246"/>
      <c r="H3846" s="249">
        <v>0.29999999999999999</v>
      </c>
      <c r="I3846" s="250"/>
      <c r="J3846" s="246"/>
      <c r="K3846" s="246"/>
      <c r="L3846" s="251"/>
      <c r="M3846" s="252"/>
      <c r="N3846" s="253"/>
      <c r="O3846" s="253"/>
      <c r="P3846" s="253"/>
      <c r="Q3846" s="253"/>
      <c r="R3846" s="253"/>
      <c r="S3846" s="253"/>
      <c r="T3846" s="25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5" t="s">
        <v>202</v>
      </c>
      <c r="AU3846" s="255" t="s">
        <v>82</v>
      </c>
      <c r="AV3846" s="14" t="s">
        <v>82</v>
      </c>
      <c r="AW3846" s="14" t="s">
        <v>34</v>
      </c>
      <c r="AX3846" s="14" t="s">
        <v>72</v>
      </c>
      <c r="AY3846" s="255" t="s">
        <v>191</v>
      </c>
    </row>
    <row r="3847" s="14" customFormat="1">
      <c r="A3847" s="14"/>
      <c r="B3847" s="245"/>
      <c r="C3847" s="246"/>
      <c r="D3847" s="236" t="s">
        <v>202</v>
      </c>
      <c r="E3847" s="247" t="s">
        <v>19</v>
      </c>
      <c r="F3847" s="248" t="s">
        <v>2906</v>
      </c>
      <c r="G3847" s="246"/>
      <c r="H3847" s="249">
        <v>0.29999999999999999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202</v>
      </c>
      <c r="AU3847" s="255" t="s">
        <v>82</v>
      </c>
      <c r="AV3847" s="14" t="s">
        <v>82</v>
      </c>
      <c r="AW3847" s="14" t="s">
        <v>34</v>
      </c>
      <c r="AX3847" s="14" t="s">
        <v>72</v>
      </c>
      <c r="AY3847" s="255" t="s">
        <v>191</v>
      </c>
    </row>
    <row r="3848" s="14" customFormat="1">
      <c r="A3848" s="14"/>
      <c r="B3848" s="245"/>
      <c r="C3848" s="246"/>
      <c r="D3848" s="236" t="s">
        <v>202</v>
      </c>
      <c r="E3848" s="247" t="s">
        <v>19</v>
      </c>
      <c r="F3848" s="248" t="s">
        <v>2959</v>
      </c>
      <c r="G3848" s="246"/>
      <c r="H3848" s="249">
        <v>-16.800000000000001</v>
      </c>
      <c r="I3848" s="250"/>
      <c r="J3848" s="246"/>
      <c r="K3848" s="246"/>
      <c r="L3848" s="251"/>
      <c r="M3848" s="252"/>
      <c r="N3848" s="253"/>
      <c r="O3848" s="253"/>
      <c r="P3848" s="253"/>
      <c r="Q3848" s="253"/>
      <c r="R3848" s="253"/>
      <c r="S3848" s="253"/>
      <c r="T3848" s="25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5" t="s">
        <v>202</v>
      </c>
      <c r="AU3848" s="255" t="s">
        <v>82</v>
      </c>
      <c r="AV3848" s="14" t="s">
        <v>82</v>
      </c>
      <c r="AW3848" s="14" t="s">
        <v>34</v>
      </c>
      <c r="AX3848" s="14" t="s">
        <v>72</v>
      </c>
      <c r="AY3848" s="255" t="s">
        <v>191</v>
      </c>
    </row>
    <row r="3849" s="15" customFormat="1">
      <c r="A3849" s="15"/>
      <c r="B3849" s="256"/>
      <c r="C3849" s="257"/>
      <c r="D3849" s="236" t="s">
        <v>202</v>
      </c>
      <c r="E3849" s="258" t="s">
        <v>19</v>
      </c>
      <c r="F3849" s="259" t="s">
        <v>208</v>
      </c>
      <c r="G3849" s="257"/>
      <c r="H3849" s="260">
        <v>65.968000000000018</v>
      </c>
      <c r="I3849" s="261"/>
      <c r="J3849" s="257"/>
      <c r="K3849" s="257"/>
      <c r="L3849" s="262"/>
      <c r="M3849" s="263"/>
      <c r="N3849" s="264"/>
      <c r="O3849" s="264"/>
      <c r="P3849" s="264"/>
      <c r="Q3849" s="264"/>
      <c r="R3849" s="264"/>
      <c r="S3849" s="264"/>
      <c r="T3849" s="265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6" t="s">
        <v>202</v>
      </c>
      <c r="AU3849" s="266" t="s">
        <v>82</v>
      </c>
      <c r="AV3849" s="15" t="s">
        <v>93</v>
      </c>
      <c r="AW3849" s="15" t="s">
        <v>34</v>
      </c>
      <c r="AX3849" s="15" t="s">
        <v>72</v>
      </c>
      <c r="AY3849" s="266" t="s">
        <v>191</v>
      </c>
    </row>
    <row r="3850" s="13" customFormat="1">
      <c r="A3850" s="13"/>
      <c r="B3850" s="234"/>
      <c r="C3850" s="235"/>
      <c r="D3850" s="236" t="s">
        <v>202</v>
      </c>
      <c r="E3850" s="237" t="s">
        <v>19</v>
      </c>
      <c r="F3850" s="238" t="s">
        <v>1623</v>
      </c>
      <c r="G3850" s="235"/>
      <c r="H3850" s="237" t="s">
        <v>19</v>
      </c>
      <c r="I3850" s="239"/>
      <c r="J3850" s="235"/>
      <c r="K3850" s="235"/>
      <c r="L3850" s="240"/>
      <c r="M3850" s="241"/>
      <c r="N3850" s="242"/>
      <c r="O3850" s="242"/>
      <c r="P3850" s="242"/>
      <c r="Q3850" s="242"/>
      <c r="R3850" s="242"/>
      <c r="S3850" s="242"/>
      <c r="T3850" s="243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4" t="s">
        <v>202</v>
      </c>
      <c r="AU3850" s="244" t="s">
        <v>82</v>
      </c>
      <c r="AV3850" s="13" t="s">
        <v>80</v>
      </c>
      <c r="AW3850" s="13" t="s">
        <v>34</v>
      </c>
      <c r="AX3850" s="13" t="s">
        <v>72</v>
      </c>
      <c r="AY3850" s="244" t="s">
        <v>191</v>
      </c>
    </row>
    <row r="3851" s="13" customFormat="1">
      <c r="A3851" s="13"/>
      <c r="B3851" s="234"/>
      <c r="C3851" s="235"/>
      <c r="D3851" s="236" t="s">
        <v>202</v>
      </c>
      <c r="E3851" s="237" t="s">
        <v>19</v>
      </c>
      <c r="F3851" s="238" t="s">
        <v>1471</v>
      </c>
      <c r="G3851" s="235"/>
      <c r="H3851" s="237" t="s">
        <v>19</v>
      </c>
      <c r="I3851" s="239"/>
      <c r="J3851" s="235"/>
      <c r="K3851" s="235"/>
      <c r="L3851" s="240"/>
      <c r="M3851" s="241"/>
      <c r="N3851" s="242"/>
      <c r="O3851" s="242"/>
      <c r="P3851" s="242"/>
      <c r="Q3851" s="242"/>
      <c r="R3851" s="242"/>
      <c r="S3851" s="242"/>
      <c r="T3851" s="243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4" t="s">
        <v>202</v>
      </c>
      <c r="AU3851" s="244" t="s">
        <v>82</v>
      </c>
      <c r="AV3851" s="13" t="s">
        <v>80</v>
      </c>
      <c r="AW3851" s="13" t="s">
        <v>34</v>
      </c>
      <c r="AX3851" s="13" t="s">
        <v>72</v>
      </c>
      <c r="AY3851" s="244" t="s">
        <v>191</v>
      </c>
    </row>
    <row r="3852" s="14" customFormat="1">
      <c r="A3852" s="14"/>
      <c r="B3852" s="245"/>
      <c r="C3852" s="246"/>
      <c r="D3852" s="236" t="s">
        <v>202</v>
      </c>
      <c r="E3852" s="247" t="s">
        <v>19</v>
      </c>
      <c r="F3852" s="248" t="s">
        <v>1853</v>
      </c>
      <c r="G3852" s="246"/>
      <c r="H3852" s="249">
        <v>27.425000000000001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202</v>
      </c>
      <c r="AU3852" s="255" t="s">
        <v>82</v>
      </c>
      <c r="AV3852" s="14" t="s">
        <v>82</v>
      </c>
      <c r="AW3852" s="14" t="s">
        <v>34</v>
      </c>
      <c r="AX3852" s="14" t="s">
        <v>72</v>
      </c>
      <c r="AY3852" s="255" t="s">
        <v>191</v>
      </c>
    </row>
    <row r="3853" s="14" customFormat="1">
      <c r="A3853" s="14"/>
      <c r="B3853" s="245"/>
      <c r="C3853" s="246"/>
      <c r="D3853" s="236" t="s">
        <v>202</v>
      </c>
      <c r="E3853" s="247" t="s">
        <v>19</v>
      </c>
      <c r="F3853" s="248" t="s">
        <v>2960</v>
      </c>
      <c r="G3853" s="246"/>
      <c r="H3853" s="249">
        <v>-6.6799999999999997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202</v>
      </c>
      <c r="AU3853" s="255" t="s">
        <v>82</v>
      </c>
      <c r="AV3853" s="14" t="s">
        <v>82</v>
      </c>
      <c r="AW3853" s="14" t="s">
        <v>34</v>
      </c>
      <c r="AX3853" s="14" t="s">
        <v>72</v>
      </c>
      <c r="AY3853" s="255" t="s">
        <v>191</v>
      </c>
    </row>
    <row r="3854" s="13" customFormat="1">
      <c r="A3854" s="13"/>
      <c r="B3854" s="234"/>
      <c r="C3854" s="235"/>
      <c r="D3854" s="236" t="s">
        <v>202</v>
      </c>
      <c r="E3854" s="237" t="s">
        <v>19</v>
      </c>
      <c r="F3854" s="238" t="s">
        <v>1628</v>
      </c>
      <c r="G3854" s="235"/>
      <c r="H3854" s="237" t="s">
        <v>19</v>
      </c>
      <c r="I3854" s="239"/>
      <c r="J3854" s="235"/>
      <c r="K3854" s="235"/>
      <c r="L3854" s="240"/>
      <c r="M3854" s="241"/>
      <c r="N3854" s="242"/>
      <c r="O3854" s="242"/>
      <c r="P3854" s="242"/>
      <c r="Q3854" s="242"/>
      <c r="R3854" s="242"/>
      <c r="S3854" s="242"/>
      <c r="T3854" s="24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4" t="s">
        <v>202</v>
      </c>
      <c r="AU3854" s="244" t="s">
        <v>82</v>
      </c>
      <c r="AV3854" s="13" t="s">
        <v>80</v>
      </c>
      <c r="AW3854" s="13" t="s">
        <v>34</v>
      </c>
      <c r="AX3854" s="13" t="s">
        <v>72</v>
      </c>
      <c r="AY3854" s="244" t="s">
        <v>191</v>
      </c>
    </row>
    <row r="3855" s="14" customFormat="1">
      <c r="A3855" s="14"/>
      <c r="B3855" s="245"/>
      <c r="C3855" s="246"/>
      <c r="D3855" s="236" t="s">
        <v>202</v>
      </c>
      <c r="E3855" s="247" t="s">
        <v>19</v>
      </c>
      <c r="F3855" s="248" t="s">
        <v>1854</v>
      </c>
      <c r="G3855" s="246"/>
      <c r="H3855" s="249">
        <v>13.515000000000001</v>
      </c>
      <c r="I3855" s="250"/>
      <c r="J3855" s="246"/>
      <c r="K3855" s="246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202</v>
      </c>
      <c r="AU3855" s="255" t="s">
        <v>82</v>
      </c>
      <c r="AV3855" s="14" t="s">
        <v>82</v>
      </c>
      <c r="AW3855" s="14" t="s">
        <v>34</v>
      </c>
      <c r="AX3855" s="14" t="s">
        <v>72</v>
      </c>
      <c r="AY3855" s="255" t="s">
        <v>191</v>
      </c>
    </row>
    <row r="3856" s="14" customFormat="1">
      <c r="A3856" s="14"/>
      <c r="B3856" s="245"/>
      <c r="C3856" s="246"/>
      <c r="D3856" s="236" t="s">
        <v>202</v>
      </c>
      <c r="E3856" s="247" t="s">
        <v>19</v>
      </c>
      <c r="F3856" s="248" t="s">
        <v>2961</v>
      </c>
      <c r="G3856" s="246"/>
      <c r="H3856" s="249">
        <v>-3.8999999999999999</v>
      </c>
      <c r="I3856" s="250"/>
      <c r="J3856" s="246"/>
      <c r="K3856" s="246"/>
      <c r="L3856" s="251"/>
      <c r="M3856" s="252"/>
      <c r="N3856" s="253"/>
      <c r="O3856" s="253"/>
      <c r="P3856" s="253"/>
      <c r="Q3856" s="253"/>
      <c r="R3856" s="253"/>
      <c r="S3856" s="253"/>
      <c r="T3856" s="25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5" t="s">
        <v>202</v>
      </c>
      <c r="AU3856" s="255" t="s">
        <v>82</v>
      </c>
      <c r="AV3856" s="14" t="s">
        <v>82</v>
      </c>
      <c r="AW3856" s="14" t="s">
        <v>34</v>
      </c>
      <c r="AX3856" s="14" t="s">
        <v>72</v>
      </c>
      <c r="AY3856" s="255" t="s">
        <v>191</v>
      </c>
    </row>
    <row r="3857" s="15" customFormat="1">
      <c r="A3857" s="15"/>
      <c r="B3857" s="256"/>
      <c r="C3857" s="257"/>
      <c r="D3857" s="236" t="s">
        <v>202</v>
      </c>
      <c r="E3857" s="258" t="s">
        <v>19</v>
      </c>
      <c r="F3857" s="259" t="s">
        <v>208</v>
      </c>
      <c r="G3857" s="257"/>
      <c r="H3857" s="260">
        <v>30.360000000000007</v>
      </c>
      <c r="I3857" s="261"/>
      <c r="J3857" s="257"/>
      <c r="K3857" s="257"/>
      <c r="L3857" s="262"/>
      <c r="M3857" s="263"/>
      <c r="N3857" s="264"/>
      <c r="O3857" s="264"/>
      <c r="P3857" s="264"/>
      <c r="Q3857" s="264"/>
      <c r="R3857" s="264"/>
      <c r="S3857" s="264"/>
      <c r="T3857" s="265"/>
      <c r="U3857" s="15"/>
      <c r="V3857" s="15"/>
      <c r="W3857" s="15"/>
      <c r="X3857" s="15"/>
      <c r="Y3857" s="15"/>
      <c r="Z3857" s="15"/>
      <c r="AA3857" s="15"/>
      <c r="AB3857" s="15"/>
      <c r="AC3857" s="15"/>
      <c r="AD3857" s="15"/>
      <c r="AE3857" s="15"/>
      <c r="AT3857" s="266" t="s">
        <v>202</v>
      </c>
      <c r="AU3857" s="266" t="s">
        <v>82</v>
      </c>
      <c r="AV3857" s="15" t="s">
        <v>93</v>
      </c>
      <c r="AW3857" s="15" t="s">
        <v>34</v>
      </c>
      <c r="AX3857" s="15" t="s">
        <v>72</v>
      </c>
      <c r="AY3857" s="266" t="s">
        <v>191</v>
      </c>
    </row>
    <row r="3858" s="16" customFormat="1">
      <c r="A3858" s="16"/>
      <c r="B3858" s="267"/>
      <c r="C3858" s="268"/>
      <c r="D3858" s="236" t="s">
        <v>202</v>
      </c>
      <c r="E3858" s="269" t="s">
        <v>19</v>
      </c>
      <c r="F3858" s="270" t="s">
        <v>212</v>
      </c>
      <c r="G3858" s="268"/>
      <c r="H3858" s="271">
        <v>284.61800000000005</v>
      </c>
      <c r="I3858" s="272"/>
      <c r="J3858" s="268"/>
      <c r="K3858" s="268"/>
      <c r="L3858" s="273"/>
      <c r="M3858" s="274"/>
      <c r="N3858" s="275"/>
      <c r="O3858" s="275"/>
      <c r="P3858" s="275"/>
      <c r="Q3858" s="275"/>
      <c r="R3858" s="275"/>
      <c r="S3858" s="275"/>
      <c r="T3858" s="27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T3858" s="277" t="s">
        <v>202</v>
      </c>
      <c r="AU3858" s="277" t="s">
        <v>82</v>
      </c>
      <c r="AV3858" s="16" t="s">
        <v>198</v>
      </c>
      <c r="AW3858" s="16" t="s">
        <v>34</v>
      </c>
      <c r="AX3858" s="16" t="s">
        <v>80</v>
      </c>
      <c r="AY3858" s="277" t="s">
        <v>191</v>
      </c>
    </row>
    <row r="3859" s="2" customFormat="1" ht="24.15" customHeight="1">
      <c r="A3859" s="41"/>
      <c r="B3859" s="42"/>
      <c r="C3859" s="216" t="s">
        <v>2962</v>
      </c>
      <c r="D3859" s="216" t="s">
        <v>193</v>
      </c>
      <c r="E3859" s="217" t="s">
        <v>2963</v>
      </c>
      <c r="F3859" s="218" t="s">
        <v>2964</v>
      </c>
      <c r="G3859" s="219" t="s">
        <v>310</v>
      </c>
      <c r="H3859" s="220">
        <v>16.172999999999998</v>
      </c>
      <c r="I3859" s="221"/>
      <c r="J3859" s="222">
        <f>ROUND(I3859*H3859,2)</f>
        <v>0</v>
      </c>
      <c r="K3859" s="218" t="s">
        <v>197</v>
      </c>
      <c r="L3859" s="47"/>
      <c r="M3859" s="223" t="s">
        <v>19</v>
      </c>
      <c r="N3859" s="224" t="s">
        <v>43</v>
      </c>
      <c r="O3859" s="87"/>
      <c r="P3859" s="225">
        <f>O3859*H3859</f>
        <v>0</v>
      </c>
      <c r="Q3859" s="225">
        <v>0</v>
      </c>
      <c r="R3859" s="225">
        <f>Q3859*H3859</f>
        <v>0</v>
      </c>
      <c r="S3859" s="225">
        <v>0</v>
      </c>
      <c r="T3859" s="226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7" t="s">
        <v>464</v>
      </c>
      <c r="AT3859" s="227" t="s">
        <v>193</v>
      </c>
      <c r="AU3859" s="227" t="s">
        <v>82</v>
      </c>
      <c r="AY3859" s="20" t="s">
        <v>191</v>
      </c>
      <c r="BE3859" s="228">
        <f>IF(N3859="základní",J3859,0)</f>
        <v>0</v>
      </c>
      <c r="BF3859" s="228">
        <f>IF(N3859="snížená",J3859,0)</f>
        <v>0</v>
      </c>
      <c r="BG3859" s="228">
        <f>IF(N3859="zákl. přenesená",J3859,0)</f>
        <v>0</v>
      </c>
      <c r="BH3859" s="228">
        <f>IF(N3859="sníž. přenesená",J3859,0)</f>
        <v>0</v>
      </c>
      <c r="BI3859" s="228">
        <f>IF(N3859="nulová",J3859,0)</f>
        <v>0</v>
      </c>
      <c r="BJ3859" s="20" t="s">
        <v>80</v>
      </c>
      <c r="BK3859" s="228">
        <f>ROUND(I3859*H3859,2)</f>
        <v>0</v>
      </c>
      <c r="BL3859" s="20" t="s">
        <v>464</v>
      </c>
      <c r="BM3859" s="227" t="s">
        <v>2965</v>
      </c>
    </row>
    <row r="3860" s="2" customFormat="1">
      <c r="A3860" s="41"/>
      <c r="B3860" s="42"/>
      <c r="C3860" s="43"/>
      <c r="D3860" s="229" t="s">
        <v>200</v>
      </c>
      <c r="E3860" s="43"/>
      <c r="F3860" s="230" t="s">
        <v>2966</v>
      </c>
      <c r="G3860" s="43"/>
      <c r="H3860" s="43"/>
      <c r="I3860" s="231"/>
      <c r="J3860" s="43"/>
      <c r="K3860" s="43"/>
      <c r="L3860" s="47"/>
      <c r="M3860" s="232"/>
      <c r="N3860" s="233"/>
      <c r="O3860" s="87"/>
      <c r="P3860" s="87"/>
      <c r="Q3860" s="87"/>
      <c r="R3860" s="87"/>
      <c r="S3860" s="87"/>
      <c r="T3860" s="88"/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T3860" s="20" t="s">
        <v>200</v>
      </c>
      <c r="AU3860" s="20" t="s">
        <v>82</v>
      </c>
    </row>
    <row r="3861" s="12" customFormat="1" ht="22.8" customHeight="1">
      <c r="A3861" s="12"/>
      <c r="B3861" s="200"/>
      <c r="C3861" s="201"/>
      <c r="D3861" s="202" t="s">
        <v>71</v>
      </c>
      <c r="E3861" s="214" t="s">
        <v>2967</v>
      </c>
      <c r="F3861" s="214" t="s">
        <v>2968</v>
      </c>
      <c r="G3861" s="201"/>
      <c r="H3861" s="201"/>
      <c r="I3861" s="204"/>
      <c r="J3861" s="215">
        <f>BK3861</f>
        <v>0</v>
      </c>
      <c r="K3861" s="201"/>
      <c r="L3861" s="206"/>
      <c r="M3861" s="207"/>
      <c r="N3861" s="208"/>
      <c r="O3861" s="208"/>
      <c r="P3861" s="209">
        <f>SUM(P3862:P3960)</f>
        <v>0</v>
      </c>
      <c r="Q3861" s="208"/>
      <c r="R3861" s="209">
        <f>SUM(R3862:R3960)</f>
        <v>1.5720177000000002</v>
      </c>
      <c r="S3861" s="208"/>
      <c r="T3861" s="210">
        <f>SUM(T3862:T3960)</f>
        <v>0</v>
      </c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R3861" s="211" t="s">
        <v>82</v>
      </c>
      <c r="AT3861" s="212" t="s">
        <v>71</v>
      </c>
      <c r="AU3861" s="212" t="s">
        <v>80</v>
      </c>
      <c r="AY3861" s="211" t="s">
        <v>191</v>
      </c>
      <c r="BK3861" s="213">
        <f>SUM(BK3862:BK3960)</f>
        <v>0</v>
      </c>
    </row>
    <row r="3862" s="2" customFormat="1" ht="16.5" customHeight="1">
      <c r="A3862" s="41"/>
      <c r="B3862" s="42"/>
      <c r="C3862" s="216" t="s">
        <v>2969</v>
      </c>
      <c r="D3862" s="216" t="s">
        <v>193</v>
      </c>
      <c r="E3862" s="217" t="s">
        <v>2970</v>
      </c>
      <c r="F3862" s="218" t="s">
        <v>2971</v>
      </c>
      <c r="G3862" s="219" t="s">
        <v>196</v>
      </c>
      <c r="H3862" s="220">
        <v>105.83</v>
      </c>
      <c r="I3862" s="221"/>
      <c r="J3862" s="222">
        <f>ROUND(I3862*H3862,2)</f>
        <v>0</v>
      </c>
      <c r="K3862" s="218" t="s">
        <v>197</v>
      </c>
      <c r="L3862" s="47"/>
      <c r="M3862" s="223" t="s">
        <v>19</v>
      </c>
      <c r="N3862" s="224" t="s">
        <v>43</v>
      </c>
      <c r="O3862" s="87"/>
      <c r="P3862" s="225">
        <f>O3862*H3862</f>
        <v>0</v>
      </c>
      <c r="Q3862" s="225">
        <v>0</v>
      </c>
      <c r="R3862" s="225">
        <f>Q3862*H3862</f>
        <v>0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464</v>
      </c>
      <c r="AT3862" s="227" t="s">
        <v>193</v>
      </c>
      <c r="AU3862" s="227" t="s">
        <v>82</v>
      </c>
      <c r="AY3862" s="20" t="s">
        <v>191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80</v>
      </c>
      <c r="BK3862" s="228">
        <f>ROUND(I3862*H3862,2)</f>
        <v>0</v>
      </c>
      <c r="BL3862" s="20" t="s">
        <v>464</v>
      </c>
      <c r="BM3862" s="227" t="s">
        <v>2972</v>
      </c>
    </row>
    <row r="3863" s="2" customFormat="1">
      <c r="A3863" s="41"/>
      <c r="B3863" s="42"/>
      <c r="C3863" s="43"/>
      <c r="D3863" s="229" t="s">
        <v>200</v>
      </c>
      <c r="E3863" s="43"/>
      <c r="F3863" s="230" t="s">
        <v>2973</v>
      </c>
      <c r="G3863" s="43"/>
      <c r="H3863" s="43"/>
      <c r="I3863" s="231"/>
      <c r="J3863" s="43"/>
      <c r="K3863" s="43"/>
      <c r="L3863" s="47"/>
      <c r="M3863" s="232"/>
      <c r="N3863" s="233"/>
      <c r="O3863" s="87"/>
      <c r="P3863" s="87"/>
      <c r="Q3863" s="87"/>
      <c r="R3863" s="87"/>
      <c r="S3863" s="87"/>
      <c r="T3863" s="88"/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T3863" s="20" t="s">
        <v>200</v>
      </c>
      <c r="AU3863" s="20" t="s">
        <v>82</v>
      </c>
    </row>
    <row r="3864" s="13" customFormat="1">
      <c r="A3864" s="13"/>
      <c r="B3864" s="234"/>
      <c r="C3864" s="235"/>
      <c r="D3864" s="236" t="s">
        <v>202</v>
      </c>
      <c r="E3864" s="237" t="s">
        <v>19</v>
      </c>
      <c r="F3864" s="238" t="s">
        <v>701</v>
      </c>
      <c r="G3864" s="235"/>
      <c r="H3864" s="237" t="s">
        <v>19</v>
      </c>
      <c r="I3864" s="239"/>
      <c r="J3864" s="235"/>
      <c r="K3864" s="235"/>
      <c r="L3864" s="240"/>
      <c r="M3864" s="241"/>
      <c r="N3864" s="242"/>
      <c r="O3864" s="242"/>
      <c r="P3864" s="242"/>
      <c r="Q3864" s="242"/>
      <c r="R3864" s="242"/>
      <c r="S3864" s="242"/>
      <c r="T3864" s="24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4" t="s">
        <v>202</v>
      </c>
      <c r="AU3864" s="244" t="s">
        <v>82</v>
      </c>
      <c r="AV3864" s="13" t="s">
        <v>80</v>
      </c>
      <c r="AW3864" s="13" t="s">
        <v>34</v>
      </c>
      <c r="AX3864" s="13" t="s">
        <v>72</v>
      </c>
      <c r="AY3864" s="244" t="s">
        <v>191</v>
      </c>
    </row>
    <row r="3865" s="14" customFormat="1">
      <c r="A3865" s="14"/>
      <c r="B3865" s="245"/>
      <c r="C3865" s="246"/>
      <c r="D3865" s="236" t="s">
        <v>202</v>
      </c>
      <c r="E3865" s="247" t="s">
        <v>19</v>
      </c>
      <c r="F3865" s="248" t="s">
        <v>2974</v>
      </c>
      <c r="G3865" s="246"/>
      <c r="H3865" s="249">
        <v>105.83</v>
      </c>
      <c r="I3865" s="250"/>
      <c r="J3865" s="246"/>
      <c r="K3865" s="246"/>
      <c r="L3865" s="251"/>
      <c r="M3865" s="252"/>
      <c r="N3865" s="253"/>
      <c r="O3865" s="253"/>
      <c r="P3865" s="253"/>
      <c r="Q3865" s="253"/>
      <c r="R3865" s="253"/>
      <c r="S3865" s="253"/>
      <c r="T3865" s="25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5" t="s">
        <v>202</v>
      </c>
      <c r="AU3865" s="255" t="s">
        <v>82</v>
      </c>
      <c r="AV3865" s="14" t="s">
        <v>82</v>
      </c>
      <c r="AW3865" s="14" t="s">
        <v>34</v>
      </c>
      <c r="AX3865" s="14" t="s">
        <v>72</v>
      </c>
      <c r="AY3865" s="255" t="s">
        <v>191</v>
      </c>
    </row>
    <row r="3866" s="16" customFormat="1">
      <c r="A3866" s="16"/>
      <c r="B3866" s="267"/>
      <c r="C3866" s="268"/>
      <c r="D3866" s="236" t="s">
        <v>202</v>
      </c>
      <c r="E3866" s="269" t="s">
        <v>19</v>
      </c>
      <c r="F3866" s="270" t="s">
        <v>212</v>
      </c>
      <c r="G3866" s="268"/>
      <c r="H3866" s="271">
        <v>105.83</v>
      </c>
      <c r="I3866" s="272"/>
      <c r="J3866" s="268"/>
      <c r="K3866" s="268"/>
      <c r="L3866" s="273"/>
      <c r="M3866" s="274"/>
      <c r="N3866" s="275"/>
      <c r="O3866" s="275"/>
      <c r="P3866" s="275"/>
      <c r="Q3866" s="275"/>
      <c r="R3866" s="275"/>
      <c r="S3866" s="275"/>
      <c r="T3866" s="27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T3866" s="277" t="s">
        <v>202</v>
      </c>
      <c r="AU3866" s="277" t="s">
        <v>82</v>
      </c>
      <c r="AV3866" s="16" t="s">
        <v>198</v>
      </c>
      <c r="AW3866" s="16" t="s">
        <v>34</v>
      </c>
      <c r="AX3866" s="16" t="s">
        <v>80</v>
      </c>
      <c r="AY3866" s="277" t="s">
        <v>191</v>
      </c>
    </row>
    <row r="3867" s="2" customFormat="1" ht="16.5" customHeight="1">
      <c r="A3867" s="41"/>
      <c r="B3867" s="42"/>
      <c r="C3867" s="216" t="s">
        <v>2975</v>
      </c>
      <c r="D3867" s="216" t="s">
        <v>193</v>
      </c>
      <c r="E3867" s="217" t="s">
        <v>2976</v>
      </c>
      <c r="F3867" s="218" t="s">
        <v>2977</v>
      </c>
      <c r="G3867" s="219" t="s">
        <v>196</v>
      </c>
      <c r="H3867" s="220">
        <v>105.83</v>
      </c>
      <c r="I3867" s="221"/>
      <c r="J3867" s="222">
        <f>ROUND(I3867*H3867,2)</f>
        <v>0</v>
      </c>
      <c r="K3867" s="218" t="s">
        <v>197</v>
      </c>
      <c r="L3867" s="47"/>
      <c r="M3867" s="223" t="s">
        <v>19</v>
      </c>
      <c r="N3867" s="224" t="s">
        <v>43</v>
      </c>
      <c r="O3867" s="87"/>
      <c r="P3867" s="225">
        <f>O3867*H3867</f>
        <v>0</v>
      </c>
      <c r="Q3867" s="225">
        <v>0</v>
      </c>
      <c r="R3867" s="225">
        <f>Q3867*H3867</f>
        <v>0</v>
      </c>
      <c r="S3867" s="225">
        <v>0</v>
      </c>
      <c r="T3867" s="226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7" t="s">
        <v>464</v>
      </c>
      <c r="AT3867" s="227" t="s">
        <v>193</v>
      </c>
      <c r="AU3867" s="227" t="s">
        <v>82</v>
      </c>
      <c r="AY3867" s="20" t="s">
        <v>191</v>
      </c>
      <c r="BE3867" s="228">
        <f>IF(N3867="základní",J3867,0)</f>
        <v>0</v>
      </c>
      <c r="BF3867" s="228">
        <f>IF(N3867="snížená",J3867,0)</f>
        <v>0</v>
      </c>
      <c r="BG3867" s="228">
        <f>IF(N3867="zákl. přenesená",J3867,0)</f>
        <v>0</v>
      </c>
      <c r="BH3867" s="228">
        <f>IF(N3867="sníž. přenesená",J3867,0)</f>
        <v>0</v>
      </c>
      <c r="BI3867" s="228">
        <f>IF(N3867="nulová",J3867,0)</f>
        <v>0</v>
      </c>
      <c r="BJ3867" s="20" t="s">
        <v>80</v>
      </c>
      <c r="BK3867" s="228">
        <f>ROUND(I3867*H3867,2)</f>
        <v>0</v>
      </c>
      <c r="BL3867" s="20" t="s">
        <v>464</v>
      </c>
      <c r="BM3867" s="227" t="s">
        <v>2978</v>
      </c>
    </row>
    <row r="3868" s="2" customFormat="1">
      <c r="A3868" s="41"/>
      <c r="B3868" s="42"/>
      <c r="C3868" s="43"/>
      <c r="D3868" s="229" t="s">
        <v>200</v>
      </c>
      <c r="E3868" s="43"/>
      <c r="F3868" s="230" t="s">
        <v>2979</v>
      </c>
      <c r="G3868" s="43"/>
      <c r="H3868" s="43"/>
      <c r="I3868" s="231"/>
      <c r="J3868" s="43"/>
      <c r="K3868" s="43"/>
      <c r="L3868" s="47"/>
      <c r="M3868" s="232"/>
      <c r="N3868" s="233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200</v>
      </c>
      <c r="AU3868" s="20" t="s">
        <v>82</v>
      </c>
    </row>
    <row r="3869" s="13" customFormat="1">
      <c r="A3869" s="13"/>
      <c r="B3869" s="234"/>
      <c r="C3869" s="235"/>
      <c r="D3869" s="236" t="s">
        <v>202</v>
      </c>
      <c r="E3869" s="237" t="s">
        <v>19</v>
      </c>
      <c r="F3869" s="238" t="s">
        <v>701</v>
      </c>
      <c r="G3869" s="235"/>
      <c r="H3869" s="237" t="s">
        <v>19</v>
      </c>
      <c r="I3869" s="239"/>
      <c r="J3869" s="235"/>
      <c r="K3869" s="235"/>
      <c r="L3869" s="240"/>
      <c r="M3869" s="241"/>
      <c r="N3869" s="242"/>
      <c r="O3869" s="242"/>
      <c r="P3869" s="242"/>
      <c r="Q3869" s="242"/>
      <c r="R3869" s="242"/>
      <c r="S3869" s="242"/>
      <c r="T3869" s="243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4" t="s">
        <v>202</v>
      </c>
      <c r="AU3869" s="244" t="s">
        <v>82</v>
      </c>
      <c r="AV3869" s="13" t="s">
        <v>80</v>
      </c>
      <c r="AW3869" s="13" t="s">
        <v>34</v>
      </c>
      <c r="AX3869" s="13" t="s">
        <v>72</v>
      </c>
      <c r="AY3869" s="244" t="s">
        <v>191</v>
      </c>
    </row>
    <row r="3870" s="14" customFormat="1">
      <c r="A3870" s="14"/>
      <c r="B3870" s="245"/>
      <c r="C3870" s="246"/>
      <c r="D3870" s="236" t="s">
        <v>202</v>
      </c>
      <c r="E3870" s="247" t="s">
        <v>19</v>
      </c>
      <c r="F3870" s="248" t="s">
        <v>2974</v>
      </c>
      <c r="G3870" s="246"/>
      <c r="H3870" s="249">
        <v>105.83</v>
      </c>
      <c r="I3870" s="250"/>
      <c r="J3870" s="246"/>
      <c r="K3870" s="246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202</v>
      </c>
      <c r="AU3870" s="255" t="s">
        <v>82</v>
      </c>
      <c r="AV3870" s="14" t="s">
        <v>82</v>
      </c>
      <c r="AW3870" s="14" t="s">
        <v>34</v>
      </c>
      <c r="AX3870" s="14" t="s">
        <v>72</v>
      </c>
      <c r="AY3870" s="255" t="s">
        <v>191</v>
      </c>
    </row>
    <row r="3871" s="16" customFormat="1">
      <c r="A3871" s="16"/>
      <c r="B3871" s="267"/>
      <c r="C3871" s="268"/>
      <c r="D3871" s="236" t="s">
        <v>202</v>
      </c>
      <c r="E3871" s="269" t="s">
        <v>19</v>
      </c>
      <c r="F3871" s="270" t="s">
        <v>212</v>
      </c>
      <c r="G3871" s="268"/>
      <c r="H3871" s="271">
        <v>105.83</v>
      </c>
      <c r="I3871" s="272"/>
      <c r="J3871" s="268"/>
      <c r="K3871" s="268"/>
      <c r="L3871" s="273"/>
      <c r="M3871" s="274"/>
      <c r="N3871" s="275"/>
      <c r="O3871" s="275"/>
      <c r="P3871" s="275"/>
      <c r="Q3871" s="275"/>
      <c r="R3871" s="275"/>
      <c r="S3871" s="275"/>
      <c r="T3871" s="27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T3871" s="277" t="s">
        <v>202</v>
      </c>
      <c r="AU3871" s="277" t="s">
        <v>82</v>
      </c>
      <c r="AV3871" s="16" t="s">
        <v>198</v>
      </c>
      <c r="AW3871" s="16" t="s">
        <v>34</v>
      </c>
      <c r="AX3871" s="16" t="s">
        <v>80</v>
      </c>
      <c r="AY3871" s="277" t="s">
        <v>191</v>
      </c>
    </row>
    <row r="3872" s="2" customFormat="1" ht="16.5" customHeight="1">
      <c r="A3872" s="41"/>
      <c r="B3872" s="42"/>
      <c r="C3872" s="216" t="s">
        <v>2980</v>
      </c>
      <c r="D3872" s="216" t="s">
        <v>193</v>
      </c>
      <c r="E3872" s="217" t="s">
        <v>2981</v>
      </c>
      <c r="F3872" s="218" t="s">
        <v>2982</v>
      </c>
      <c r="G3872" s="219" t="s">
        <v>196</v>
      </c>
      <c r="H3872" s="220">
        <v>105.83</v>
      </c>
      <c r="I3872" s="221"/>
      <c r="J3872" s="222">
        <f>ROUND(I3872*H3872,2)</f>
        <v>0</v>
      </c>
      <c r="K3872" s="218" t="s">
        <v>197</v>
      </c>
      <c r="L3872" s="47"/>
      <c r="M3872" s="223" t="s">
        <v>19</v>
      </c>
      <c r="N3872" s="224" t="s">
        <v>43</v>
      </c>
      <c r="O3872" s="87"/>
      <c r="P3872" s="225">
        <f>O3872*H3872</f>
        <v>0</v>
      </c>
      <c r="Q3872" s="225">
        <v>0.00020000000000000001</v>
      </c>
      <c r="R3872" s="225">
        <f>Q3872*H3872</f>
        <v>0.021166000000000001</v>
      </c>
      <c r="S3872" s="225">
        <v>0</v>
      </c>
      <c r="T3872" s="226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7" t="s">
        <v>464</v>
      </c>
      <c r="AT3872" s="227" t="s">
        <v>193</v>
      </c>
      <c r="AU3872" s="227" t="s">
        <v>82</v>
      </c>
      <c r="AY3872" s="20" t="s">
        <v>191</v>
      </c>
      <c r="BE3872" s="228">
        <f>IF(N3872="základní",J3872,0)</f>
        <v>0</v>
      </c>
      <c r="BF3872" s="228">
        <f>IF(N3872="snížená",J3872,0)</f>
        <v>0</v>
      </c>
      <c r="BG3872" s="228">
        <f>IF(N3872="zákl. přenesená",J3872,0)</f>
        <v>0</v>
      </c>
      <c r="BH3872" s="228">
        <f>IF(N3872="sníž. přenesená",J3872,0)</f>
        <v>0</v>
      </c>
      <c r="BI3872" s="228">
        <f>IF(N3872="nulová",J3872,0)</f>
        <v>0</v>
      </c>
      <c r="BJ3872" s="20" t="s">
        <v>80</v>
      </c>
      <c r="BK3872" s="228">
        <f>ROUND(I3872*H3872,2)</f>
        <v>0</v>
      </c>
      <c r="BL3872" s="20" t="s">
        <v>464</v>
      </c>
      <c r="BM3872" s="227" t="s">
        <v>2983</v>
      </c>
    </row>
    <row r="3873" s="2" customFormat="1">
      <c r="A3873" s="41"/>
      <c r="B3873" s="42"/>
      <c r="C3873" s="43"/>
      <c r="D3873" s="229" t="s">
        <v>200</v>
      </c>
      <c r="E3873" s="43"/>
      <c r="F3873" s="230" t="s">
        <v>2984</v>
      </c>
      <c r="G3873" s="43"/>
      <c r="H3873" s="43"/>
      <c r="I3873" s="231"/>
      <c r="J3873" s="43"/>
      <c r="K3873" s="43"/>
      <c r="L3873" s="47"/>
      <c r="M3873" s="232"/>
      <c r="N3873" s="233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200</v>
      </c>
      <c r="AU3873" s="20" t="s">
        <v>82</v>
      </c>
    </row>
    <row r="3874" s="13" customFormat="1">
      <c r="A3874" s="13"/>
      <c r="B3874" s="234"/>
      <c r="C3874" s="235"/>
      <c r="D3874" s="236" t="s">
        <v>202</v>
      </c>
      <c r="E3874" s="237" t="s">
        <v>19</v>
      </c>
      <c r="F3874" s="238" t="s">
        <v>701</v>
      </c>
      <c r="G3874" s="235"/>
      <c r="H3874" s="237" t="s">
        <v>19</v>
      </c>
      <c r="I3874" s="239"/>
      <c r="J3874" s="235"/>
      <c r="K3874" s="235"/>
      <c r="L3874" s="240"/>
      <c r="M3874" s="241"/>
      <c r="N3874" s="242"/>
      <c r="O3874" s="242"/>
      <c r="P3874" s="242"/>
      <c r="Q3874" s="242"/>
      <c r="R3874" s="242"/>
      <c r="S3874" s="242"/>
      <c r="T3874" s="243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4" t="s">
        <v>202</v>
      </c>
      <c r="AU3874" s="244" t="s">
        <v>82</v>
      </c>
      <c r="AV3874" s="13" t="s">
        <v>80</v>
      </c>
      <c r="AW3874" s="13" t="s">
        <v>34</v>
      </c>
      <c r="AX3874" s="13" t="s">
        <v>72</v>
      </c>
      <c r="AY3874" s="244" t="s">
        <v>191</v>
      </c>
    </row>
    <row r="3875" s="14" customFormat="1">
      <c r="A3875" s="14"/>
      <c r="B3875" s="245"/>
      <c r="C3875" s="246"/>
      <c r="D3875" s="236" t="s">
        <v>202</v>
      </c>
      <c r="E3875" s="247" t="s">
        <v>19</v>
      </c>
      <c r="F3875" s="248" t="s">
        <v>2974</v>
      </c>
      <c r="G3875" s="246"/>
      <c r="H3875" s="249">
        <v>105.83</v>
      </c>
      <c r="I3875" s="250"/>
      <c r="J3875" s="246"/>
      <c r="K3875" s="246"/>
      <c r="L3875" s="251"/>
      <c r="M3875" s="252"/>
      <c r="N3875" s="253"/>
      <c r="O3875" s="253"/>
      <c r="P3875" s="253"/>
      <c r="Q3875" s="253"/>
      <c r="R3875" s="253"/>
      <c r="S3875" s="253"/>
      <c r="T3875" s="25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5" t="s">
        <v>202</v>
      </c>
      <c r="AU3875" s="255" t="s">
        <v>82</v>
      </c>
      <c r="AV3875" s="14" t="s">
        <v>82</v>
      </c>
      <c r="AW3875" s="14" t="s">
        <v>34</v>
      </c>
      <c r="AX3875" s="14" t="s">
        <v>72</v>
      </c>
      <c r="AY3875" s="255" t="s">
        <v>191</v>
      </c>
    </row>
    <row r="3876" s="16" customFormat="1">
      <c r="A3876" s="16"/>
      <c r="B3876" s="267"/>
      <c r="C3876" s="268"/>
      <c r="D3876" s="236" t="s">
        <v>202</v>
      </c>
      <c r="E3876" s="269" t="s">
        <v>19</v>
      </c>
      <c r="F3876" s="270" t="s">
        <v>212</v>
      </c>
      <c r="G3876" s="268"/>
      <c r="H3876" s="271">
        <v>105.83</v>
      </c>
      <c r="I3876" s="272"/>
      <c r="J3876" s="268"/>
      <c r="K3876" s="268"/>
      <c r="L3876" s="273"/>
      <c r="M3876" s="274"/>
      <c r="N3876" s="275"/>
      <c r="O3876" s="275"/>
      <c r="P3876" s="275"/>
      <c r="Q3876" s="275"/>
      <c r="R3876" s="275"/>
      <c r="S3876" s="275"/>
      <c r="T3876" s="27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T3876" s="277" t="s">
        <v>202</v>
      </c>
      <c r="AU3876" s="277" t="s">
        <v>82</v>
      </c>
      <c r="AV3876" s="16" t="s">
        <v>198</v>
      </c>
      <c r="AW3876" s="16" t="s">
        <v>34</v>
      </c>
      <c r="AX3876" s="16" t="s">
        <v>80</v>
      </c>
      <c r="AY3876" s="277" t="s">
        <v>191</v>
      </c>
    </row>
    <row r="3877" s="2" customFormat="1" ht="24.15" customHeight="1">
      <c r="A3877" s="41"/>
      <c r="B3877" s="42"/>
      <c r="C3877" s="216" t="s">
        <v>2985</v>
      </c>
      <c r="D3877" s="216" t="s">
        <v>193</v>
      </c>
      <c r="E3877" s="217" t="s">
        <v>2986</v>
      </c>
      <c r="F3877" s="218" t="s">
        <v>2987</v>
      </c>
      <c r="G3877" s="219" t="s">
        <v>196</v>
      </c>
      <c r="H3877" s="220">
        <v>105.83</v>
      </c>
      <c r="I3877" s="221"/>
      <c r="J3877" s="222">
        <f>ROUND(I3877*H3877,2)</f>
        <v>0</v>
      </c>
      <c r="K3877" s="218" t="s">
        <v>197</v>
      </c>
      <c r="L3877" s="47"/>
      <c r="M3877" s="223" t="s">
        <v>19</v>
      </c>
      <c r="N3877" s="224" t="s">
        <v>43</v>
      </c>
      <c r="O3877" s="87"/>
      <c r="P3877" s="225">
        <f>O3877*H3877</f>
        <v>0</v>
      </c>
      <c r="Q3877" s="225">
        <v>0.012</v>
      </c>
      <c r="R3877" s="225">
        <f>Q3877*H3877</f>
        <v>1.26996</v>
      </c>
      <c r="S3877" s="225">
        <v>0</v>
      </c>
      <c r="T3877" s="226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7" t="s">
        <v>464</v>
      </c>
      <c r="AT3877" s="227" t="s">
        <v>193</v>
      </c>
      <c r="AU3877" s="227" t="s">
        <v>82</v>
      </c>
      <c r="AY3877" s="20" t="s">
        <v>191</v>
      </c>
      <c r="BE3877" s="228">
        <f>IF(N3877="základní",J3877,0)</f>
        <v>0</v>
      </c>
      <c r="BF3877" s="228">
        <f>IF(N3877="snížená",J3877,0)</f>
        <v>0</v>
      </c>
      <c r="BG3877" s="228">
        <f>IF(N3877="zákl. přenesená",J3877,0)</f>
        <v>0</v>
      </c>
      <c r="BH3877" s="228">
        <f>IF(N3877="sníž. přenesená",J3877,0)</f>
        <v>0</v>
      </c>
      <c r="BI3877" s="228">
        <f>IF(N3877="nulová",J3877,0)</f>
        <v>0</v>
      </c>
      <c r="BJ3877" s="20" t="s">
        <v>80</v>
      </c>
      <c r="BK3877" s="228">
        <f>ROUND(I3877*H3877,2)</f>
        <v>0</v>
      </c>
      <c r="BL3877" s="20" t="s">
        <v>464</v>
      </c>
      <c r="BM3877" s="227" t="s">
        <v>2988</v>
      </c>
    </row>
    <row r="3878" s="2" customFormat="1">
      <c r="A3878" s="41"/>
      <c r="B3878" s="42"/>
      <c r="C3878" s="43"/>
      <c r="D3878" s="229" t="s">
        <v>200</v>
      </c>
      <c r="E3878" s="43"/>
      <c r="F3878" s="230" t="s">
        <v>2989</v>
      </c>
      <c r="G3878" s="43"/>
      <c r="H3878" s="43"/>
      <c r="I3878" s="231"/>
      <c r="J3878" s="43"/>
      <c r="K3878" s="43"/>
      <c r="L3878" s="47"/>
      <c r="M3878" s="232"/>
      <c r="N3878" s="233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200</v>
      </c>
      <c r="AU3878" s="20" t="s">
        <v>82</v>
      </c>
    </row>
    <row r="3879" s="13" customFormat="1">
      <c r="A3879" s="13"/>
      <c r="B3879" s="234"/>
      <c r="C3879" s="235"/>
      <c r="D3879" s="236" t="s">
        <v>202</v>
      </c>
      <c r="E3879" s="237" t="s">
        <v>19</v>
      </c>
      <c r="F3879" s="238" t="s">
        <v>701</v>
      </c>
      <c r="G3879" s="235"/>
      <c r="H3879" s="237" t="s">
        <v>19</v>
      </c>
      <c r="I3879" s="239"/>
      <c r="J3879" s="235"/>
      <c r="K3879" s="235"/>
      <c r="L3879" s="240"/>
      <c r="M3879" s="241"/>
      <c r="N3879" s="242"/>
      <c r="O3879" s="242"/>
      <c r="P3879" s="242"/>
      <c r="Q3879" s="242"/>
      <c r="R3879" s="242"/>
      <c r="S3879" s="242"/>
      <c r="T3879" s="24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4" t="s">
        <v>202</v>
      </c>
      <c r="AU3879" s="244" t="s">
        <v>82</v>
      </c>
      <c r="AV3879" s="13" t="s">
        <v>80</v>
      </c>
      <c r="AW3879" s="13" t="s">
        <v>34</v>
      </c>
      <c r="AX3879" s="13" t="s">
        <v>72</v>
      </c>
      <c r="AY3879" s="244" t="s">
        <v>191</v>
      </c>
    </row>
    <row r="3880" s="14" customFormat="1">
      <c r="A3880" s="14"/>
      <c r="B3880" s="245"/>
      <c r="C3880" s="246"/>
      <c r="D3880" s="236" t="s">
        <v>202</v>
      </c>
      <c r="E3880" s="247" t="s">
        <v>19</v>
      </c>
      <c r="F3880" s="248" t="s">
        <v>2974</v>
      </c>
      <c r="G3880" s="246"/>
      <c r="H3880" s="249">
        <v>105.83</v>
      </c>
      <c r="I3880" s="250"/>
      <c r="J3880" s="246"/>
      <c r="K3880" s="246"/>
      <c r="L3880" s="251"/>
      <c r="M3880" s="252"/>
      <c r="N3880" s="253"/>
      <c r="O3880" s="253"/>
      <c r="P3880" s="253"/>
      <c r="Q3880" s="253"/>
      <c r="R3880" s="253"/>
      <c r="S3880" s="253"/>
      <c r="T3880" s="25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5" t="s">
        <v>202</v>
      </c>
      <c r="AU3880" s="255" t="s">
        <v>82</v>
      </c>
      <c r="AV3880" s="14" t="s">
        <v>82</v>
      </c>
      <c r="AW3880" s="14" t="s">
        <v>34</v>
      </c>
      <c r="AX3880" s="14" t="s">
        <v>72</v>
      </c>
      <c r="AY3880" s="255" t="s">
        <v>191</v>
      </c>
    </row>
    <row r="3881" s="16" customFormat="1">
      <c r="A3881" s="16"/>
      <c r="B3881" s="267"/>
      <c r="C3881" s="268"/>
      <c r="D3881" s="236" t="s">
        <v>202</v>
      </c>
      <c r="E3881" s="269" t="s">
        <v>19</v>
      </c>
      <c r="F3881" s="270" t="s">
        <v>212</v>
      </c>
      <c r="G3881" s="268"/>
      <c r="H3881" s="271">
        <v>105.83</v>
      </c>
      <c r="I3881" s="272"/>
      <c r="J3881" s="268"/>
      <c r="K3881" s="268"/>
      <c r="L3881" s="273"/>
      <c r="M3881" s="274"/>
      <c r="N3881" s="275"/>
      <c r="O3881" s="275"/>
      <c r="P3881" s="275"/>
      <c r="Q3881" s="275"/>
      <c r="R3881" s="275"/>
      <c r="S3881" s="275"/>
      <c r="T3881" s="27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T3881" s="277" t="s">
        <v>202</v>
      </c>
      <c r="AU3881" s="277" t="s">
        <v>82</v>
      </c>
      <c r="AV3881" s="16" t="s">
        <v>198</v>
      </c>
      <c r="AW3881" s="16" t="s">
        <v>34</v>
      </c>
      <c r="AX3881" s="16" t="s">
        <v>80</v>
      </c>
      <c r="AY3881" s="277" t="s">
        <v>191</v>
      </c>
    </row>
    <row r="3882" s="2" customFormat="1" ht="16.5" customHeight="1">
      <c r="A3882" s="41"/>
      <c r="B3882" s="42"/>
      <c r="C3882" s="216" t="s">
        <v>2990</v>
      </c>
      <c r="D3882" s="216" t="s">
        <v>193</v>
      </c>
      <c r="E3882" s="217" t="s">
        <v>2991</v>
      </c>
      <c r="F3882" s="218" t="s">
        <v>2992</v>
      </c>
      <c r="G3882" s="219" t="s">
        <v>196</v>
      </c>
      <c r="H3882" s="220">
        <v>105.83</v>
      </c>
      <c r="I3882" s="221"/>
      <c r="J3882" s="222">
        <f>ROUND(I3882*H3882,2)</f>
        <v>0</v>
      </c>
      <c r="K3882" s="218" t="s">
        <v>197</v>
      </c>
      <c r="L3882" s="47"/>
      <c r="M3882" s="223" t="s">
        <v>19</v>
      </c>
      <c r="N3882" s="224" t="s">
        <v>43</v>
      </c>
      <c r="O3882" s="87"/>
      <c r="P3882" s="225">
        <f>O3882*H3882</f>
        <v>0</v>
      </c>
      <c r="Q3882" s="225">
        <v>0.00029999999999999997</v>
      </c>
      <c r="R3882" s="225">
        <f>Q3882*H3882</f>
        <v>0.031748999999999999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464</v>
      </c>
      <c r="AT3882" s="227" t="s">
        <v>193</v>
      </c>
      <c r="AU3882" s="227" t="s">
        <v>82</v>
      </c>
      <c r="AY3882" s="20" t="s">
        <v>191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80</v>
      </c>
      <c r="BK3882" s="228">
        <f>ROUND(I3882*H3882,2)</f>
        <v>0</v>
      </c>
      <c r="BL3882" s="20" t="s">
        <v>464</v>
      </c>
      <c r="BM3882" s="227" t="s">
        <v>2993</v>
      </c>
    </row>
    <row r="3883" s="2" customFormat="1">
      <c r="A3883" s="41"/>
      <c r="B3883" s="42"/>
      <c r="C3883" s="43"/>
      <c r="D3883" s="229" t="s">
        <v>200</v>
      </c>
      <c r="E3883" s="43"/>
      <c r="F3883" s="230" t="s">
        <v>2994</v>
      </c>
      <c r="G3883" s="43"/>
      <c r="H3883" s="43"/>
      <c r="I3883" s="231"/>
      <c r="J3883" s="43"/>
      <c r="K3883" s="43"/>
      <c r="L3883" s="47"/>
      <c r="M3883" s="232"/>
      <c r="N3883" s="233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200</v>
      </c>
      <c r="AU3883" s="20" t="s">
        <v>82</v>
      </c>
    </row>
    <row r="3884" s="13" customFormat="1">
      <c r="A3884" s="13"/>
      <c r="B3884" s="234"/>
      <c r="C3884" s="235"/>
      <c r="D3884" s="236" t="s">
        <v>202</v>
      </c>
      <c r="E3884" s="237" t="s">
        <v>19</v>
      </c>
      <c r="F3884" s="238" t="s">
        <v>701</v>
      </c>
      <c r="G3884" s="235"/>
      <c r="H3884" s="237" t="s">
        <v>19</v>
      </c>
      <c r="I3884" s="239"/>
      <c r="J3884" s="235"/>
      <c r="K3884" s="235"/>
      <c r="L3884" s="240"/>
      <c r="M3884" s="241"/>
      <c r="N3884" s="242"/>
      <c r="O3884" s="242"/>
      <c r="P3884" s="242"/>
      <c r="Q3884" s="242"/>
      <c r="R3884" s="242"/>
      <c r="S3884" s="242"/>
      <c r="T3884" s="243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4" t="s">
        <v>202</v>
      </c>
      <c r="AU3884" s="244" t="s">
        <v>82</v>
      </c>
      <c r="AV3884" s="13" t="s">
        <v>80</v>
      </c>
      <c r="AW3884" s="13" t="s">
        <v>34</v>
      </c>
      <c r="AX3884" s="13" t="s">
        <v>72</v>
      </c>
      <c r="AY3884" s="244" t="s">
        <v>191</v>
      </c>
    </row>
    <row r="3885" s="14" customFormat="1">
      <c r="A3885" s="14"/>
      <c r="B3885" s="245"/>
      <c r="C3885" s="246"/>
      <c r="D3885" s="236" t="s">
        <v>202</v>
      </c>
      <c r="E3885" s="247" t="s">
        <v>19</v>
      </c>
      <c r="F3885" s="248" t="s">
        <v>2974</v>
      </c>
      <c r="G3885" s="246"/>
      <c r="H3885" s="249">
        <v>105.83</v>
      </c>
      <c r="I3885" s="250"/>
      <c r="J3885" s="246"/>
      <c r="K3885" s="246"/>
      <c r="L3885" s="251"/>
      <c r="M3885" s="252"/>
      <c r="N3885" s="253"/>
      <c r="O3885" s="253"/>
      <c r="P3885" s="253"/>
      <c r="Q3885" s="253"/>
      <c r="R3885" s="253"/>
      <c r="S3885" s="253"/>
      <c r="T3885" s="25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5" t="s">
        <v>202</v>
      </c>
      <c r="AU3885" s="255" t="s">
        <v>82</v>
      </c>
      <c r="AV3885" s="14" t="s">
        <v>82</v>
      </c>
      <c r="AW3885" s="14" t="s">
        <v>34</v>
      </c>
      <c r="AX3885" s="14" t="s">
        <v>72</v>
      </c>
      <c r="AY3885" s="255" t="s">
        <v>191</v>
      </c>
    </row>
    <row r="3886" s="16" customFormat="1">
      <c r="A3886" s="16"/>
      <c r="B3886" s="267"/>
      <c r="C3886" s="268"/>
      <c r="D3886" s="236" t="s">
        <v>202</v>
      </c>
      <c r="E3886" s="269" t="s">
        <v>19</v>
      </c>
      <c r="F3886" s="270" t="s">
        <v>212</v>
      </c>
      <c r="G3886" s="268"/>
      <c r="H3886" s="271">
        <v>105.83</v>
      </c>
      <c r="I3886" s="272"/>
      <c r="J3886" s="268"/>
      <c r="K3886" s="268"/>
      <c r="L3886" s="273"/>
      <c r="M3886" s="274"/>
      <c r="N3886" s="275"/>
      <c r="O3886" s="275"/>
      <c r="P3886" s="275"/>
      <c r="Q3886" s="275"/>
      <c r="R3886" s="275"/>
      <c r="S3886" s="275"/>
      <c r="T3886" s="27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T3886" s="277" t="s">
        <v>202</v>
      </c>
      <c r="AU3886" s="277" t="s">
        <v>82</v>
      </c>
      <c r="AV3886" s="16" t="s">
        <v>198</v>
      </c>
      <c r="AW3886" s="16" t="s">
        <v>34</v>
      </c>
      <c r="AX3886" s="16" t="s">
        <v>80</v>
      </c>
      <c r="AY3886" s="277" t="s">
        <v>191</v>
      </c>
    </row>
    <row r="3887" s="2" customFormat="1" ht="24.15" customHeight="1">
      <c r="A3887" s="41"/>
      <c r="B3887" s="42"/>
      <c r="C3887" s="278" t="s">
        <v>2995</v>
      </c>
      <c r="D3887" s="278" t="s">
        <v>260</v>
      </c>
      <c r="E3887" s="279" t="s">
        <v>2996</v>
      </c>
      <c r="F3887" s="280" t="s">
        <v>2997</v>
      </c>
      <c r="G3887" s="281" t="s">
        <v>196</v>
      </c>
      <c r="H3887" s="282">
        <v>116.413</v>
      </c>
      <c r="I3887" s="283"/>
      <c r="J3887" s="284">
        <f>ROUND(I3887*H3887,2)</f>
        <v>0</v>
      </c>
      <c r="K3887" s="280" t="s">
        <v>197</v>
      </c>
      <c r="L3887" s="285"/>
      <c r="M3887" s="286" t="s">
        <v>19</v>
      </c>
      <c r="N3887" s="287" t="s">
        <v>43</v>
      </c>
      <c r="O3887" s="87"/>
      <c r="P3887" s="225">
        <f>O3887*H3887</f>
        <v>0</v>
      </c>
      <c r="Q3887" s="225">
        <v>0.0018</v>
      </c>
      <c r="R3887" s="225">
        <f>Q3887*H3887</f>
        <v>0.20954339999999999</v>
      </c>
      <c r="S3887" s="225">
        <v>0</v>
      </c>
      <c r="T3887" s="226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7" t="s">
        <v>688</v>
      </c>
      <c r="AT3887" s="227" t="s">
        <v>260</v>
      </c>
      <c r="AU3887" s="227" t="s">
        <v>82</v>
      </c>
      <c r="AY3887" s="20" t="s">
        <v>191</v>
      </c>
      <c r="BE3887" s="228">
        <f>IF(N3887="základní",J3887,0)</f>
        <v>0</v>
      </c>
      <c r="BF3887" s="228">
        <f>IF(N3887="snížená",J3887,0)</f>
        <v>0</v>
      </c>
      <c r="BG3887" s="228">
        <f>IF(N3887="zákl. přenesená",J3887,0)</f>
        <v>0</v>
      </c>
      <c r="BH3887" s="228">
        <f>IF(N3887="sníž. přenesená",J3887,0)</f>
        <v>0</v>
      </c>
      <c r="BI3887" s="228">
        <f>IF(N3887="nulová",J3887,0)</f>
        <v>0</v>
      </c>
      <c r="BJ3887" s="20" t="s">
        <v>80</v>
      </c>
      <c r="BK3887" s="228">
        <f>ROUND(I3887*H3887,2)</f>
        <v>0</v>
      </c>
      <c r="BL3887" s="20" t="s">
        <v>464</v>
      </c>
      <c r="BM3887" s="227" t="s">
        <v>2998</v>
      </c>
    </row>
    <row r="3888" s="13" customFormat="1">
      <c r="A3888" s="13"/>
      <c r="B3888" s="234"/>
      <c r="C3888" s="235"/>
      <c r="D3888" s="236" t="s">
        <v>202</v>
      </c>
      <c r="E3888" s="237" t="s">
        <v>19</v>
      </c>
      <c r="F3888" s="238" t="s">
        <v>701</v>
      </c>
      <c r="G3888" s="235"/>
      <c r="H3888" s="237" t="s">
        <v>19</v>
      </c>
      <c r="I3888" s="239"/>
      <c r="J3888" s="235"/>
      <c r="K3888" s="235"/>
      <c r="L3888" s="240"/>
      <c r="M3888" s="241"/>
      <c r="N3888" s="242"/>
      <c r="O3888" s="242"/>
      <c r="P3888" s="242"/>
      <c r="Q3888" s="242"/>
      <c r="R3888" s="242"/>
      <c r="S3888" s="242"/>
      <c r="T3888" s="243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4" t="s">
        <v>202</v>
      </c>
      <c r="AU3888" s="244" t="s">
        <v>82</v>
      </c>
      <c r="AV3888" s="13" t="s">
        <v>80</v>
      </c>
      <c r="AW3888" s="13" t="s">
        <v>34</v>
      </c>
      <c r="AX3888" s="13" t="s">
        <v>72</v>
      </c>
      <c r="AY3888" s="244" t="s">
        <v>191</v>
      </c>
    </row>
    <row r="3889" s="14" customFormat="1">
      <c r="A3889" s="14"/>
      <c r="B3889" s="245"/>
      <c r="C3889" s="246"/>
      <c r="D3889" s="236" t="s">
        <v>202</v>
      </c>
      <c r="E3889" s="247" t="s">
        <v>19</v>
      </c>
      <c r="F3889" s="248" t="s">
        <v>2974</v>
      </c>
      <c r="G3889" s="246"/>
      <c r="H3889" s="249">
        <v>105.83</v>
      </c>
      <c r="I3889" s="250"/>
      <c r="J3889" s="246"/>
      <c r="K3889" s="246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202</v>
      </c>
      <c r="AU3889" s="255" t="s">
        <v>82</v>
      </c>
      <c r="AV3889" s="14" t="s">
        <v>82</v>
      </c>
      <c r="AW3889" s="14" t="s">
        <v>34</v>
      </c>
      <c r="AX3889" s="14" t="s">
        <v>72</v>
      </c>
      <c r="AY3889" s="255" t="s">
        <v>191</v>
      </c>
    </row>
    <row r="3890" s="16" customFormat="1">
      <c r="A3890" s="16"/>
      <c r="B3890" s="267"/>
      <c r="C3890" s="268"/>
      <c r="D3890" s="236" t="s">
        <v>202</v>
      </c>
      <c r="E3890" s="269" t="s">
        <v>19</v>
      </c>
      <c r="F3890" s="270" t="s">
        <v>212</v>
      </c>
      <c r="G3890" s="268"/>
      <c r="H3890" s="271">
        <v>105.83</v>
      </c>
      <c r="I3890" s="272"/>
      <c r="J3890" s="268"/>
      <c r="K3890" s="268"/>
      <c r="L3890" s="273"/>
      <c r="M3890" s="274"/>
      <c r="N3890" s="275"/>
      <c r="O3890" s="275"/>
      <c r="P3890" s="275"/>
      <c r="Q3890" s="275"/>
      <c r="R3890" s="275"/>
      <c r="S3890" s="275"/>
      <c r="T3890" s="27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T3890" s="277" t="s">
        <v>202</v>
      </c>
      <c r="AU3890" s="277" t="s">
        <v>82</v>
      </c>
      <c r="AV3890" s="16" t="s">
        <v>198</v>
      </c>
      <c r="AW3890" s="16" t="s">
        <v>34</v>
      </c>
      <c r="AX3890" s="16" t="s">
        <v>80</v>
      </c>
      <c r="AY3890" s="277" t="s">
        <v>191</v>
      </c>
    </row>
    <row r="3891" s="14" customFormat="1">
      <c r="A3891" s="14"/>
      <c r="B3891" s="245"/>
      <c r="C3891" s="246"/>
      <c r="D3891" s="236" t="s">
        <v>202</v>
      </c>
      <c r="E3891" s="246"/>
      <c r="F3891" s="248" t="s">
        <v>2999</v>
      </c>
      <c r="G3891" s="246"/>
      <c r="H3891" s="249">
        <v>116.413</v>
      </c>
      <c r="I3891" s="250"/>
      <c r="J3891" s="246"/>
      <c r="K3891" s="246"/>
      <c r="L3891" s="251"/>
      <c r="M3891" s="252"/>
      <c r="N3891" s="253"/>
      <c r="O3891" s="253"/>
      <c r="P3891" s="253"/>
      <c r="Q3891" s="253"/>
      <c r="R3891" s="253"/>
      <c r="S3891" s="253"/>
      <c r="T3891" s="25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5" t="s">
        <v>202</v>
      </c>
      <c r="AU3891" s="255" t="s">
        <v>82</v>
      </c>
      <c r="AV3891" s="14" t="s">
        <v>82</v>
      </c>
      <c r="AW3891" s="14" t="s">
        <v>4</v>
      </c>
      <c r="AX3891" s="14" t="s">
        <v>80</v>
      </c>
      <c r="AY3891" s="255" t="s">
        <v>191</v>
      </c>
    </row>
    <row r="3892" s="2" customFormat="1" ht="16.5" customHeight="1">
      <c r="A3892" s="41"/>
      <c r="B3892" s="42"/>
      <c r="C3892" s="216" t="s">
        <v>3000</v>
      </c>
      <c r="D3892" s="216" t="s">
        <v>193</v>
      </c>
      <c r="E3892" s="217" t="s">
        <v>3001</v>
      </c>
      <c r="F3892" s="218" t="s">
        <v>3002</v>
      </c>
      <c r="G3892" s="219" t="s">
        <v>215</v>
      </c>
      <c r="H3892" s="220">
        <v>107.90000000000001</v>
      </c>
      <c r="I3892" s="221"/>
      <c r="J3892" s="222">
        <f>ROUND(I3892*H3892,2)</f>
        <v>0</v>
      </c>
      <c r="K3892" s="218" t="s">
        <v>197</v>
      </c>
      <c r="L3892" s="47"/>
      <c r="M3892" s="223" t="s">
        <v>19</v>
      </c>
      <c r="N3892" s="224" t="s">
        <v>43</v>
      </c>
      <c r="O3892" s="87"/>
      <c r="P3892" s="225">
        <f>O3892*H3892</f>
        <v>0</v>
      </c>
      <c r="Q3892" s="225">
        <v>1.0000000000000001E-05</v>
      </c>
      <c r="R3892" s="225">
        <f>Q3892*H3892</f>
        <v>0.0010790000000000001</v>
      </c>
      <c r="S3892" s="225">
        <v>0</v>
      </c>
      <c r="T3892" s="226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7" t="s">
        <v>464</v>
      </c>
      <c r="AT3892" s="227" t="s">
        <v>193</v>
      </c>
      <c r="AU3892" s="227" t="s">
        <v>82</v>
      </c>
      <c r="AY3892" s="20" t="s">
        <v>191</v>
      </c>
      <c r="BE3892" s="228">
        <f>IF(N3892="základní",J3892,0)</f>
        <v>0</v>
      </c>
      <c r="BF3892" s="228">
        <f>IF(N3892="snížená",J3892,0)</f>
        <v>0</v>
      </c>
      <c r="BG3892" s="228">
        <f>IF(N3892="zákl. přenesená",J3892,0)</f>
        <v>0</v>
      </c>
      <c r="BH3892" s="228">
        <f>IF(N3892="sníž. přenesená",J3892,0)</f>
        <v>0</v>
      </c>
      <c r="BI3892" s="228">
        <f>IF(N3892="nulová",J3892,0)</f>
        <v>0</v>
      </c>
      <c r="BJ3892" s="20" t="s">
        <v>80</v>
      </c>
      <c r="BK3892" s="228">
        <f>ROUND(I3892*H3892,2)</f>
        <v>0</v>
      </c>
      <c r="BL3892" s="20" t="s">
        <v>464</v>
      </c>
      <c r="BM3892" s="227" t="s">
        <v>3003</v>
      </c>
    </row>
    <row r="3893" s="2" customFormat="1">
      <c r="A3893" s="41"/>
      <c r="B3893" s="42"/>
      <c r="C3893" s="43"/>
      <c r="D3893" s="229" t="s">
        <v>200</v>
      </c>
      <c r="E3893" s="43"/>
      <c r="F3893" s="230" t="s">
        <v>3004</v>
      </c>
      <c r="G3893" s="43"/>
      <c r="H3893" s="43"/>
      <c r="I3893" s="231"/>
      <c r="J3893" s="43"/>
      <c r="K3893" s="43"/>
      <c r="L3893" s="47"/>
      <c r="M3893" s="232"/>
      <c r="N3893" s="233"/>
      <c r="O3893" s="87"/>
      <c r="P3893" s="87"/>
      <c r="Q3893" s="87"/>
      <c r="R3893" s="87"/>
      <c r="S3893" s="87"/>
      <c r="T3893" s="88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T3893" s="20" t="s">
        <v>200</v>
      </c>
      <c r="AU3893" s="20" t="s">
        <v>82</v>
      </c>
    </row>
    <row r="3894" s="13" customFormat="1">
      <c r="A3894" s="13"/>
      <c r="B3894" s="234"/>
      <c r="C3894" s="235"/>
      <c r="D3894" s="236" t="s">
        <v>202</v>
      </c>
      <c r="E3894" s="237" t="s">
        <v>19</v>
      </c>
      <c r="F3894" s="238" t="s">
        <v>701</v>
      </c>
      <c r="G3894" s="235"/>
      <c r="H3894" s="237" t="s">
        <v>19</v>
      </c>
      <c r="I3894" s="239"/>
      <c r="J3894" s="235"/>
      <c r="K3894" s="235"/>
      <c r="L3894" s="240"/>
      <c r="M3894" s="241"/>
      <c r="N3894" s="242"/>
      <c r="O3894" s="242"/>
      <c r="P3894" s="242"/>
      <c r="Q3894" s="242"/>
      <c r="R3894" s="242"/>
      <c r="S3894" s="242"/>
      <c r="T3894" s="243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4" t="s">
        <v>202</v>
      </c>
      <c r="AU3894" s="244" t="s">
        <v>82</v>
      </c>
      <c r="AV3894" s="13" t="s">
        <v>80</v>
      </c>
      <c r="AW3894" s="13" t="s">
        <v>34</v>
      </c>
      <c r="AX3894" s="13" t="s">
        <v>72</v>
      </c>
      <c r="AY3894" s="244" t="s">
        <v>191</v>
      </c>
    </row>
    <row r="3895" s="13" customFormat="1">
      <c r="A3895" s="13"/>
      <c r="B3895" s="234"/>
      <c r="C3895" s="235"/>
      <c r="D3895" s="236" t="s">
        <v>202</v>
      </c>
      <c r="E3895" s="237" t="s">
        <v>19</v>
      </c>
      <c r="F3895" s="238" t="s">
        <v>1539</v>
      </c>
      <c r="G3895" s="235"/>
      <c r="H3895" s="237" t="s">
        <v>19</v>
      </c>
      <c r="I3895" s="239"/>
      <c r="J3895" s="235"/>
      <c r="K3895" s="235"/>
      <c r="L3895" s="240"/>
      <c r="M3895" s="241"/>
      <c r="N3895" s="242"/>
      <c r="O3895" s="242"/>
      <c r="P3895" s="242"/>
      <c r="Q3895" s="242"/>
      <c r="R3895" s="242"/>
      <c r="S3895" s="242"/>
      <c r="T3895" s="24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4" t="s">
        <v>202</v>
      </c>
      <c r="AU3895" s="244" t="s">
        <v>82</v>
      </c>
      <c r="AV3895" s="13" t="s">
        <v>80</v>
      </c>
      <c r="AW3895" s="13" t="s">
        <v>34</v>
      </c>
      <c r="AX3895" s="13" t="s">
        <v>72</v>
      </c>
      <c r="AY3895" s="244" t="s">
        <v>191</v>
      </c>
    </row>
    <row r="3896" s="13" customFormat="1">
      <c r="A3896" s="13"/>
      <c r="B3896" s="234"/>
      <c r="C3896" s="235"/>
      <c r="D3896" s="236" t="s">
        <v>202</v>
      </c>
      <c r="E3896" s="237" t="s">
        <v>19</v>
      </c>
      <c r="F3896" s="238" t="s">
        <v>1540</v>
      </c>
      <c r="G3896" s="235"/>
      <c r="H3896" s="237" t="s">
        <v>19</v>
      </c>
      <c r="I3896" s="239"/>
      <c r="J3896" s="235"/>
      <c r="K3896" s="235"/>
      <c r="L3896" s="240"/>
      <c r="M3896" s="241"/>
      <c r="N3896" s="242"/>
      <c r="O3896" s="242"/>
      <c r="P3896" s="242"/>
      <c r="Q3896" s="242"/>
      <c r="R3896" s="242"/>
      <c r="S3896" s="242"/>
      <c r="T3896" s="243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4" t="s">
        <v>202</v>
      </c>
      <c r="AU3896" s="244" t="s">
        <v>82</v>
      </c>
      <c r="AV3896" s="13" t="s">
        <v>80</v>
      </c>
      <c r="AW3896" s="13" t="s">
        <v>34</v>
      </c>
      <c r="AX3896" s="13" t="s">
        <v>72</v>
      </c>
      <c r="AY3896" s="244" t="s">
        <v>191</v>
      </c>
    </row>
    <row r="3897" s="13" customFormat="1">
      <c r="A3897" s="13"/>
      <c r="B3897" s="234"/>
      <c r="C3897" s="235"/>
      <c r="D3897" s="236" t="s">
        <v>202</v>
      </c>
      <c r="E3897" s="237" t="s">
        <v>19</v>
      </c>
      <c r="F3897" s="238" t="s">
        <v>1544</v>
      </c>
      <c r="G3897" s="235"/>
      <c r="H3897" s="237" t="s">
        <v>19</v>
      </c>
      <c r="I3897" s="239"/>
      <c r="J3897" s="235"/>
      <c r="K3897" s="235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202</v>
      </c>
      <c r="AU3897" s="244" t="s">
        <v>82</v>
      </c>
      <c r="AV3897" s="13" t="s">
        <v>80</v>
      </c>
      <c r="AW3897" s="13" t="s">
        <v>34</v>
      </c>
      <c r="AX3897" s="13" t="s">
        <v>72</v>
      </c>
      <c r="AY3897" s="244" t="s">
        <v>191</v>
      </c>
    </row>
    <row r="3898" s="14" customFormat="1">
      <c r="A3898" s="14"/>
      <c r="B3898" s="245"/>
      <c r="C3898" s="246"/>
      <c r="D3898" s="236" t="s">
        <v>202</v>
      </c>
      <c r="E3898" s="247" t="s">
        <v>19</v>
      </c>
      <c r="F3898" s="248" t="s">
        <v>1822</v>
      </c>
      <c r="G3898" s="246"/>
      <c r="H3898" s="249">
        <v>18.129999999999999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202</v>
      </c>
      <c r="AU3898" s="255" t="s">
        <v>82</v>
      </c>
      <c r="AV3898" s="14" t="s">
        <v>82</v>
      </c>
      <c r="AW3898" s="14" t="s">
        <v>34</v>
      </c>
      <c r="AX3898" s="14" t="s">
        <v>72</v>
      </c>
      <c r="AY3898" s="255" t="s">
        <v>191</v>
      </c>
    </row>
    <row r="3899" s="14" customFormat="1">
      <c r="A3899" s="14"/>
      <c r="B3899" s="245"/>
      <c r="C3899" s="246"/>
      <c r="D3899" s="236" t="s">
        <v>202</v>
      </c>
      <c r="E3899" s="247" t="s">
        <v>19</v>
      </c>
      <c r="F3899" s="248" t="s">
        <v>2905</v>
      </c>
      <c r="G3899" s="246"/>
      <c r="H3899" s="249">
        <v>-0.80000000000000004</v>
      </c>
      <c r="I3899" s="250"/>
      <c r="J3899" s="246"/>
      <c r="K3899" s="246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202</v>
      </c>
      <c r="AU3899" s="255" t="s">
        <v>82</v>
      </c>
      <c r="AV3899" s="14" t="s">
        <v>82</v>
      </c>
      <c r="AW3899" s="14" t="s">
        <v>34</v>
      </c>
      <c r="AX3899" s="14" t="s">
        <v>72</v>
      </c>
      <c r="AY3899" s="255" t="s">
        <v>191</v>
      </c>
    </row>
    <row r="3900" s="13" customFormat="1">
      <c r="A3900" s="13"/>
      <c r="B3900" s="234"/>
      <c r="C3900" s="235"/>
      <c r="D3900" s="236" t="s">
        <v>202</v>
      </c>
      <c r="E3900" s="237" t="s">
        <v>19</v>
      </c>
      <c r="F3900" s="238" t="s">
        <v>1552</v>
      </c>
      <c r="G3900" s="235"/>
      <c r="H3900" s="237" t="s">
        <v>19</v>
      </c>
      <c r="I3900" s="239"/>
      <c r="J3900" s="235"/>
      <c r="K3900" s="235"/>
      <c r="L3900" s="240"/>
      <c r="M3900" s="241"/>
      <c r="N3900" s="242"/>
      <c r="O3900" s="242"/>
      <c r="P3900" s="242"/>
      <c r="Q3900" s="242"/>
      <c r="R3900" s="242"/>
      <c r="S3900" s="242"/>
      <c r="T3900" s="243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4" t="s">
        <v>202</v>
      </c>
      <c r="AU3900" s="244" t="s">
        <v>82</v>
      </c>
      <c r="AV3900" s="13" t="s">
        <v>80</v>
      </c>
      <c r="AW3900" s="13" t="s">
        <v>34</v>
      </c>
      <c r="AX3900" s="13" t="s">
        <v>72</v>
      </c>
      <c r="AY3900" s="244" t="s">
        <v>191</v>
      </c>
    </row>
    <row r="3901" s="14" customFormat="1">
      <c r="A3901" s="14"/>
      <c r="B3901" s="245"/>
      <c r="C3901" s="246"/>
      <c r="D3901" s="236" t="s">
        <v>202</v>
      </c>
      <c r="E3901" s="247" t="s">
        <v>19</v>
      </c>
      <c r="F3901" s="248" t="s">
        <v>1824</v>
      </c>
      <c r="G3901" s="246"/>
      <c r="H3901" s="249">
        <v>13.949999999999999</v>
      </c>
      <c r="I3901" s="250"/>
      <c r="J3901" s="246"/>
      <c r="K3901" s="246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202</v>
      </c>
      <c r="AU3901" s="255" t="s">
        <v>82</v>
      </c>
      <c r="AV3901" s="14" t="s">
        <v>82</v>
      </c>
      <c r="AW3901" s="14" t="s">
        <v>34</v>
      </c>
      <c r="AX3901" s="14" t="s">
        <v>72</v>
      </c>
      <c r="AY3901" s="255" t="s">
        <v>191</v>
      </c>
    </row>
    <row r="3902" s="14" customFormat="1">
      <c r="A3902" s="14"/>
      <c r="B3902" s="245"/>
      <c r="C3902" s="246"/>
      <c r="D3902" s="236" t="s">
        <v>202</v>
      </c>
      <c r="E3902" s="247" t="s">
        <v>19</v>
      </c>
      <c r="F3902" s="248" t="s">
        <v>2905</v>
      </c>
      <c r="G3902" s="246"/>
      <c r="H3902" s="249">
        <v>-0.80000000000000004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202</v>
      </c>
      <c r="AU3902" s="255" t="s">
        <v>82</v>
      </c>
      <c r="AV3902" s="14" t="s">
        <v>82</v>
      </c>
      <c r="AW3902" s="14" t="s">
        <v>34</v>
      </c>
      <c r="AX3902" s="14" t="s">
        <v>72</v>
      </c>
      <c r="AY3902" s="255" t="s">
        <v>191</v>
      </c>
    </row>
    <row r="3903" s="13" customFormat="1">
      <c r="A3903" s="13"/>
      <c r="B3903" s="234"/>
      <c r="C3903" s="235"/>
      <c r="D3903" s="236" t="s">
        <v>202</v>
      </c>
      <c r="E3903" s="237" t="s">
        <v>19</v>
      </c>
      <c r="F3903" s="238" t="s">
        <v>1554</v>
      </c>
      <c r="G3903" s="235"/>
      <c r="H3903" s="237" t="s">
        <v>19</v>
      </c>
      <c r="I3903" s="239"/>
      <c r="J3903" s="235"/>
      <c r="K3903" s="235"/>
      <c r="L3903" s="240"/>
      <c r="M3903" s="241"/>
      <c r="N3903" s="242"/>
      <c r="O3903" s="242"/>
      <c r="P3903" s="242"/>
      <c r="Q3903" s="242"/>
      <c r="R3903" s="242"/>
      <c r="S3903" s="242"/>
      <c r="T3903" s="243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4" t="s">
        <v>202</v>
      </c>
      <c r="AU3903" s="244" t="s">
        <v>82</v>
      </c>
      <c r="AV3903" s="13" t="s">
        <v>80</v>
      </c>
      <c r="AW3903" s="13" t="s">
        <v>34</v>
      </c>
      <c r="AX3903" s="13" t="s">
        <v>72</v>
      </c>
      <c r="AY3903" s="244" t="s">
        <v>191</v>
      </c>
    </row>
    <row r="3904" s="13" customFormat="1">
      <c r="A3904" s="13"/>
      <c r="B3904" s="234"/>
      <c r="C3904" s="235"/>
      <c r="D3904" s="236" t="s">
        <v>202</v>
      </c>
      <c r="E3904" s="237" t="s">
        <v>19</v>
      </c>
      <c r="F3904" s="238" t="s">
        <v>1557</v>
      </c>
      <c r="G3904" s="235"/>
      <c r="H3904" s="237" t="s">
        <v>19</v>
      </c>
      <c r="I3904" s="239"/>
      <c r="J3904" s="235"/>
      <c r="K3904" s="235"/>
      <c r="L3904" s="240"/>
      <c r="M3904" s="241"/>
      <c r="N3904" s="242"/>
      <c r="O3904" s="242"/>
      <c r="P3904" s="242"/>
      <c r="Q3904" s="242"/>
      <c r="R3904" s="242"/>
      <c r="S3904" s="242"/>
      <c r="T3904" s="24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4" t="s">
        <v>202</v>
      </c>
      <c r="AU3904" s="244" t="s">
        <v>82</v>
      </c>
      <c r="AV3904" s="13" t="s">
        <v>80</v>
      </c>
      <c r="AW3904" s="13" t="s">
        <v>34</v>
      </c>
      <c r="AX3904" s="13" t="s">
        <v>72</v>
      </c>
      <c r="AY3904" s="244" t="s">
        <v>191</v>
      </c>
    </row>
    <row r="3905" s="14" customFormat="1">
      <c r="A3905" s="14"/>
      <c r="B3905" s="245"/>
      <c r="C3905" s="246"/>
      <c r="D3905" s="236" t="s">
        <v>202</v>
      </c>
      <c r="E3905" s="247" t="s">
        <v>19</v>
      </c>
      <c r="F3905" s="248" t="s">
        <v>1826</v>
      </c>
      <c r="G3905" s="246"/>
      <c r="H3905" s="249">
        <v>17.289999999999999</v>
      </c>
      <c r="I3905" s="250"/>
      <c r="J3905" s="246"/>
      <c r="K3905" s="246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202</v>
      </c>
      <c r="AU3905" s="255" t="s">
        <v>82</v>
      </c>
      <c r="AV3905" s="14" t="s">
        <v>82</v>
      </c>
      <c r="AW3905" s="14" t="s">
        <v>34</v>
      </c>
      <c r="AX3905" s="14" t="s">
        <v>72</v>
      </c>
      <c r="AY3905" s="255" t="s">
        <v>191</v>
      </c>
    </row>
    <row r="3906" s="14" customFormat="1">
      <c r="A3906" s="14"/>
      <c r="B3906" s="245"/>
      <c r="C3906" s="246"/>
      <c r="D3906" s="236" t="s">
        <v>202</v>
      </c>
      <c r="E3906" s="247" t="s">
        <v>19</v>
      </c>
      <c r="F3906" s="248" t="s">
        <v>2905</v>
      </c>
      <c r="G3906" s="246"/>
      <c r="H3906" s="249">
        <v>-0.80000000000000004</v>
      </c>
      <c r="I3906" s="250"/>
      <c r="J3906" s="246"/>
      <c r="K3906" s="246"/>
      <c r="L3906" s="251"/>
      <c r="M3906" s="252"/>
      <c r="N3906" s="253"/>
      <c r="O3906" s="253"/>
      <c r="P3906" s="253"/>
      <c r="Q3906" s="253"/>
      <c r="R3906" s="253"/>
      <c r="S3906" s="253"/>
      <c r="T3906" s="25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5" t="s">
        <v>202</v>
      </c>
      <c r="AU3906" s="255" t="s">
        <v>82</v>
      </c>
      <c r="AV3906" s="14" t="s">
        <v>82</v>
      </c>
      <c r="AW3906" s="14" t="s">
        <v>34</v>
      </c>
      <c r="AX3906" s="14" t="s">
        <v>72</v>
      </c>
      <c r="AY3906" s="255" t="s">
        <v>191</v>
      </c>
    </row>
    <row r="3907" s="13" customFormat="1">
      <c r="A3907" s="13"/>
      <c r="B3907" s="234"/>
      <c r="C3907" s="235"/>
      <c r="D3907" s="236" t="s">
        <v>202</v>
      </c>
      <c r="E3907" s="237" t="s">
        <v>19</v>
      </c>
      <c r="F3907" s="238" t="s">
        <v>1561</v>
      </c>
      <c r="G3907" s="235"/>
      <c r="H3907" s="237" t="s">
        <v>19</v>
      </c>
      <c r="I3907" s="239"/>
      <c r="J3907" s="235"/>
      <c r="K3907" s="235"/>
      <c r="L3907" s="240"/>
      <c r="M3907" s="241"/>
      <c r="N3907" s="242"/>
      <c r="O3907" s="242"/>
      <c r="P3907" s="242"/>
      <c r="Q3907" s="242"/>
      <c r="R3907" s="242"/>
      <c r="S3907" s="242"/>
      <c r="T3907" s="24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4" t="s">
        <v>202</v>
      </c>
      <c r="AU3907" s="244" t="s">
        <v>82</v>
      </c>
      <c r="AV3907" s="13" t="s">
        <v>80</v>
      </c>
      <c r="AW3907" s="13" t="s">
        <v>34</v>
      </c>
      <c r="AX3907" s="13" t="s">
        <v>72</v>
      </c>
      <c r="AY3907" s="244" t="s">
        <v>191</v>
      </c>
    </row>
    <row r="3908" s="14" customFormat="1">
      <c r="A3908" s="14"/>
      <c r="B3908" s="245"/>
      <c r="C3908" s="246"/>
      <c r="D3908" s="236" t="s">
        <v>202</v>
      </c>
      <c r="E3908" s="247" t="s">
        <v>19</v>
      </c>
      <c r="F3908" s="248" t="s">
        <v>1828</v>
      </c>
      <c r="G3908" s="246"/>
      <c r="H3908" s="249">
        <v>17.309999999999999</v>
      </c>
      <c r="I3908" s="250"/>
      <c r="J3908" s="246"/>
      <c r="K3908" s="246"/>
      <c r="L3908" s="251"/>
      <c r="M3908" s="252"/>
      <c r="N3908" s="253"/>
      <c r="O3908" s="253"/>
      <c r="P3908" s="253"/>
      <c r="Q3908" s="253"/>
      <c r="R3908" s="253"/>
      <c r="S3908" s="253"/>
      <c r="T3908" s="25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5" t="s">
        <v>202</v>
      </c>
      <c r="AU3908" s="255" t="s">
        <v>82</v>
      </c>
      <c r="AV3908" s="14" t="s">
        <v>82</v>
      </c>
      <c r="AW3908" s="14" t="s">
        <v>34</v>
      </c>
      <c r="AX3908" s="14" t="s">
        <v>72</v>
      </c>
      <c r="AY3908" s="255" t="s">
        <v>191</v>
      </c>
    </row>
    <row r="3909" s="14" customFormat="1">
      <c r="A3909" s="14"/>
      <c r="B3909" s="245"/>
      <c r="C3909" s="246"/>
      <c r="D3909" s="236" t="s">
        <v>202</v>
      </c>
      <c r="E3909" s="247" t="s">
        <v>19</v>
      </c>
      <c r="F3909" s="248" t="s">
        <v>2905</v>
      </c>
      <c r="G3909" s="246"/>
      <c r="H3909" s="249">
        <v>-0.80000000000000004</v>
      </c>
      <c r="I3909" s="250"/>
      <c r="J3909" s="246"/>
      <c r="K3909" s="246"/>
      <c r="L3909" s="251"/>
      <c r="M3909" s="252"/>
      <c r="N3909" s="253"/>
      <c r="O3909" s="253"/>
      <c r="P3909" s="253"/>
      <c r="Q3909" s="253"/>
      <c r="R3909" s="253"/>
      <c r="S3909" s="253"/>
      <c r="T3909" s="25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5" t="s">
        <v>202</v>
      </c>
      <c r="AU3909" s="255" t="s">
        <v>82</v>
      </c>
      <c r="AV3909" s="14" t="s">
        <v>82</v>
      </c>
      <c r="AW3909" s="14" t="s">
        <v>34</v>
      </c>
      <c r="AX3909" s="14" t="s">
        <v>72</v>
      </c>
      <c r="AY3909" s="255" t="s">
        <v>191</v>
      </c>
    </row>
    <row r="3910" s="13" customFormat="1">
      <c r="A3910" s="13"/>
      <c r="B3910" s="234"/>
      <c r="C3910" s="235"/>
      <c r="D3910" s="236" t="s">
        <v>202</v>
      </c>
      <c r="E3910" s="237" t="s">
        <v>19</v>
      </c>
      <c r="F3910" s="238" t="s">
        <v>1565</v>
      </c>
      <c r="G3910" s="235"/>
      <c r="H3910" s="237" t="s">
        <v>19</v>
      </c>
      <c r="I3910" s="239"/>
      <c r="J3910" s="235"/>
      <c r="K3910" s="235"/>
      <c r="L3910" s="240"/>
      <c r="M3910" s="241"/>
      <c r="N3910" s="242"/>
      <c r="O3910" s="242"/>
      <c r="P3910" s="242"/>
      <c r="Q3910" s="242"/>
      <c r="R3910" s="242"/>
      <c r="S3910" s="242"/>
      <c r="T3910" s="24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4" t="s">
        <v>202</v>
      </c>
      <c r="AU3910" s="244" t="s">
        <v>82</v>
      </c>
      <c r="AV3910" s="13" t="s">
        <v>80</v>
      </c>
      <c r="AW3910" s="13" t="s">
        <v>34</v>
      </c>
      <c r="AX3910" s="13" t="s">
        <v>72</v>
      </c>
      <c r="AY3910" s="244" t="s">
        <v>191</v>
      </c>
    </row>
    <row r="3911" s="13" customFormat="1">
      <c r="A3911" s="13"/>
      <c r="B3911" s="234"/>
      <c r="C3911" s="235"/>
      <c r="D3911" s="236" t="s">
        <v>202</v>
      </c>
      <c r="E3911" s="237" t="s">
        <v>19</v>
      </c>
      <c r="F3911" s="238" t="s">
        <v>1570</v>
      </c>
      <c r="G3911" s="235"/>
      <c r="H3911" s="237" t="s">
        <v>19</v>
      </c>
      <c r="I3911" s="239"/>
      <c r="J3911" s="235"/>
      <c r="K3911" s="235"/>
      <c r="L3911" s="240"/>
      <c r="M3911" s="241"/>
      <c r="N3911" s="242"/>
      <c r="O3911" s="242"/>
      <c r="P3911" s="242"/>
      <c r="Q3911" s="242"/>
      <c r="R3911" s="242"/>
      <c r="S3911" s="242"/>
      <c r="T3911" s="24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4" t="s">
        <v>202</v>
      </c>
      <c r="AU3911" s="244" t="s">
        <v>82</v>
      </c>
      <c r="AV3911" s="13" t="s">
        <v>80</v>
      </c>
      <c r="AW3911" s="13" t="s">
        <v>34</v>
      </c>
      <c r="AX3911" s="13" t="s">
        <v>72</v>
      </c>
      <c r="AY3911" s="244" t="s">
        <v>191</v>
      </c>
    </row>
    <row r="3912" s="14" customFormat="1">
      <c r="A3912" s="14"/>
      <c r="B3912" s="245"/>
      <c r="C3912" s="246"/>
      <c r="D3912" s="236" t="s">
        <v>202</v>
      </c>
      <c r="E3912" s="247" t="s">
        <v>19</v>
      </c>
      <c r="F3912" s="248" t="s">
        <v>1831</v>
      </c>
      <c r="G3912" s="246"/>
      <c r="H3912" s="249">
        <v>18.219999999999999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202</v>
      </c>
      <c r="AU3912" s="255" t="s">
        <v>82</v>
      </c>
      <c r="AV3912" s="14" t="s">
        <v>82</v>
      </c>
      <c r="AW3912" s="14" t="s">
        <v>34</v>
      </c>
      <c r="AX3912" s="14" t="s">
        <v>72</v>
      </c>
      <c r="AY3912" s="255" t="s">
        <v>191</v>
      </c>
    </row>
    <row r="3913" s="14" customFormat="1">
      <c r="A3913" s="14"/>
      <c r="B3913" s="245"/>
      <c r="C3913" s="246"/>
      <c r="D3913" s="236" t="s">
        <v>202</v>
      </c>
      <c r="E3913" s="247" t="s">
        <v>19</v>
      </c>
      <c r="F3913" s="248" t="s">
        <v>2905</v>
      </c>
      <c r="G3913" s="246"/>
      <c r="H3913" s="249">
        <v>-0.80000000000000004</v>
      </c>
      <c r="I3913" s="250"/>
      <c r="J3913" s="246"/>
      <c r="K3913" s="246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5" t="s">
        <v>202</v>
      </c>
      <c r="AU3913" s="255" t="s">
        <v>82</v>
      </c>
      <c r="AV3913" s="14" t="s">
        <v>82</v>
      </c>
      <c r="AW3913" s="14" t="s">
        <v>34</v>
      </c>
      <c r="AX3913" s="14" t="s">
        <v>72</v>
      </c>
      <c r="AY3913" s="255" t="s">
        <v>191</v>
      </c>
    </row>
    <row r="3914" s="13" customFormat="1">
      <c r="A3914" s="13"/>
      <c r="B3914" s="234"/>
      <c r="C3914" s="235"/>
      <c r="D3914" s="236" t="s">
        <v>202</v>
      </c>
      <c r="E3914" s="237" t="s">
        <v>19</v>
      </c>
      <c r="F3914" s="238" t="s">
        <v>1572</v>
      </c>
      <c r="G3914" s="235"/>
      <c r="H3914" s="237" t="s">
        <v>19</v>
      </c>
      <c r="I3914" s="239"/>
      <c r="J3914" s="235"/>
      <c r="K3914" s="235"/>
      <c r="L3914" s="240"/>
      <c r="M3914" s="241"/>
      <c r="N3914" s="242"/>
      <c r="O3914" s="242"/>
      <c r="P3914" s="242"/>
      <c r="Q3914" s="242"/>
      <c r="R3914" s="242"/>
      <c r="S3914" s="242"/>
      <c r="T3914" s="243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4" t="s">
        <v>202</v>
      </c>
      <c r="AU3914" s="244" t="s">
        <v>82</v>
      </c>
      <c r="AV3914" s="13" t="s">
        <v>80</v>
      </c>
      <c r="AW3914" s="13" t="s">
        <v>34</v>
      </c>
      <c r="AX3914" s="13" t="s">
        <v>72</v>
      </c>
      <c r="AY3914" s="244" t="s">
        <v>191</v>
      </c>
    </row>
    <row r="3915" s="13" customFormat="1">
      <c r="A3915" s="13"/>
      <c r="B3915" s="234"/>
      <c r="C3915" s="235"/>
      <c r="D3915" s="236" t="s">
        <v>202</v>
      </c>
      <c r="E3915" s="237" t="s">
        <v>19</v>
      </c>
      <c r="F3915" s="238" t="s">
        <v>1575</v>
      </c>
      <c r="G3915" s="235"/>
      <c r="H3915" s="237" t="s">
        <v>19</v>
      </c>
      <c r="I3915" s="239"/>
      <c r="J3915" s="235"/>
      <c r="K3915" s="235"/>
      <c r="L3915" s="240"/>
      <c r="M3915" s="241"/>
      <c r="N3915" s="242"/>
      <c r="O3915" s="242"/>
      <c r="P3915" s="242"/>
      <c r="Q3915" s="242"/>
      <c r="R3915" s="242"/>
      <c r="S3915" s="242"/>
      <c r="T3915" s="243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4" t="s">
        <v>202</v>
      </c>
      <c r="AU3915" s="244" t="s">
        <v>82</v>
      </c>
      <c r="AV3915" s="13" t="s">
        <v>80</v>
      </c>
      <c r="AW3915" s="13" t="s">
        <v>34</v>
      </c>
      <c r="AX3915" s="13" t="s">
        <v>72</v>
      </c>
      <c r="AY3915" s="244" t="s">
        <v>191</v>
      </c>
    </row>
    <row r="3916" s="14" customFormat="1">
      <c r="A3916" s="14"/>
      <c r="B3916" s="245"/>
      <c r="C3916" s="246"/>
      <c r="D3916" s="236" t="s">
        <v>202</v>
      </c>
      <c r="E3916" s="247" t="s">
        <v>19</v>
      </c>
      <c r="F3916" s="248" t="s">
        <v>1833</v>
      </c>
      <c r="G3916" s="246"/>
      <c r="H3916" s="249">
        <v>14.300000000000001</v>
      </c>
      <c r="I3916" s="250"/>
      <c r="J3916" s="246"/>
      <c r="K3916" s="246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202</v>
      </c>
      <c r="AU3916" s="255" t="s">
        <v>82</v>
      </c>
      <c r="AV3916" s="14" t="s">
        <v>82</v>
      </c>
      <c r="AW3916" s="14" t="s">
        <v>34</v>
      </c>
      <c r="AX3916" s="14" t="s">
        <v>72</v>
      </c>
      <c r="AY3916" s="255" t="s">
        <v>191</v>
      </c>
    </row>
    <row r="3917" s="14" customFormat="1">
      <c r="A3917" s="14"/>
      <c r="B3917" s="245"/>
      <c r="C3917" s="246"/>
      <c r="D3917" s="236" t="s">
        <v>202</v>
      </c>
      <c r="E3917" s="247" t="s">
        <v>19</v>
      </c>
      <c r="F3917" s="248" t="s">
        <v>2905</v>
      </c>
      <c r="G3917" s="246"/>
      <c r="H3917" s="249">
        <v>-0.80000000000000004</v>
      </c>
      <c r="I3917" s="250"/>
      <c r="J3917" s="246"/>
      <c r="K3917" s="246"/>
      <c r="L3917" s="251"/>
      <c r="M3917" s="252"/>
      <c r="N3917" s="253"/>
      <c r="O3917" s="253"/>
      <c r="P3917" s="253"/>
      <c r="Q3917" s="253"/>
      <c r="R3917" s="253"/>
      <c r="S3917" s="253"/>
      <c r="T3917" s="25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5" t="s">
        <v>202</v>
      </c>
      <c r="AU3917" s="255" t="s">
        <v>82</v>
      </c>
      <c r="AV3917" s="14" t="s">
        <v>82</v>
      </c>
      <c r="AW3917" s="14" t="s">
        <v>34</v>
      </c>
      <c r="AX3917" s="14" t="s">
        <v>72</v>
      </c>
      <c r="AY3917" s="255" t="s">
        <v>191</v>
      </c>
    </row>
    <row r="3918" s="13" customFormat="1">
      <c r="A3918" s="13"/>
      <c r="B3918" s="234"/>
      <c r="C3918" s="235"/>
      <c r="D3918" s="236" t="s">
        <v>202</v>
      </c>
      <c r="E3918" s="237" t="s">
        <v>19</v>
      </c>
      <c r="F3918" s="238" t="s">
        <v>1579</v>
      </c>
      <c r="G3918" s="235"/>
      <c r="H3918" s="237" t="s">
        <v>19</v>
      </c>
      <c r="I3918" s="239"/>
      <c r="J3918" s="235"/>
      <c r="K3918" s="235"/>
      <c r="L3918" s="240"/>
      <c r="M3918" s="241"/>
      <c r="N3918" s="242"/>
      <c r="O3918" s="242"/>
      <c r="P3918" s="242"/>
      <c r="Q3918" s="242"/>
      <c r="R3918" s="242"/>
      <c r="S3918" s="242"/>
      <c r="T3918" s="24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4" t="s">
        <v>202</v>
      </c>
      <c r="AU3918" s="244" t="s">
        <v>82</v>
      </c>
      <c r="AV3918" s="13" t="s">
        <v>80</v>
      </c>
      <c r="AW3918" s="13" t="s">
        <v>34</v>
      </c>
      <c r="AX3918" s="13" t="s">
        <v>72</v>
      </c>
      <c r="AY3918" s="244" t="s">
        <v>191</v>
      </c>
    </row>
    <row r="3919" s="14" customFormat="1">
      <c r="A3919" s="14"/>
      <c r="B3919" s="245"/>
      <c r="C3919" s="246"/>
      <c r="D3919" s="236" t="s">
        <v>202</v>
      </c>
      <c r="E3919" s="247" t="s">
        <v>19</v>
      </c>
      <c r="F3919" s="248" t="s">
        <v>1835</v>
      </c>
      <c r="G3919" s="246"/>
      <c r="H3919" s="249">
        <v>14.300000000000001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202</v>
      </c>
      <c r="AU3919" s="255" t="s">
        <v>82</v>
      </c>
      <c r="AV3919" s="14" t="s">
        <v>82</v>
      </c>
      <c r="AW3919" s="14" t="s">
        <v>34</v>
      </c>
      <c r="AX3919" s="14" t="s">
        <v>72</v>
      </c>
      <c r="AY3919" s="255" t="s">
        <v>191</v>
      </c>
    </row>
    <row r="3920" s="14" customFormat="1">
      <c r="A3920" s="14"/>
      <c r="B3920" s="245"/>
      <c r="C3920" s="246"/>
      <c r="D3920" s="236" t="s">
        <v>202</v>
      </c>
      <c r="E3920" s="247" t="s">
        <v>19</v>
      </c>
      <c r="F3920" s="248" t="s">
        <v>2905</v>
      </c>
      <c r="G3920" s="246"/>
      <c r="H3920" s="249">
        <v>-0.80000000000000004</v>
      </c>
      <c r="I3920" s="250"/>
      <c r="J3920" s="246"/>
      <c r="K3920" s="246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202</v>
      </c>
      <c r="AU3920" s="255" t="s">
        <v>82</v>
      </c>
      <c r="AV3920" s="14" t="s">
        <v>82</v>
      </c>
      <c r="AW3920" s="14" t="s">
        <v>34</v>
      </c>
      <c r="AX3920" s="14" t="s">
        <v>72</v>
      </c>
      <c r="AY3920" s="255" t="s">
        <v>191</v>
      </c>
    </row>
    <row r="3921" s="15" customFormat="1">
      <c r="A3921" s="15"/>
      <c r="B3921" s="256"/>
      <c r="C3921" s="257"/>
      <c r="D3921" s="236" t="s">
        <v>202</v>
      </c>
      <c r="E3921" s="258" t="s">
        <v>19</v>
      </c>
      <c r="F3921" s="259" t="s">
        <v>208</v>
      </c>
      <c r="G3921" s="257"/>
      <c r="H3921" s="260">
        <v>107.90000000000001</v>
      </c>
      <c r="I3921" s="261"/>
      <c r="J3921" s="257"/>
      <c r="K3921" s="257"/>
      <c r="L3921" s="262"/>
      <c r="M3921" s="263"/>
      <c r="N3921" s="264"/>
      <c r="O3921" s="264"/>
      <c r="P3921" s="264"/>
      <c r="Q3921" s="264"/>
      <c r="R3921" s="264"/>
      <c r="S3921" s="264"/>
      <c r="T3921" s="265"/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5"/>
      <c r="AE3921" s="15"/>
      <c r="AT3921" s="266" t="s">
        <v>202</v>
      </c>
      <c r="AU3921" s="266" t="s">
        <v>82</v>
      </c>
      <c r="AV3921" s="15" t="s">
        <v>93</v>
      </c>
      <c r="AW3921" s="15" t="s">
        <v>34</v>
      </c>
      <c r="AX3921" s="15" t="s">
        <v>72</v>
      </c>
      <c r="AY3921" s="266" t="s">
        <v>191</v>
      </c>
    </row>
    <row r="3922" s="16" customFormat="1">
      <c r="A3922" s="16"/>
      <c r="B3922" s="267"/>
      <c r="C3922" s="268"/>
      <c r="D3922" s="236" t="s">
        <v>202</v>
      </c>
      <c r="E3922" s="269" t="s">
        <v>19</v>
      </c>
      <c r="F3922" s="270" t="s">
        <v>212</v>
      </c>
      <c r="G3922" s="268"/>
      <c r="H3922" s="271">
        <v>107.90000000000001</v>
      </c>
      <c r="I3922" s="272"/>
      <c r="J3922" s="268"/>
      <c r="K3922" s="268"/>
      <c r="L3922" s="273"/>
      <c r="M3922" s="274"/>
      <c r="N3922" s="275"/>
      <c r="O3922" s="275"/>
      <c r="P3922" s="275"/>
      <c r="Q3922" s="275"/>
      <c r="R3922" s="275"/>
      <c r="S3922" s="275"/>
      <c r="T3922" s="27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T3922" s="277" t="s">
        <v>202</v>
      </c>
      <c r="AU3922" s="277" t="s">
        <v>82</v>
      </c>
      <c r="AV3922" s="16" t="s">
        <v>198</v>
      </c>
      <c r="AW3922" s="16" t="s">
        <v>34</v>
      </c>
      <c r="AX3922" s="16" t="s">
        <v>80</v>
      </c>
      <c r="AY3922" s="277" t="s">
        <v>191</v>
      </c>
    </row>
    <row r="3923" s="2" customFormat="1" ht="16.5" customHeight="1">
      <c r="A3923" s="41"/>
      <c r="B3923" s="42"/>
      <c r="C3923" s="278" t="s">
        <v>3005</v>
      </c>
      <c r="D3923" s="278" t="s">
        <v>260</v>
      </c>
      <c r="E3923" s="279" t="s">
        <v>3006</v>
      </c>
      <c r="F3923" s="280" t="s">
        <v>3007</v>
      </c>
      <c r="G3923" s="281" t="s">
        <v>215</v>
      </c>
      <c r="H3923" s="282">
        <v>110.05800000000001</v>
      </c>
      <c r="I3923" s="283"/>
      <c r="J3923" s="284">
        <f>ROUND(I3923*H3923,2)</f>
        <v>0</v>
      </c>
      <c r="K3923" s="280" t="s">
        <v>197</v>
      </c>
      <c r="L3923" s="285"/>
      <c r="M3923" s="286" t="s">
        <v>19</v>
      </c>
      <c r="N3923" s="287" t="s">
        <v>43</v>
      </c>
      <c r="O3923" s="87"/>
      <c r="P3923" s="225">
        <f>O3923*H3923</f>
        <v>0</v>
      </c>
      <c r="Q3923" s="225">
        <v>0.00035</v>
      </c>
      <c r="R3923" s="225">
        <f>Q3923*H3923</f>
        <v>0.0385203</v>
      </c>
      <c r="S3923" s="225">
        <v>0</v>
      </c>
      <c r="T3923" s="226">
        <f>S3923*H3923</f>
        <v>0</v>
      </c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R3923" s="227" t="s">
        <v>688</v>
      </c>
      <c r="AT3923" s="227" t="s">
        <v>260</v>
      </c>
      <c r="AU3923" s="227" t="s">
        <v>82</v>
      </c>
      <c r="AY3923" s="20" t="s">
        <v>191</v>
      </c>
      <c r="BE3923" s="228">
        <f>IF(N3923="základní",J3923,0)</f>
        <v>0</v>
      </c>
      <c r="BF3923" s="228">
        <f>IF(N3923="snížená",J3923,0)</f>
        <v>0</v>
      </c>
      <c r="BG3923" s="228">
        <f>IF(N3923="zákl. přenesená",J3923,0)</f>
        <v>0</v>
      </c>
      <c r="BH3923" s="228">
        <f>IF(N3923="sníž. přenesená",J3923,0)</f>
        <v>0</v>
      </c>
      <c r="BI3923" s="228">
        <f>IF(N3923="nulová",J3923,0)</f>
        <v>0</v>
      </c>
      <c r="BJ3923" s="20" t="s">
        <v>80</v>
      </c>
      <c r="BK3923" s="228">
        <f>ROUND(I3923*H3923,2)</f>
        <v>0</v>
      </c>
      <c r="BL3923" s="20" t="s">
        <v>464</v>
      </c>
      <c r="BM3923" s="227" t="s">
        <v>3008</v>
      </c>
    </row>
    <row r="3924" s="13" customFormat="1">
      <c r="A3924" s="13"/>
      <c r="B3924" s="234"/>
      <c r="C3924" s="235"/>
      <c r="D3924" s="236" t="s">
        <v>202</v>
      </c>
      <c r="E3924" s="237" t="s">
        <v>19</v>
      </c>
      <c r="F3924" s="238" t="s">
        <v>701</v>
      </c>
      <c r="G3924" s="235"/>
      <c r="H3924" s="237" t="s">
        <v>19</v>
      </c>
      <c r="I3924" s="239"/>
      <c r="J3924" s="235"/>
      <c r="K3924" s="235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202</v>
      </c>
      <c r="AU3924" s="244" t="s">
        <v>82</v>
      </c>
      <c r="AV3924" s="13" t="s">
        <v>80</v>
      </c>
      <c r="AW3924" s="13" t="s">
        <v>34</v>
      </c>
      <c r="AX3924" s="13" t="s">
        <v>72</v>
      </c>
      <c r="AY3924" s="244" t="s">
        <v>191</v>
      </c>
    </row>
    <row r="3925" s="13" customFormat="1">
      <c r="A3925" s="13"/>
      <c r="B3925" s="234"/>
      <c r="C3925" s="235"/>
      <c r="D3925" s="236" t="s">
        <v>202</v>
      </c>
      <c r="E3925" s="237" t="s">
        <v>19</v>
      </c>
      <c r="F3925" s="238" t="s">
        <v>1539</v>
      </c>
      <c r="G3925" s="235"/>
      <c r="H3925" s="237" t="s">
        <v>19</v>
      </c>
      <c r="I3925" s="239"/>
      <c r="J3925" s="235"/>
      <c r="K3925" s="235"/>
      <c r="L3925" s="240"/>
      <c r="M3925" s="241"/>
      <c r="N3925" s="242"/>
      <c r="O3925" s="242"/>
      <c r="P3925" s="242"/>
      <c r="Q3925" s="242"/>
      <c r="R3925" s="242"/>
      <c r="S3925" s="242"/>
      <c r="T3925" s="243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4" t="s">
        <v>202</v>
      </c>
      <c r="AU3925" s="244" t="s">
        <v>82</v>
      </c>
      <c r="AV3925" s="13" t="s">
        <v>80</v>
      </c>
      <c r="AW3925" s="13" t="s">
        <v>34</v>
      </c>
      <c r="AX3925" s="13" t="s">
        <v>72</v>
      </c>
      <c r="AY3925" s="244" t="s">
        <v>191</v>
      </c>
    </row>
    <row r="3926" s="13" customFormat="1">
      <c r="A3926" s="13"/>
      <c r="B3926" s="234"/>
      <c r="C3926" s="235"/>
      <c r="D3926" s="236" t="s">
        <v>202</v>
      </c>
      <c r="E3926" s="237" t="s">
        <v>19</v>
      </c>
      <c r="F3926" s="238" t="s">
        <v>1540</v>
      </c>
      <c r="G3926" s="235"/>
      <c r="H3926" s="237" t="s">
        <v>19</v>
      </c>
      <c r="I3926" s="239"/>
      <c r="J3926" s="235"/>
      <c r="K3926" s="235"/>
      <c r="L3926" s="240"/>
      <c r="M3926" s="241"/>
      <c r="N3926" s="242"/>
      <c r="O3926" s="242"/>
      <c r="P3926" s="242"/>
      <c r="Q3926" s="242"/>
      <c r="R3926" s="242"/>
      <c r="S3926" s="242"/>
      <c r="T3926" s="24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4" t="s">
        <v>202</v>
      </c>
      <c r="AU3926" s="244" t="s">
        <v>82</v>
      </c>
      <c r="AV3926" s="13" t="s">
        <v>80</v>
      </c>
      <c r="AW3926" s="13" t="s">
        <v>34</v>
      </c>
      <c r="AX3926" s="13" t="s">
        <v>72</v>
      </c>
      <c r="AY3926" s="244" t="s">
        <v>191</v>
      </c>
    </row>
    <row r="3927" s="13" customFormat="1">
      <c r="A3927" s="13"/>
      <c r="B3927" s="234"/>
      <c r="C3927" s="235"/>
      <c r="D3927" s="236" t="s">
        <v>202</v>
      </c>
      <c r="E3927" s="237" t="s">
        <v>19</v>
      </c>
      <c r="F3927" s="238" t="s">
        <v>1544</v>
      </c>
      <c r="G3927" s="235"/>
      <c r="H3927" s="237" t="s">
        <v>19</v>
      </c>
      <c r="I3927" s="239"/>
      <c r="J3927" s="235"/>
      <c r="K3927" s="235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202</v>
      </c>
      <c r="AU3927" s="244" t="s">
        <v>82</v>
      </c>
      <c r="AV3927" s="13" t="s">
        <v>80</v>
      </c>
      <c r="AW3927" s="13" t="s">
        <v>34</v>
      </c>
      <c r="AX3927" s="13" t="s">
        <v>72</v>
      </c>
      <c r="AY3927" s="244" t="s">
        <v>191</v>
      </c>
    </row>
    <row r="3928" s="14" customFormat="1">
      <c r="A3928" s="14"/>
      <c r="B3928" s="245"/>
      <c r="C3928" s="246"/>
      <c r="D3928" s="236" t="s">
        <v>202</v>
      </c>
      <c r="E3928" s="247" t="s">
        <v>19</v>
      </c>
      <c r="F3928" s="248" t="s">
        <v>1822</v>
      </c>
      <c r="G3928" s="246"/>
      <c r="H3928" s="249">
        <v>18.129999999999999</v>
      </c>
      <c r="I3928" s="250"/>
      <c r="J3928" s="246"/>
      <c r="K3928" s="246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202</v>
      </c>
      <c r="AU3928" s="255" t="s">
        <v>82</v>
      </c>
      <c r="AV3928" s="14" t="s">
        <v>82</v>
      </c>
      <c r="AW3928" s="14" t="s">
        <v>34</v>
      </c>
      <c r="AX3928" s="14" t="s">
        <v>72</v>
      </c>
      <c r="AY3928" s="255" t="s">
        <v>191</v>
      </c>
    </row>
    <row r="3929" s="14" customFormat="1">
      <c r="A3929" s="14"/>
      <c r="B3929" s="245"/>
      <c r="C3929" s="246"/>
      <c r="D3929" s="236" t="s">
        <v>202</v>
      </c>
      <c r="E3929" s="247" t="s">
        <v>19</v>
      </c>
      <c r="F3929" s="248" t="s">
        <v>2905</v>
      </c>
      <c r="G3929" s="246"/>
      <c r="H3929" s="249">
        <v>-0.80000000000000004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202</v>
      </c>
      <c r="AU3929" s="255" t="s">
        <v>82</v>
      </c>
      <c r="AV3929" s="14" t="s">
        <v>82</v>
      </c>
      <c r="AW3929" s="14" t="s">
        <v>34</v>
      </c>
      <c r="AX3929" s="14" t="s">
        <v>72</v>
      </c>
      <c r="AY3929" s="255" t="s">
        <v>191</v>
      </c>
    </row>
    <row r="3930" s="13" customFormat="1">
      <c r="A3930" s="13"/>
      <c r="B3930" s="234"/>
      <c r="C3930" s="235"/>
      <c r="D3930" s="236" t="s">
        <v>202</v>
      </c>
      <c r="E3930" s="237" t="s">
        <v>19</v>
      </c>
      <c r="F3930" s="238" t="s">
        <v>1552</v>
      </c>
      <c r="G3930" s="235"/>
      <c r="H3930" s="237" t="s">
        <v>19</v>
      </c>
      <c r="I3930" s="239"/>
      <c r="J3930" s="235"/>
      <c r="K3930" s="235"/>
      <c r="L3930" s="240"/>
      <c r="M3930" s="241"/>
      <c r="N3930" s="242"/>
      <c r="O3930" s="242"/>
      <c r="P3930" s="242"/>
      <c r="Q3930" s="242"/>
      <c r="R3930" s="242"/>
      <c r="S3930" s="242"/>
      <c r="T3930" s="24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4" t="s">
        <v>202</v>
      </c>
      <c r="AU3930" s="244" t="s">
        <v>82</v>
      </c>
      <c r="AV3930" s="13" t="s">
        <v>80</v>
      </c>
      <c r="AW3930" s="13" t="s">
        <v>34</v>
      </c>
      <c r="AX3930" s="13" t="s">
        <v>72</v>
      </c>
      <c r="AY3930" s="244" t="s">
        <v>191</v>
      </c>
    </row>
    <row r="3931" s="14" customFormat="1">
      <c r="A3931" s="14"/>
      <c r="B3931" s="245"/>
      <c r="C3931" s="246"/>
      <c r="D3931" s="236" t="s">
        <v>202</v>
      </c>
      <c r="E3931" s="247" t="s">
        <v>19</v>
      </c>
      <c r="F3931" s="248" t="s">
        <v>1824</v>
      </c>
      <c r="G3931" s="246"/>
      <c r="H3931" s="249">
        <v>13.949999999999999</v>
      </c>
      <c r="I3931" s="250"/>
      <c r="J3931" s="246"/>
      <c r="K3931" s="246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202</v>
      </c>
      <c r="AU3931" s="255" t="s">
        <v>82</v>
      </c>
      <c r="AV3931" s="14" t="s">
        <v>82</v>
      </c>
      <c r="AW3931" s="14" t="s">
        <v>34</v>
      </c>
      <c r="AX3931" s="14" t="s">
        <v>72</v>
      </c>
      <c r="AY3931" s="255" t="s">
        <v>191</v>
      </c>
    </row>
    <row r="3932" s="14" customFormat="1">
      <c r="A3932" s="14"/>
      <c r="B3932" s="245"/>
      <c r="C3932" s="246"/>
      <c r="D3932" s="236" t="s">
        <v>202</v>
      </c>
      <c r="E3932" s="247" t="s">
        <v>19</v>
      </c>
      <c r="F3932" s="248" t="s">
        <v>2905</v>
      </c>
      <c r="G3932" s="246"/>
      <c r="H3932" s="249">
        <v>-0.80000000000000004</v>
      </c>
      <c r="I3932" s="250"/>
      <c r="J3932" s="246"/>
      <c r="K3932" s="246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202</v>
      </c>
      <c r="AU3932" s="255" t="s">
        <v>82</v>
      </c>
      <c r="AV3932" s="14" t="s">
        <v>82</v>
      </c>
      <c r="AW3932" s="14" t="s">
        <v>34</v>
      </c>
      <c r="AX3932" s="14" t="s">
        <v>72</v>
      </c>
      <c r="AY3932" s="255" t="s">
        <v>191</v>
      </c>
    </row>
    <row r="3933" s="13" customFormat="1">
      <c r="A3933" s="13"/>
      <c r="B3933" s="234"/>
      <c r="C3933" s="235"/>
      <c r="D3933" s="236" t="s">
        <v>202</v>
      </c>
      <c r="E3933" s="237" t="s">
        <v>19</v>
      </c>
      <c r="F3933" s="238" t="s">
        <v>1554</v>
      </c>
      <c r="G3933" s="235"/>
      <c r="H3933" s="237" t="s">
        <v>19</v>
      </c>
      <c r="I3933" s="239"/>
      <c r="J3933" s="235"/>
      <c r="K3933" s="235"/>
      <c r="L3933" s="240"/>
      <c r="M3933" s="241"/>
      <c r="N3933" s="242"/>
      <c r="O3933" s="242"/>
      <c r="P3933" s="242"/>
      <c r="Q3933" s="242"/>
      <c r="R3933" s="242"/>
      <c r="S3933" s="242"/>
      <c r="T3933" s="24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4" t="s">
        <v>202</v>
      </c>
      <c r="AU3933" s="244" t="s">
        <v>82</v>
      </c>
      <c r="AV3933" s="13" t="s">
        <v>80</v>
      </c>
      <c r="AW3933" s="13" t="s">
        <v>34</v>
      </c>
      <c r="AX3933" s="13" t="s">
        <v>72</v>
      </c>
      <c r="AY3933" s="244" t="s">
        <v>191</v>
      </c>
    </row>
    <row r="3934" s="13" customFormat="1">
      <c r="A3934" s="13"/>
      <c r="B3934" s="234"/>
      <c r="C3934" s="235"/>
      <c r="D3934" s="236" t="s">
        <v>202</v>
      </c>
      <c r="E3934" s="237" t="s">
        <v>19</v>
      </c>
      <c r="F3934" s="238" t="s">
        <v>1557</v>
      </c>
      <c r="G3934" s="235"/>
      <c r="H3934" s="237" t="s">
        <v>19</v>
      </c>
      <c r="I3934" s="239"/>
      <c r="J3934" s="235"/>
      <c r="K3934" s="235"/>
      <c r="L3934" s="240"/>
      <c r="M3934" s="241"/>
      <c r="N3934" s="242"/>
      <c r="O3934" s="242"/>
      <c r="P3934" s="242"/>
      <c r="Q3934" s="242"/>
      <c r="R3934" s="242"/>
      <c r="S3934" s="242"/>
      <c r="T3934" s="24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4" t="s">
        <v>202</v>
      </c>
      <c r="AU3934" s="244" t="s">
        <v>82</v>
      </c>
      <c r="AV3934" s="13" t="s">
        <v>80</v>
      </c>
      <c r="AW3934" s="13" t="s">
        <v>34</v>
      </c>
      <c r="AX3934" s="13" t="s">
        <v>72</v>
      </c>
      <c r="AY3934" s="244" t="s">
        <v>191</v>
      </c>
    </row>
    <row r="3935" s="14" customFormat="1">
      <c r="A3935" s="14"/>
      <c r="B3935" s="245"/>
      <c r="C3935" s="246"/>
      <c r="D3935" s="236" t="s">
        <v>202</v>
      </c>
      <c r="E3935" s="247" t="s">
        <v>19</v>
      </c>
      <c r="F3935" s="248" t="s">
        <v>1826</v>
      </c>
      <c r="G3935" s="246"/>
      <c r="H3935" s="249">
        <v>17.289999999999999</v>
      </c>
      <c r="I3935" s="250"/>
      <c r="J3935" s="246"/>
      <c r="K3935" s="246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202</v>
      </c>
      <c r="AU3935" s="255" t="s">
        <v>82</v>
      </c>
      <c r="AV3935" s="14" t="s">
        <v>82</v>
      </c>
      <c r="AW3935" s="14" t="s">
        <v>34</v>
      </c>
      <c r="AX3935" s="14" t="s">
        <v>72</v>
      </c>
      <c r="AY3935" s="255" t="s">
        <v>191</v>
      </c>
    </row>
    <row r="3936" s="14" customFormat="1">
      <c r="A3936" s="14"/>
      <c r="B3936" s="245"/>
      <c r="C3936" s="246"/>
      <c r="D3936" s="236" t="s">
        <v>202</v>
      </c>
      <c r="E3936" s="247" t="s">
        <v>19</v>
      </c>
      <c r="F3936" s="248" t="s">
        <v>2905</v>
      </c>
      <c r="G3936" s="246"/>
      <c r="H3936" s="249">
        <v>-0.80000000000000004</v>
      </c>
      <c r="I3936" s="250"/>
      <c r="J3936" s="246"/>
      <c r="K3936" s="246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5" t="s">
        <v>202</v>
      </c>
      <c r="AU3936" s="255" t="s">
        <v>82</v>
      </c>
      <c r="AV3936" s="14" t="s">
        <v>82</v>
      </c>
      <c r="AW3936" s="14" t="s">
        <v>34</v>
      </c>
      <c r="AX3936" s="14" t="s">
        <v>72</v>
      </c>
      <c r="AY3936" s="255" t="s">
        <v>191</v>
      </c>
    </row>
    <row r="3937" s="13" customFormat="1">
      <c r="A3937" s="13"/>
      <c r="B3937" s="234"/>
      <c r="C3937" s="235"/>
      <c r="D3937" s="236" t="s">
        <v>202</v>
      </c>
      <c r="E3937" s="237" t="s">
        <v>19</v>
      </c>
      <c r="F3937" s="238" t="s">
        <v>1561</v>
      </c>
      <c r="G3937" s="235"/>
      <c r="H3937" s="237" t="s">
        <v>19</v>
      </c>
      <c r="I3937" s="239"/>
      <c r="J3937" s="235"/>
      <c r="K3937" s="235"/>
      <c r="L3937" s="240"/>
      <c r="M3937" s="241"/>
      <c r="N3937" s="242"/>
      <c r="O3937" s="242"/>
      <c r="P3937" s="242"/>
      <c r="Q3937" s="242"/>
      <c r="R3937" s="242"/>
      <c r="S3937" s="242"/>
      <c r="T3937" s="24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4" t="s">
        <v>202</v>
      </c>
      <c r="AU3937" s="244" t="s">
        <v>82</v>
      </c>
      <c r="AV3937" s="13" t="s">
        <v>80</v>
      </c>
      <c r="AW3937" s="13" t="s">
        <v>34</v>
      </c>
      <c r="AX3937" s="13" t="s">
        <v>72</v>
      </c>
      <c r="AY3937" s="244" t="s">
        <v>191</v>
      </c>
    </row>
    <row r="3938" s="14" customFormat="1">
      <c r="A3938" s="14"/>
      <c r="B3938" s="245"/>
      <c r="C3938" s="246"/>
      <c r="D3938" s="236" t="s">
        <v>202</v>
      </c>
      <c r="E3938" s="247" t="s">
        <v>19</v>
      </c>
      <c r="F3938" s="248" t="s">
        <v>1828</v>
      </c>
      <c r="G3938" s="246"/>
      <c r="H3938" s="249">
        <v>17.309999999999999</v>
      </c>
      <c r="I3938" s="250"/>
      <c r="J3938" s="246"/>
      <c r="K3938" s="246"/>
      <c r="L3938" s="251"/>
      <c r="M3938" s="252"/>
      <c r="N3938" s="253"/>
      <c r="O3938" s="253"/>
      <c r="P3938" s="253"/>
      <c r="Q3938" s="253"/>
      <c r="R3938" s="253"/>
      <c r="S3938" s="253"/>
      <c r="T3938" s="25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5" t="s">
        <v>202</v>
      </c>
      <c r="AU3938" s="255" t="s">
        <v>82</v>
      </c>
      <c r="AV3938" s="14" t="s">
        <v>82</v>
      </c>
      <c r="AW3938" s="14" t="s">
        <v>34</v>
      </c>
      <c r="AX3938" s="14" t="s">
        <v>72</v>
      </c>
      <c r="AY3938" s="255" t="s">
        <v>191</v>
      </c>
    </row>
    <row r="3939" s="14" customFormat="1">
      <c r="A3939" s="14"/>
      <c r="B3939" s="245"/>
      <c r="C3939" s="246"/>
      <c r="D3939" s="236" t="s">
        <v>202</v>
      </c>
      <c r="E3939" s="247" t="s">
        <v>19</v>
      </c>
      <c r="F3939" s="248" t="s">
        <v>2905</v>
      </c>
      <c r="G3939" s="246"/>
      <c r="H3939" s="249">
        <v>-0.80000000000000004</v>
      </c>
      <c r="I3939" s="250"/>
      <c r="J3939" s="246"/>
      <c r="K3939" s="246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202</v>
      </c>
      <c r="AU3939" s="255" t="s">
        <v>82</v>
      </c>
      <c r="AV3939" s="14" t="s">
        <v>82</v>
      </c>
      <c r="AW3939" s="14" t="s">
        <v>34</v>
      </c>
      <c r="AX3939" s="14" t="s">
        <v>72</v>
      </c>
      <c r="AY3939" s="255" t="s">
        <v>191</v>
      </c>
    </row>
    <row r="3940" s="13" customFormat="1">
      <c r="A3940" s="13"/>
      <c r="B3940" s="234"/>
      <c r="C3940" s="235"/>
      <c r="D3940" s="236" t="s">
        <v>202</v>
      </c>
      <c r="E3940" s="237" t="s">
        <v>19</v>
      </c>
      <c r="F3940" s="238" t="s">
        <v>1565</v>
      </c>
      <c r="G3940" s="235"/>
      <c r="H3940" s="237" t="s">
        <v>19</v>
      </c>
      <c r="I3940" s="239"/>
      <c r="J3940" s="235"/>
      <c r="K3940" s="235"/>
      <c r="L3940" s="240"/>
      <c r="M3940" s="241"/>
      <c r="N3940" s="242"/>
      <c r="O3940" s="242"/>
      <c r="P3940" s="242"/>
      <c r="Q3940" s="242"/>
      <c r="R3940" s="242"/>
      <c r="S3940" s="242"/>
      <c r="T3940" s="24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4" t="s">
        <v>202</v>
      </c>
      <c r="AU3940" s="244" t="s">
        <v>82</v>
      </c>
      <c r="AV3940" s="13" t="s">
        <v>80</v>
      </c>
      <c r="AW3940" s="13" t="s">
        <v>34</v>
      </c>
      <c r="AX3940" s="13" t="s">
        <v>72</v>
      </c>
      <c r="AY3940" s="244" t="s">
        <v>191</v>
      </c>
    </row>
    <row r="3941" s="13" customFormat="1">
      <c r="A3941" s="13"/>
      <c r="B3941" s="234"/>
      <c r="C3941" s="235"/>
      <c r="D3941" s="236" t="s">
        <v>202</v>
      </c>
      <c r="E3941" s="237" t="s">
        <v>19</v>
      </c>
      <c r="F3941" s="238" t="s">
        <v>1570</v>
      </c>
      <c r="G3941" s="235"/>
      <c r="H3941" s="237" t="s">
        <v>19</v>
      </c>
      <c r="I3941" s="239"/>
      <c r="J3941" s="235"/>
      <c r="K3941" s="235"/>
      <c r="L3941" s="240"/>
      <c r="M3941" s="241"/>
      <c r="N3941" s="242"/>
      <c r="O3941" s="242"/>
      <c r="P3941" s="242"/>
      <c r="Q3941" s="242"/>
      <c r="R3941" s="242"/>
      <c r="S3941" s="242"/>
      <c r="T3941" s="24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4" t="s">
        <v>202</v>
      </c>
      <c r="AU3941" s="244" t="s">
        <v>82</v>
      </c>
      <c r="AV3941" s="13" t="s">
        <v>80</v>
      </c>
      <c r="AW3941" s="13" t="s">
        <v>34</v>
      </c>
      <c r="AX3941" s="13" t="s">
        <v>72</v>
      </c>
      <c r="AY3941" s="244" t="s">
        <v>191</v>
      </c>
    </row>
    <row r="3942" s="14" customFormat="1">
      <c r="A3942" s="14"/>
      <c r="B3942" s="245"/>
      <c r="C3942" s="246"/>
      <c r="D3942" s="236" t="s">
        <v>202</v>
      </c>
      <c r="E3942" s="247" t="s">
        <v>19</v>
      </c>
      <c r="F3942" s="248" t="s">
        <v>1831</v>
      </c>
      <c r="G3942" s="246"/>
      <c r="H3942" s="249">
        <v>18.219999999999999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202</v>
      </c>
      <c r="AU3942" s="255" t="s">
        <v>82</v>
      </c>
      <c r="AV3942" s="14" t="s">
        <v>82</v>
      </c>
      <c r="AW3942" s="14" t="s">
        <v>34</v>
      </c>
      <c r="AX3942" s="14" t="s">
        <v>72</v>
      </c>
      <c r="AY3942" s="255" t="s">
        <v>191</v>
      </c>
    </row>
    <row r="3943" s="14" customFormat="1">
      <c r="A3943" s="14"/>
      <c r="B3943" s="245"/>
      <c r="C3943" s="246"/>
      <c r="D3943" s="236" t="s">
        <v>202</v>
      </c>
      <c r="E3943" s="247" t="s">
        <v>19</v>
      </c>
      <c r="F3943" s="248" t="s">
        <v>2905</v>
      </c>
      <c r="G3943" s="246"/>
      <c r="H3943" s="249">
        <v>-0.80000000000000004</v>
      </c>
      <c r="I3943" s="250"/>
      <c r="J3943" s="246"/>
      <c r="K3943" s="246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202</v>
      </c>
      <c r="AU3943" s="255" t="s">
        <v>82</v>
      </c>
      <c r="AV3943" s="14" t="s">
        <v>82</v>
      </c>
      <c r="AW3943" s="14" t="s">
        <v>34</v>
      </c>
      <c r="AX3943" s="14" t="s">
        <v>72</v>
      </c>
      <c r="AY3943" s="255" t="s">
        <v>191</v>
      </c>
    </row>
    <row r="3944" s="13" customFormat="1">
      <c r="A3944" s="13"/>
      <c r="B3944" s="234"/>
      <c r="C3944" s="235"/>
      <c r="D3944" s="236" t="s">
        <v>202</v>
      </c>
      <c r="E3944" s="237" t="s">
        <v>19</v>
      </c>
      <c r="F3944" s="238" t="s">
        <v>1572</v>
      </c>
      <c r="G3944" s="235"/>
      <c r="H3944" s="237" t="s">
        <v>19</v>
      </c>
      <c r="I3944" s="239"/>
      <c r="J3944" s="235"/>
      <c r="K3944" s="235"/>
      <c r="L3944" s="240"/>
      <c r="M3944" s="241"/>
      <c r="N3944" s="242"/>
      <c r="O3944" s="242"/>
      <c r="P3944" s="242"/>
      <c r="Q3944" s="242"/>
      <c r="R3944" s="242"/>
      <c r="S3944" s="242"/>
      <c r="T3944" s="243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4" t="s">
        <v>202</v>
      </c>
      <c r="AU3944" s="244" t="s">
        <v>82</v>
      </c>
      <c r="AV3944" s="13" t="s">
        <v>80</v>
      </c>
      <c r="AW3944" s="13" t="s">
        <v>34</v>
      </c>
      <c r="AX3944" s="13" t="s">
        <v>72</v>
      </c>
      <c r="AY3944" s="244" t="s">
        <v>191</v>
      </c>
    </row>
    <row r="3945" s="13" customFormat="1">
      <c r="A3945" s="13"/>
      <c r="B3945" s="234"/>
      <c r="C3945" s="235"/>
      <c r="D3945" s="236" t="s">
        <v>202</v>
      </c>
      <c r="E3945" s="237" t="s">
        <v>19</v>
      </c>
      <c r="F3945" s="238" t="s">
        <v>1575</v>
      </c>
      <c r="G3945" s="235"/>
      <c r="H3945" s="237" t="s">
        <v>19</v>
      </c>
      <c r="I3945" s="239"/>
      <c r="J3945" s="235"/>
      <c r="K3945" s="235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202</v>
      </c>
      <c r="AU3945" s="244" t="s">
        <v>82</v>
      </c>
      <c r="AV3945" s="13" t="s">
        <v>80</v>
      </c>
      <c r="AW3945" s="13" t="s">
        <v>34</v>
      </c>
      <c r="AX3945" s="13" t="s">
        <v>72</v>
      </c>
      <c r="AY3945" s="244" t="s">
        <v>191</v>
      </c>
    </row>
    <row r="3946" s="14" customFormat="1">
      <c r="A3946" s="14"/>
      <c r="B3946" s="245"/>
      <c r="C3946" s="246"/>
      <c r="D3946" s="236" t="s">
        <v>202</v>
      </c>
      <c r="E3946" s="247" t="s">
        <v>19</v>
      </c>
      <c r="F3946" s="248" t="s">
        <v>1833</v>
      </c>
      <c r="G3946" s="246"/>
      <c r="H3946" s="249">
        <v>14.300000000000001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202</v>
      </c>
      <c r="AU3946" s="255" t="s">
        <v>82</v>
      </c>
      <c r="AV3946" s="14" t="s">
        <v>82</v>
      </c>
      <c r="AW3946" s="14" t="s">
        <v>34</v>
      </c>
      <c r="AX3946" s="14" t="s">
        <v>72</v>
      </c>
      <c r="AY3946" s="255" t="s">
        <v>191</v>
      </c>
    </row>
    <row r="3947" s="14" customFormat="1">
      <c r="A3947" s="14"/>
      <c r="B3947" s="245"/>
      <c r="C3947" s="246"/>
      <c r="D3947" s="236" t="s">
        <v>202</v>
      </c>
      <c r="E3947" s="247" t="s">
        <v>19</v>
      </c>
      <c r="F3947" s="248" t="s">
        <v>2905</v>
      </c>
      <c r="G3947" s="246"/>
      <c r="H3947" s="249">
        <v>-0.80000000000000004</v>
      </c>
      <c r="I3947" s="250"/>
      <c r="J3947" s="246"/>
      <c r="K3947" s="246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202</v>
      </c>
      <c r="AU3947" s="255" t="s">
        <v>82</v>
      </c>
      <c r="AV3947" s="14" t="s">
        <v>82</v>
      </c>
      <c r="AW3947" s="14" t="s">
        <v>34</v>
      </c>
      <c r="AX3947" s="14" t="s">
        <v>72</v>
      </c>
      <c r="AY3947" s="255" t="s">
        <v>191</v>
      </c>
    </row>
    <row r="3948" s="13" customFormat="1">
      <c r="A3948" s="13"/>
      <c r="B3948" s="234"/>
      <c r="C3948" s="235"/>
      <c r="D3948" s="236" t="s">
        <v>202</v>
      </c>
      <c r="E3948" s="237" t="s">
        <v>19</v>
      </c>
      <c r="F3948" s="238" t="s">
        <v>1579</v>
      </c>
      <c r="G3948" s="235"/>
      <c r="H3948" s="237" t="s">
        <v>19</v>
      </c>
      <c r="I3948" s="239"/>
      <c r="J3948" s="235"/>
      <c r="K3948" s="235"/>
      <c r="L3948" s="240"/>
      <c r="M3948" s="241"/>
      <c r="N3948" s="242"/>
      <c r="O3948" s="242"/>
      <c r="P3948" s="242"/>
      <c r="Q3948" s="242"/>
      <c r="R3948" s="242"/>
      <c r="S3948" s="242"/>
      <c r="T3948" s="24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4" t="s">
        <v>202</v>
      </c>
      <c r="AU3948" s="244" t="s">
        <v>82</v>
      </c>
      <c r="AV3948" s="13" t="s">
        <v>80</v>
      </c>
      <c r="AW3948" s="13" t="s">
        <v>34</v>
      </c>
      <c r="AX3948" s="13" t="s">
        <v>72</v>
      </c>
      <c r="AY3948" s="244" t="s">
        <v>191</v>
      </c>
    </row>
    <row r="3949" s="14" customFormat="1">
      <c r="A3949" s="14"/>
      <c r="B3949" s="245"/>
      <c r="C3949" s="246"/>
      <c r="D3949" s="236" t="s">
        <v>202</v>
      </c>
      <c r="E3949" s="247" t="s">
        <v>19</v>
      </c>
      <c r="F3949" s="248" t="s">
        <v>1835</v>
      </c>
      <c r="G3949" s="246"/>
      <c r="H3949" s="249">
        <v>14.300000000000001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202</v>
      </c>
      <c r="AU3949" s="255" t="s">
        <v>82</v>
      </c>
      <c r="AV3949" s="14" t="s">
        <v>82</v>
      </c>
      <c r="AW3949" s="14" t="s">
        <v>34</v>
      </c>
      <c r="AX3949" s="14" t="s">
        <v>72</v>
      </c>
      <c r="AY3949" s="255" t="s">
        <v>191</v>
      </c>
    </row>
    <row r="3950" s="14" customFormat="1">
      <c r="A3950" s="14"/>
      <c r="B3950" s="245"/>
      <c r="C3950" s="246"/>
      <c r="D3950" s="236" t="s">
        <v>202</v>
      </c>
      <c r="E3950" s="247" t="s">
        <v>19</v>
      </c>
      <c r="F3950" s="248" t="s">
        <v>2905</v>
      </c>
      <c r="G3950" s="246"/>
      <c r="H3950" s="249">
        <v>-0.80000000000000004</v>
      </c>
      <c r="I3950" s="250"/>
      <c r="J3950" s="246"/>
      <c r="K3950" s="246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202</v>
      </c>
      <c r="AU3950" s="255" t="s">
        <v>82</v>
      </c>
      <c r="AV3950" s="14" t="s">
        <v>82</v>
      </c>
      <c r="AW3950" s="14" t="s">
        <v>34</v>
      </c>
      <c r="AX3950" s="14" t="s">
        <v>72</v>
      </c>
      <c r="AY3950" s="255" t="s">
        <v>191</v>
      </c>
    </row>
    <row r="3951" s="15" customFormat="1">
      <c r="A3951" s="15"/>
      <c r="B3951" s="256"/>
      <c r="C3951" s="257"/>
      <c r="D3951" s="236" t="s">
        <v>202</v>
      </c>
      <c r="E3951" s="258" t="s">
        <v>19</v>
      </c>
      <c r="F3951" s="259" t="s">
        <v>208</v>
      </c>
      <c r="G3951" s="257"/>
      <c r="H3951" s="260">
        <v>107.90000000000001</v>
      </c>
      <c r="I3951" s="261"/>
      <c r="J3951" s="257"/>
      <c r="K3951" s="257"/>
      <c r="L3951" s="262"/>
      <c r="M3951" s="263"/>
      <c r="N3951" s="264"/>
      <c r="O3951" s="264"/>
      <c r="P3951" s="264"/>
      <c r="Q3951" s="264"/>
      <c r="R3951" s="264"/>
      <c r="S3951" s="264"/>
      <c r="T3951" s="265"/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5"/>
      <c r="AE3951" s="15"/>
      <c r="AT3951" s="266" t="s">
        <v>202</v>
      </c>
      <c r="AU3951" s="266" t="s">
        <v>82</v>
      </c>
      <c r="AV3951" s="15" t="s">
        <v>93</v>
      </c>
      <c r="AW3951" s="15" t="s">
        <v>34</v>
      </c>
      <c r="AX3951" s="15" t="s">
        <v>72</v>
      </c>
      <c r="AY3951" s="266" t="s">
        <v>191</v>
      </c>
    </row>
    <row r="3952" s="16" customFormat="1">
      <c r="A3952" s="16"/>
      <c r="B3952" s="267"/>
      <c r="C3952" s="268"/>
      <c r="D3952" s="236" t="s">
        <v>202</v>
      </c>
      <c r="E3952" s="269" t="s">
        <v>19</v>
      </c>
      <c r="F3952" s="270" t="s">
        <v>212</v>
      </c>
      <c r="G3952" s="268"/>
      <c r="H3952" s="271">
        <v>107.90000000000001</v>
      </c>
      <c r="I3952" s="272"/>
      <c r="J3952" s="268"/>
      <c r="K3952" s="268"/>
      <c r="L3952" s="273"/>
      <c r="M3952" s="274"/>
      <c r="N3952" s="275"/>
      <c r="O3952" s="275"/>
      <c r="P3952" s="275"/>
      <c r="Q3952" s="275"/>
      <c r="R3952" s="275"/>
      <c r="S3952" s="275"/>
      <c r="T3952" s="27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T3952" s="277" t="s">
        <v>202</v>
      </c>
      <c r="AU3952" s="277" t="s">
        <v>82</v>
      </c>
      <c r="AV3952" s="16" t="s">
        <v>198</v>
      </c>
      <c r="AW3952" s="16" t="s">
        <v>34</v>
      </c>
      <c r="AX3952" s="16" t="s">
        <v>80</v>
      </c>
      <c r="AY3952" s="277" t="s">
        <v>191</v>
      </c>
    </row>
    <row r="3953" s="14" customFormat="1">
      <c r="A3953" s="14"/>
      <c r="B3953" s="245"/>
      <c r="C3953" s="246"/>
      <c r="D3953" s="236" t="s">
        <v>202</v>
      </c>
      <c r="E3953" s="246"/>
      <c r="F3953" s="248" t="s">
        <v>3009</v>
      </c>
      <c r="G3953" s="246"/>
      <c r="H3953" s="249">
        <v>110.05800000000001</v>
      </c>
      <c r="I3953" s="250"/>
      <c r="J3953" s="246"/>
      <c r="K3953" s="246"/>
      <c r="L3953" s="251"/>
      <c r="M3953" s="252"/>
      <c r="N3953" s="253"/>
      <c r="O3953" s="253"/>
      <c r="P3953" s="253"/>
      <c r="Q3953" s="253"/>
      <c r="R3953" s="253"/>
      <c r="S3953" s="253"/>
      <c r="T3953" s="25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5" t="s">
        <v>202</v>
      </c>
      <c r="AU3953" s="255" t="s">
        <v>82</v>
      </c>
      <c r="AV3953" s="14" t="s">
        <v>82</v>
      </c>
      <c r="AW3953" s="14" t="s">
        <v>4</v>
      </c>
      <c r="AX3953" s="14" t="s">
        <v>80</v>
      </c>
      <c r="AY3953" s="255" t="s">
        <v>191</v>
      </c>
    </row>
    <row r="3954" s="2" customFormat="1" ht="16.5" customHeight="1">
      <c r="A3954" s="41"/>
      <c r="B3954" s="42"/>
      <c r="C3954" s="216" t="s">
        <v>3010</v>
      </c>
      <c r="D3954" s="216" t="s">
        <v>193</v>
      </c>
      <c r="E3954" s="217" t="s">
        <v>3011</v>
      </c>
      <c r="F3954" s="218" t="s">
        <v>3012</v>
      </c>
      <c r="G3954" s="219" t="s">
        <v>196</v>
      </c>
      <c r="H3954" s="220">
        <v>105.83</v>
      </c>
      <c r="I3954" s="221"/>
      <c r="J3954" s="222">
        <f>ROUND(I3954*H3954,2)</f>
        <v>0</v>
      </c>
      <c r="K3954" s="218" t="s">
        <v>197</v>
      </c>
      <c r="L3954" s="47"/>
      <c r="M3954" s="223" t="s">
        <v>19</v>
      </c>
      <c r="N3954" s="224" t="s">
        <v>43</v>
      </c>
      <c r="O3954" s="87"/>
      <c r="P3954" s="225">
        <f>O3954*H3954</f>
        <v>0</v>
      </c>
      <c r="Q3954" s="225">
        <v>0</v>
      </c>
      <c r="R3954" s="225">
        <f>Q3954*H3954</f>
        <v>0</v>
      </c>
      <c r="S3954" s="225">
        <v>0</v>
      </c>
      <c r="T3954" s="226">
        <f>S3954*H3954</f>
        <v>0</v>
      </c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R3954" s="227" t="s">
        <v>464</v>
      </c>
      <c r="AT3954" s="227" t="s">
        <v>193</v>
      </c>
      <c r="AU3954" s="227" t="s">
        <v>82</v>
      </c>
      <c r="AY3954" s="20" t="s">
        <v>191</v>
      </c>
      <c r="BE3954" s="228">
        <f>IF(N3954="základní",J3954,0)</f>
        <v>0</v>
      </c>
      <c r="BF3954" s="228">
        <f>IF(N3954="snížená",J3954,0)</f>
        <v>0</v>
      </c>
      <c r="BG3954" s="228">
        <f>IF(N3954="zákl. přenesená",J3954,0)</f>
        <v>0</v>
      </c>
      <c r="BH3954" s="228">
        <f>IF(N3954="sníž. přenesená",J3954,0)</f>
        <v>0</v>
      </c>
      <c r="BI3954" s="228">
        <f>IF(N3954="nulová",J3954,0)</f>
        <v>0</v>
      </c>
      <c r="BJ3954" s="20" t="s">
        <v>80</v>
      </c>
      <c r="BK3954" s="228">
        <f>ROUND(I3954*H3954,2)</f>
        <v>0</v>
      </c>
      <c r="BL3954" s="20" t="s">
        <v>464</v>
      </c>
      <c r="BM3954" s="227" t="s">
        <v>3013</v>
      </c>
    </row>
    <row r="3955" s="2" customFormat="1">
      <c r="A3955" s="41"/>
      <c r="B3955" s="42"/>
      <c r="C3955" s="43"/>
      <c r="D3955" s="229" t="s">
        <v>200</v>
      </c>
      <c r="E3955" s="43"/>
      <c r="F3955" s="230" t="s">
        <v>3014</v>
      </c>
      <c r="G3955" s="43"/>
      <c r="H3955" s="43"/>
      <c r="I3955" s="231"/>
      <c r="J3955" s="43"/>
      <c r="K3955" s="43"/>
      <c r="L3955" s="47"/>
      <c r="M3955" s="232"/>
      <c r="N3955" s="233"/>
      <c r="O3955" s="87"/>
      <c r="P3955" s="87"/>
      <c r="Q3955" s="87"/>
      <c r="R3955" s="87"/>
      <c r="S3955" s="87"/>
      <c r="T3955" s="88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T3955" s="20" t="s">
        <v>200</v>
      </c>
      <c r="AU3955" s="20" t="s">
        <v>82</v>
      </c>
    </row>
    <row r="3956" s="13" customFormat="1">
      <c r="A3956" s="13"/>
      <c r="B3956" s="234"/>
      <c r="C3956" s="235"/>
      <c r="D3956" s="236" t="s">
        <v>202</v>
      </c>
      <c r="E3956" s="237" t="s">
        <v>19</v>
      </c>
      <c r="F3956" s="238" t="s">
        <v>701</v>
      </c>
      <c r="G3956" s="235"/>
      <c r="H3956" s="237" t="s">
        <v>19</v>
      </c>
      <c r="I3956" s="239"/>
      <c r="J3956" s="235"/>
      <c r="K3956" s="235"/>
      <c r="L3956" s="240"/>
      <c r="M3956" s="241"/>
      <c r="N3956" s="242"/>
      <c r="O3956" s="242"/>
      <c r="P3956" s="242"/>
      <c r="Q3956" s="242"/>
      <c r="R3956" s="242"/>
      <c r="S3956" s="242"/>
      <c r="T3956" s="243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4" t="s">
        <v>202</v>
      </c>
      <c r="AU3956" s="244" t="s">
        <v>82</v>
      </c>
      <c r="AV3956" s="13" t="s">
        <v>80</v>
      </c>
      <c r="AW3956" s="13" t="s">
        <v>34</v>
      </c>
      <c r="AX3956" s="13" t="s">
        <v>72</v>
      </c>
      <c r="AY3956" s="244" t="s">
        <v>191</v>
      </c>
    </row>
    <row r="3957" s="14" customFormat="1">
      <c r="A3957" s="14"/>
      <c r="B3957" s="245"/>
      <c r="C3957" s="246"/>
      <c r="D3957" s="236" t="s">
        <v>202</v>
      </c>
      <c r="E3957" s="247" t="s">
        <v>19</v>
      </c>
      <c r="F3957" s="248" t="s">
        <v>2974</v>
      </c>
      <c r="G3957" s="246"/>
      <c r="H3957" s="249">
        <v>105.83</v>
      </c>
      <c r="I3957" s="250"/>
      <c r="J3957" s="246"/>
      <c r="K3957" s="246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202</v>
      </c>
      <c r="AU3957" s="255" t="s">
        <v>82</v>
      </c>
      <c r="AV3957" s="14" t="s">
        <v>82</v>
      </c>
      <c r="AW3957" s="14" t="s">
        <v>34</v>
      </c>
      <c r="AX3957" s="14" t="s">
        <v>72</v>
      </c>
      <c r="AY3957" s="255" t="s">
        <v>191</v>
      </c>
    </row>
    <row r="3958" s="16" customFormat="1">
      <c r="A3958" s="16"/>
      <c r="B3958" s="267"/>
      <c r="C3958" s="268"/>
      <c r="D3958" s="236" t="s">
        <v>202</v>
      </c>
      <c r="E3958" s="269" t="s">
        <v>19</v>
      </c>
      <c r="F3958" s="270" t="s">
        <v>212</v>
      </c>
      <c r="G3958" s="268"/>
      <c r="H3958" s="271">
        <v>105.83</v>
      </c>
      <c r="I3958" s="272"/>
      <c r="J3958" s="268"/>
      <c r="K3958" s="268"/>
      <c r="L3958" s="273"/>
      <c r="M3958" s="274"/>
      <c r="N3958" s="275"/>
      <c r="O3958" s="275"/>
      <c r="P3958" s="275"/>
      <c r="Q3958" s="275"/>
      <c r="R3958" s="275"/>
      <c r="S3958" s="275"/>
      <c r="T3958" s="27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T3958" s="277" t="s">
        <v>202</v>
      </c>
      <c r="AU3958" s="277" t="s">
        <v>82</v>
      </c>
      <c r="AV3958" s="16" t="s">
        <v>198</v>
      </c>
      <c r="AW3958" s="16" t="s">
        <v>34</v>
      </c>
      <c r="AX3958" s="16" t="s">
        <v>80</v>
      </c>
      <c r="AY3958" s="277" t="s">
        <v>191</v>
      </c>
    </row>
    <row r="3959" s="2" customFormat="1" ht="24.15" customHeight="1">
      <c r="A3959" s="41"/>
      <c r="B3959" s="42"/>
      <c r="C3959" s="216" t="s">
        <v>3015</v>
      </c>
      <c r="D3959" s="216" t="s">
        <v>193</v>
      </c>
      <c r="E3959" s="217" t="s">
        <v>3016</v>
      </c>
      <c r="F3959" s="218" t="s">
        <v>3017</v>
      </c>
      <c r="G3959" s="219" t="s">
        <v>310</v>
      </c>
      <c r="H3959" s="220">
        <v>1.5720000000000001</v>
      </c>
      <c r="I3959" s="221"/>
      <c r="J3959" s="222">
        <f>ROUND(I3959*H3959,2)</f>
        <v>0</v>
      </c>
      <c r="K3959" s="218" t="s">
        <v>197</v>
      </c>
      <c r="L3959" s="47"/>
      <c r="M3959" s="223" t="s">
        <v>19</v>
      </c>
      <c r="N3959" s="224" t="s">
        <v>43</v>
      </c>
      <c r="O3959" s="87"/>
      <c r="P3959" s="225">
        <f>O3959*H3959</f>
        <v>0</v>
      </c>
      <c r="Q3959" s="225">
        <v>0</v>
      </c>
      <c r="R3959" s="225">
        <f>Q3959*H3959</f>
        <v>0</v>
      </c>
      <c r="S3959" s="225">
        <v>0</v>
      </c>
      <c r="T3959" s="226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7" t="s">
        <v>464</v>
      </c>
      <c r="AT3959" s="227" t="s">
        <v>193</v>
      </c>
      <c r="AU3959" s="227" t="s">
        <v>82</v>
      </c>
      <c r="AY3959" s="20" t="s">
        <v>191</v>
      </c>
      <c r="BE3959" s="228">
        <f>IF(N3959="základní",J3959,0)</f>
        <v>0</v>
      </c>
      <c r="BF3959" s="228">
        <f>IF(N3959="snížená",J3959,0)</f>
        <v>0</v>
      </c>
      <c r="BG3959" s="228">
        <f>IF(N3959="zákl. přenesená",J3959,0)</f>
        <v>0</v>
      </c>
      <c r="BH3959" s="228">
        <f>IF(N3959="sníž. přenesená",J3959,0)</f>
        <v>0</v>
      </c>
      <c r="BI3959" s="228">
        <f>IF(N3959="nulová",J3959,0)</f>
        <v>0</v>
      </c>
      <c r="BJ3959" s="20" t="s">
        <v>80</v>
      </c>
      <c r="BK3959" s="228">
        <f>ROUND(I3959*H3959,2)</f>
        <v>0</v>
      </c>
      <c r="BL3959" s="20" t="s">
        <v>464</v>
      </c>
      <c r="BM3959" s="227" t="s">
        <v>3018</v>
      </c>
    </row>
    <row r="3960" s="2" customFormat="1">
      <c r="A3960" s="41"/>
      <c r="B3960" s="42"/>
      <c r="C3960" s="43"/>
      <c r="D3960" s="229" t="s">
        <v>200</v>
      </c>
      <c r="E3960" s="43"/>
      <c r="F3960" s="230" t="s">
        <v>3019</v>
      </c>
      <c r="G3960" s="43"/>
      <c r="H3960" s="43"/>
      <c r="I3960" s="231"/>
      <c r="J3960" s="43"/>
      <c r="K3960" s="43"/>
      <c r="L3960" s="47"/>
      <c r="M3960" s="232"/>
      <c r="N3960" s="233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200</v>
      </c>
      <c r="AU3960" s="20" t="s">
        <v>82</v>
      </c>
    </row>
    <row r="3961" s="12" customFormat="1" ht="22.8" customHeight="1">
      <c r="A3961" s="12"/>
      <c r="B3961" s="200"/>
      <c r="C3961" s="201"/>
      <c r="D3961" s="202" t="s">
        <v>71</v>
      </c>
      <c r="E3961" s="214" t="s">
        <v>3020</v>
      </c>
      <c r="F3961" s="214" t="s">
        <v>3021</v>
      </c>
      <c r="G3961" s="201"/>
      <c r="H3961" s="201"/>
      <c r="I3961" s="204"/>
      <c r="J3961" s="215">
        <f>BK3961</f>
        <v>0</v>
      </c>
      <c r="K3961" s="201"/>
      <c r="L3961" s="206"/>
      <c r="M3961" s="207"/>
      <c r="N3961" s="208"/>
      <c r="O3961" s="208"/>
      <c r="P3961" s="209">
        <f>SUM(P3962:P4923)</f>
        <v>0</v>
      </c>
      <c r="Q3961" s="208"/>
      <c r="R3961" s="209">
        <f>SUM(R3962:R4923)</f>
        <v>16.181408639999997</v>
      </c>
      <c r="S3961" s="208"/>
      <c r="T3961" s="210">
        <f>SUM(T3962:T4923)</f>
        <v>0</v>
      </c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R3961" s="211" t="s">
        <v>82</v>
      </c>
      <c r="AT3961" s="212" t="s">
        <v>71</v>
      </c>
      <c r="AU3961" s="212" t="s">
        <v>80</v>
      </c>
      <c r="AY3961" s="211" t="s">
        <v>191</v>
      </c>
      <c r="BK3961" s="213">
        <f>SUM(BK3962:BK4923)</f>
        <v>0</v>
      </c>
    </row>
    <row r="3962" s="2" customFormat="1" ht="16.5" customHeight="1">
      <c r="A3962" s="41"/>
      <c r="B3962" s="42"/>
      <c r="C3962" s="216" t="s">
        <v>3022</v>
      </c>
      <c r="D3962" s="216" t="s">
        <v>193</v>
      </c>
      <c r="E3962" s="217" t="s">
        <v>3023</v>
      </c>
      <c r="F3962" s="218" t="s">
        <v>3024</v>
      </c>
      <c r="G3962" s="219" t="s">
        <v>196</v>
      </c>
      <c r="H3962" s="220">
        <v>751.04999999999995</v>
      </c>
      <c r="I3962" s="221"/>
      <c r="J3962" s="222">
        <f>ROUND(I3962*H3962,2)</f>
        <v>0</v>
      </c>
      <c r="K3962" s="218" t="s">
        <v>197</v>
      </c>
      <c r="L3962" s="47"/>
      <c r="M3962" s="223" t="s">
        <v>19</v>
      </c>
      <c r="N3962" s="224" t="s">
        <v>43</v>
      </c>
      <c r="O3962" s="87"/>
      <c r="P3962" s="225">
        <f>O3962*H3962</f>
        <v>0</v>
      </c>
      <c r="Q3962" s="225">
        <v>0.00029999999999999997</v>
      </c>
      <c r="R3962" s="225">
        <f>Q3962*H3962</f>
        <v>0.22531499999999996</v>
      </c>
      <c r="S3962" s="225">
        <v>0</v>
      </c>
      <c r="T3962" s="226">
        <f>S3962*H3962</f>
        <v>0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7" t="s">
        <v>464</v>
      </c>
      <c r="AT3962" s="227" t="s">
        <v>193</v>
      </c>
      <c r="AU3962" s="227" t="s">
        <v>82</v>
      </c>
      <c r="AY3962" s="20" t="s">
        <v>191</v>
      </c>
      <c r="BE3962" s="228">
        <f>IF(N3962="základní",J3962,0)</f>
        <v>0</v>
      </c>
      <c r="BF3962" s="228">
        <f>IF(N3962="snížená",J3962,0)</f>
        <v>0</v>
      </c>
      <c r="BG3962" s="228">
        <f>IF(N3962="zákl. přenesená",J3962,0)</f>
        <v>0</v>
      </c>
      <c r="BH3962" s="228">
        <f>IF(N3962="sníž. přenesená",J3962,0)</f>
        <v>0</v>
      </c>
      <c r="BI3962" s="228">
        <f>IF(N3962="nulová",J3962,0)</f>
        <v>0</v>
      </c>
      <c r="BJ3962" s="20" t="s">
        <v>80</v>
      </c>
      <c r="BK3962" s="228">
        <f>ROUND(I3962*H3962,2)</f>
        <v>0</v>
      </c>
      <c r="BL3962" s="20" t="s">
        <v>464</v>
      </c>
      <c r="BM3962" s="227" t="s">
        <v>3025</v>
      </c>
    </row>
    <row r="3963" s="2" customFormat="1">
      <c r="A3963" s="41"/>
      <c r="B3963" s="42"/>
      <c r="C3963" s="43"/>
      <c r="D3963" s="229" t="s">
        <v>200</v>
      </c>
      <c r="E3963" s="43"/>
      <c r="F3963" s="230" t="s">
        <v>3026</v>
      </c>
      <c r="G3963" s="43"/>
      <c r="H3963" s="43"/>
      <c r="I3963" s="231"/>
      <c r="J3963" s="43"/>
      <c r="K3963" s="43"/>
      <c r="L3963" s="47"/>
      <c r="M3963" s="232"/>
      <c r="N3963" s="233"/>
      <c r="O3963" s="87"/>
      <c r="P3963" s="87"/>
      <c r="Q3963" s="87"/>
      <c r="R3963" s="87"/>
      <c r="S3963" s="87"/>
      <c r="T3963" s="88"/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T3963" s="20" t="s">
        <v>200</v>
      </c>
      <c r="AU3963" s="20" t="s">
        <v>82</v>
      </c>
    </row>
    <row r="3964" s="13" customFormat="1">
      <c r="A3964" s="13"/>
      <c r="B3964" s="234"/>
      <c r="C3964" s="235"/>
      <c r="D3964" s="236" t="s">
        <v>202</v>
      </c>
      <c r="E3964" s="237" t="s">
        <v>19</v>
      </c>
      <c r="F3964" s="238" t="s">
        <v>701</v>
      </c>
      <c r="G3964" s="235"/>
      <c r="H3964" s="237" t="s">
        <v>19</v>
      </c>
      <c r="I3964" s="239"/>
      <c r="J3964" s="235"/>
      <c r="K3964" s="235"/>
      <c r="L3964" s="240"/>
      <c r="M3964" s="241"/>
      <c r="N3964" s="242"/>
      <c r="O3964" s="242"/>
      <c r="P3964" s="242"/>
      <c r="Q3964" s="242"/>
      <c r="R3964" s="242"/>
      <c r="S3964" s="242"/>
      <c r="T3964" s="24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4" t="s">
        <v>202</v>
      </c>
      <c r="AU3964" s="244" t="s">
        <v>82</v>
      </c>
      <c r="AV3964" s="13" t="s">
        <v>80</v>
      </c>
      <c r="AW3964" s="13" t="s">
        <v>34</v>
      </c>
      <c r="AX3964" s="13" t="s">
        <v>72</v>
      </c>
      <c r="AY3964" s="244" t="s">
        <v>191</v>
      </c>
    </row>
    <row r="3965" s="13" customFormat="1">
      <c r="A3965" s="13"/>
      <c r="B3965" s="234"/>
      <c r="C3965" s="235"/>
      <c r="D3965" s="236" t="s">
        <v>202</v>
      </c>
      <c r="E3965" s="237" t="s">
        <v>19</v>
      </c>
      <c r="F3965" s="238" t="s">
        <v>1489</v>
      </c>
      <c r="G3965" s="235"/>
      <c r="H3965" s="237" t="s">
        <v>19</v>
      </c>
      <c r="I3965" s="239"/>
      <c r="J3965" s="235"/>
      <c r="K3965" s="235"/>
      <c r="L3965" s="240"/>
      <c r="M3965" s="241"/>
      <c r="N3965" s="242"/>
      <c r="O3965" s="242"/>
      <c r="P3965" s="242"/>
      <c r="Q3965" s="242"/>
      <c r="R3965" s="242"/>
      <c r="S3965" s="242"/>
      <c r="T3965" s="243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4" t="s">
        <v>202</v>
      </c>
      <c r="AU3965" s="244" t="s">
        <v>82</v>
      </c>
      <c r="AV3965" s="13" t="s">
        <v>80</v>
      </c>
      <c r="AW3965" s="13" t="s">
        <v>34</v>
      </c>
      <c r="AX3965" s="13" t="s">
        <v>72</v>
      </c>
      <c r="AY3965" s="244" t="s">
        <v>191</v>
      </c>
    </row>
    <row r="3966" s="13" customFormat="1">
      <c r="A3966" s="13"/>
      <c r="B3966" s="234"/>
      <c r="C3966" s="235"/>
      <c r="D3966" s="236" t="s">
        <v>202</v>
      </c>
      <c r="E3966" s="237" t="s">
        <v>19</v>
      </c>
      <c r="F3966" s="238" t="s">
        <v>1494</v>
      </c>
      <c r="G3966" s="235"/>
      <c r="H3966" s="237" t="s">
        <v>19</v>
      </c>
      <c r="I3966" s="239"/>
      <c r="J3966" s="235"/>
      <c r="K3966" s="235"/>
      <c r="L3966" s="240"/>
      <c r="M3966" s="241"/>
      <c r="N3966" s="242"/>
      <c r="O3966" s="242"/>
      <c r="P3966" s="242"/>
      <c r="Q3966" s="242"/>
      <c r="R3966" s="242"/>
      <c r="S3966" s="242"/>
      <c r="T3966" s="24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4" t="s">
        <v>202</v>
      </c>
      <c r="AU3966" s="244" t="s">
        <v>82</v>
      </c>
      <c r="AV3966" s="13" t="s">
        <v>80</v>
      </c>
      <c r="AW3966" s="13" t="s">
        <v>34</v>
      </c>
      <c r="AX3966" s="13" t="s">
        <v>72</v>
      </c>
      <c r="AY3966" s="244" t="s">
        <v>191</v>
      </c>
    </row>
    <row r="3967" s="14" customFormat="1">
      <c r="A3967" s="14"/>
      <c r="B3967" s="245"/>
      <c r="C3967" s="246"/>
      <c r="D3967" s="236" t="s">
        <v>202</v>
      </c>
      <c r="E3967" s="247" t="s">
        <v>19</v>
      </c>
      <c r="F3967" s="248" t="s">
        <v>3027</v>
      </c>
      <c r="G3967" s="246"/>
      <c r="H3967" s="249">
        <v>68.099999999999994</v>
      </c>
      <c r="I3967" s="250"/>
      <c r="J3967" s="246"/>
      <c r="K3967" s="246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202</v>
      </c>
      <c r="AU3967" s="255" t="s">
        <v>82</v>
      </c>
      <c r="AV3967" s="14" t="s">
        <v>82</v>
      </c>
      <c r="AW3967" s="14" t="s">
        <v>34</v>
      </c>
      <c r="AX3967" s="14" t="s">
        <v>72</v>
      </c>
      <c r="AY3967" s="255" t="s">
        <v>191</v>
      </c>
    </row>
    <row r="3968" s="14" customFormat="1">
      <c r="A3968" s="14"/>
      <c r="B3968" s="245"/>
      <c r="C3968" s="246"/>
      <c r="D3968" s="236" t="s">
        <v>202</v>
      </c>
      <c r="E3968" s="247" t="s">
        <v>19</v>
      </c>
      <c r="F3968" s="248" t="s">
        <v>1496</v>
      </c>
      <c r="G3968" s="246"/>
      <c r="H3968" s="249">
        <v>0.72599999999999998</v>
      </c>
      <c r="I3968" s="250"/>
      <c r="J3968" s="246"/>
      <c r="K3968" s="246"/>
      <c r="L3968" s="251"/>
      <c r="M3968" s="252"/>
      <c r="N3968" s="253"/>
      <c r="O3968" s="253"/>
      <c r="P3968" s="253"/>
      <c r="Q3968" s="253"/>
      <c r="R3968" s="253"/>
      <c r="S3968" s="253"/>
      <c r="T3968" s="25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5" t="s">
        <v>202</v>
      </c>
      <c r="AU3968" s="255" t="s">
        <v>82</v>
      </c>
      <c r="AV3968" s="14" t="s">
        <v>82</v>
      </c>
      <c r="AW3968" s="14" t="s">
        <v>34</v>
      </c>
      <c r="AX3968" s="14" t="s">
        <v>72</v>
      </c>
      <c r="AY3968" s="255" t="s">
        <v>191</v>
      </c>
    </row>
    <row r="3969" s="14" customFormat="1">
      <c r="A3969" s="14"/>
      <c r="B3969" s="245"/>
      <c r="C3969" s="246"/>
      <c r="D3969" s="236" t="s">
        <v>202</v>
      </c>
      <c r="E3969" s="247" t="s">
        <v>19</v>
      </c>
      <c r="F3969" s="248" t="s">
        <v>1496</v>
      </c>
      <c r="G3969" s="246"/>
      <c r="H3969" s="249">
        <v>0.72599999999999998</v>
      </c>
      <c r="I3969" s="250"/>
      <c r="J3969" s="246"/>
      <c r="K3969" s="246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202</v>
      </c>
      <c r="AU3969" s="255" t="s">
        <v>82</v>
      </c>
      <c r="AV3969" s="14" t="s">
        <v>82</v>
      </c>
      <c r="AW3969" s="14" t="s">
        <v>34</v>
      </c>
      <c r="AX3969" s="14" t="s">
        <v>72</v>
      </c>
      <c r="AY3969" s="255" t="s">
        <v>191</v>
      </c>
    </row>
    <row r="3970" s="14" customFormat="1">
      <c r="A3970" s="14"/>
      <c r="B3970" s="245"/>
      <c r="C3970" s="246"/>
      <c r="D3970" s="236" t="s">
        <v>202</v>
      </c>
      <c r="E3970" s="247" t="s">
        <v>19</v>
      </c>
      <c r="F3970" s="248" t="s">
        <v>3028</v>
      </c>
      <c r="G3970" s="246"/>
      <c r="H3970" s="249">
        <v>-22.350000000000001</v>
      </c>
      <c r="I3970" s="250"/>
      <c r="J3970" s="246"/>
      <c r="K3970" s="246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202</v>
      </c>
      <c r="AU3970" s="255" t="s">
        <v>82</v>
      </c>
      <c r="AV3970" s="14" t="s">
        <v>82</v>
      </c>
      <c r="AW3970" s="14" t="s">
        <v>34</v>
      </c>
      <c r="AX3970" s="14" t="s">
        <v>72</v>
      </c>
      <c r="AY3970" s="255" t="s">
        <v>191</v>
      </c>
    </row>
    <row r="3971" s="13" customFormat="1">
      <c r="A3971" s="13"/>
      <c r="B3971" s="234"/>
      <c r="C3971" s="235"/>
      <c r="D3971" s="236" t="s">
        <v>202</v>
      </c>
      <c r="E3971" s="237" t="s">
        <v>19</v>
      </c>
      <c r="F3971" s="238" t="s">
        <v>1498</v>
      </c>
      <c r="G3971" s="235"/>
      <c r="H3971" s="237" t="s">
        <v>19</v>
      </c>
      <c r="I3971" s="239"/>
      <c r="J3971" s="235"/>
      <c r="K3971" s="235"/>
      <c r="L3971" s="240"/>
      <c r="M3971" s="241"/>
      <c r="N3971" s="242"/>
      <c r="O3971" s="242"/>
      <c r="P3971" s="242"/>
      <c r="Q3971" s="242"/>
      <c r="R3971" s="242"/>
      <c r="S3971" s="242"/>
      <c r="T3971" s="243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4" t="s">
        <v>202</v>
      </c>
      <c r="AU3971" s="244" t="s">
        <v>82</v>
      </c>
      <c r="AV3971" s="13" t="s">
        <v>80</v>
      </c>
      <c r="AW3971" s="13" t="s">
        <v>34</v>
      </c>
      <c r="AX3971" s="13" t="s">
        <v>72</v>
      </c>
      <c r="AY3971" s="244" t="s">
        <v>191</v>
      </c>
    </row>
    <row r="3972" s="14" customFormat="1">
      <c r="A3972" s="14"/>
      <c r="B3972" s="245"/>
      <c r="C3972" s="246"/>
      <c r="D3972" s="236" t="s">
        <v>202</v>
      </c>
      <c r="E3972" s="247" t="s">
        <v>19</v>
      </c>
      <c r="F3972" s="248" t="s">
        <v>3029</v>
      </c>
      <c r="G3972" s="246"/>
      <c r="H3972" s="249">
        <v>16.280000000000001</v>
      </c>
      <c r="I3972" s="250"/>
      <c r="J3972" s="246"/>
      <c r="K3972" s="246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202</v>
      </c>
      <c r="AU3972" s="255" t="s">
        <v>82</v>
      </c>
      <c r="AV3972" s="14" t="s">
        <v>82</v>
      </c>
      <c r="AW3972" s="14" t="s">
        <v>34</v>
      </c>
      <c r="AX3972" s="14" t="s">
        <v>72</v>
      </c>
      <c r="AY3972" s="255" t="s">
        <v>191</v>
      </c>
    </row>
    <row r="3973" s="14" customFormat="1">
      <c r="A3973" s="14"/>
      <c r="B3973" s="245"/>
      <c r="C3973" s="246"/>
      <c r="D3973" s="236" t="s">
        <v>202</v>
      </c>
      <c r="E3973" s="247" t="s">
        <v>19</v>
      </c>
      <c r="F3973" s="248" t="s">
        <v>1500</v>
      </c>
      <c r="G3973" s="246"/>
      <c r="H3973" s="249">
        <v>-4.5579999999999998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202</v>
      </c>
      <c r="AU3973" s="255" t="s">
        <v>82</v>
      </c>
      <c r="AV3973" s="14" t="s">
        <v>82</v>
      </c>
      <c r="AW3973" s="14" t="s">
        <v>34</v>
      </c>
      <c r="AX3973" s="14" t="s">
        <v>72</v>
      </c>
      <c r="AY3973" s="255" t="s">
        <v>191</v>
      </c>
    </row>
    <row r="3974" s="13" customFormat="1">
      <c r="A3974" s="13"/>
      <c r="B3974" s="234"/>
      <c r="C3974" s="235"/>
      <c r="D3974" s="236" t="s">
        <v>202</v>
      </c>
      <c r="E3974" s="237" t="s">
        <v>19</v>
      </c>
      <c r="F3974" s="238" t="s">
        <v>1501</v>
      </c>
      <c r="G3974" s="235"/>
      <c r="H3974" s="237" t="s">
        <v>19</v>
      </c>
      <c r="I3974" s="239"/>
      <c r="J3974" s="235"/>
      <c r="K3974" s="235"/>
      <c r="L3974" s="240"/>
      <c r="M3974" s="241"/>
      <c r="N3974" s="242"/>
      <c r="O3974" s="242"/>
      <c r="P3974" s="242"/>
      <c r="Q3974" s="242"/>
      <c r="R3974" s="242"/>
      <c r="S3974" s="242"/>
      <c r="T3974" s="24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4" t="s">
        <v>202</v>
      </c>
      <c r="AU3974" s="244" t="s">
        <v>82</v>
      </c>
      <c r="AV3974" s="13" t="s">
        <v>80</v>
      </c>
      <c r="AW3974" s="13" t="s">
        <v>34</v>
      </c>
      <c r="AX3974" s="13" t="s">
        <v>72</v>
      </c>
      <c r="AY3974" s="244" t="s">
        <v>191</v>
      </c>
    </row>
    <row r="3975" s="14" customFormat="1">
      <c r="A3975" s="14"/>
      <c r="B3975" s="245"/>
      <c r="C3975" s="246"/>
      <c r="D3975" s="236" t="s">
        <v>202</v>
      </c>
      <c r="E3975" s="247" t="s">
        <v>19</v>
      </c>
      <c r="F3975" s="248" t="s">
        <v>3030</v>
      </c>
      <c r="G3975" s="246"/>
      <c r="H3975" s="249">
        <v>9.6799999999999997</v>
      </c>
      <c r="I3975" s="250"/>
      <c r="J3975" s="246"/>
      <c r="K3975" s="246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202</v>
      </c>
      <c r="AU3975" s="255" t="s">
        <v>82</v>
      </c>
      <c r="AV3975" s="14" t="s">
        <v>82</v>
      </c>
      <c r="AW3975" s="14" t="s">
        <v>34</v>
      </c>
      <c r="AX3975" s="14" t="s">
        <v>72</v>
      </c>
      <c r="AY3975" s="255" t="s">
        <v>191</v>
      </c>
    </row>
    <row r="3976" s="14" customFormat="1">
      <c r="A3976" s="14"/>
      <c r="B3976" s="245"/>
      <c r="C3976" s="246"/>
      <c r="D3976" s="236" t="s">
        <v>202</v>
      </c>
      <c r="E3976" s="247" t="s">
        <v>19</v>
      </c>
      <c r="F3976" s="248" t="s">
        <v>3031</v>
      </c>
      <c r="G3976" s="246"/>
      <c r="H3976" s="249">
        <v>0.13900000000000001</v>
      </c>
      <c r="I3976" s="250"/>
      <c r="J3976" s="246"/>
      <c r="K3976" s="246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202</v>
      </c>
      <c r="AU3976" s="255" t="s">
        <v>82</v>
      </c>
      <c r="AV3976" s="14" t="s">
        <v>82</v>
      </c>
      <c r="AW3976" s="14" t="s">
        <v>34</v>
      </c>
      <c r="AX3976" s="14" t="s">
        <v>72</v>
      </c>
      <c r="AY3976" s="255" t="s">
        <v>191</v>
      </c>
    </row>
    <row r="3977" s="14" customFormat="1">
      <c r="A3977" s="14"/>
      <c r="B3977" s="245"/>
      <c r="C3977" s="246"/>
      <c r="D3977" s="236" t="s">
        <v>202</v>
      </c>
      <c r="E3977" s="247" t="s">
        <v>19</v>
      </c>
      <c r="F3977" s="248" t="s">
        <v>1507</v>
      </c>
      <c r="G3977" s="246"/>
      <c r="H3977" s="249">
        <v>-1.379</v>
      </c>
      <c r="I3977" s="250"/>
      <c r="J3977" s="246"/>
      <c r="K3977" s="246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202</v>
      </c>
      <c r="AU3977" s="255" t="s">
        <v>82</v>
      </c>
      <c r="AV3977" s="14" t="s">
        <v>82</v>
      </c>
      <c r="AW3977" s="14" t="s">
        <v>34</v>
      </c>
      <c r="AX3977" s="14" t="s">
        <v>72</v>
      </c>
      <c r="AY3977" s="255" t="s">
        <v>191</v>
      </c>
    </row>
    <row r="3978" s="13" customFormat="1">
      <c r="A3978" s="13"/>
      <c r="B3978" s="234"/>
      <c r="C3978" s="235"/>
      <c r="D3978" s="236" t="s">
        <v>202</v>
      </c>
      <c r="E3978" s="237" t="s">
        <v>19</v>
      </c>
      <c r="F3978" s="238" t="s">
        <v>1505</v>
      </c>
      <c r="G3978" s="235"/>
      <c r="H3978" s="237" t="s">
        <v>19</v>
      </c>
      <c r="I3978" s="239"/>
      <c r="J3978" s="235"/>
      <c r="K3978" s="235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202</v>
      </c>
      <c r="AU3978" s="244" t="s">
        <v>82</v>
      </c>
      <c r="AV3978" s="13" t="s">
        <v>80</v>
      </c>
      <c r="AW3978" s="13" t="s">
        <v>34</v>
      </c>
      <c r="AX3978" s="13" t="s">
        <v>72</v>
      </c>
      <c r="AY3978" s="244" t="s">
        <v>191</v>
      </c>
    </row>
    <row r="3979" s="14" customFormat="1">
      <c r="A3979" s="14"/>
      <c r="B3979" s="245"/>
      <c r="C3979" s="246"/>
      <c r="D3979" s="236" t="s">
        <v>202</v>
      </c>
      <c r="E3979" s="247" t="s">
        <v>19</v>
      </c>
      <c r="F3979" s="248" t="s">
        <v>3032</v>
      </c>
      <c r="G3979" s="246"/>
      <c r="H3979" s="249">
        <v>9.6999999999999993</v>
      </c>
      <c r="I3979" s="250"/>
      <c r="J3979" s="246"/>
      <c r="K3979" s="246"/>
      <c r="L3979" s="251"/>
      <c r="M3979" s="252"/>
      <c r="N3979" s="253"/>
      <c r="O3979" s="253"/>
      <c r="P3979" s="253"/>
      <c r="Q3979" s="253"/>
      <c r="R3979" s="253"/>
      <c r="S3979" s="253"/>
      <c r="T3979" s="25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5" t="s">
        <v>202</v>
      </c>
      <c r="AU3979" s="255" t="s">
        <v>82</v>
      </c>
      <c r="AV3979" s="14" t="s">
        <v>82</v>
      </c>
      <c r="AW3979" s="14" t="s">
        <v>34</v>
      </c>
      <c r="AX3979" s="14" t="s">
        <v>72</v>
      </c>
      <c r="AY3979" s="255" t="s">
        <v>191</v>
      </c>
    </row>
    <row r="3980" s="14" customFormat="1">
      <c r="A3980" s="14"/>
      <c r="B3980" s="245"/>
      <c r="C3980" s="246"/>
      <c r="D3980" s="236" t="s">
        <v>202</v>
      </c>
      <c r="E3980" s="247" t="s">
        <v>19</v>
      </c>
      <c r="F3980" s="248" t="s">
        <v>3033</v>
      </c>
      <c r="G3980" s="246"/>
      <c r="H3980" s="249">
        <v>0.13800000000000001</v>
      </c>
      <c r="I3980" s="250"/>
      <c r="J3980" s="246"/>
      <c r="K3980" s="246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202</v>
      </c>
      <c r="AU3980" s="255" t="s">
        <v>82</v>
      </c>
      <c r="AV3980" s="14" t="s">
        <v>82</v>
      </c>
      <c r="AW3980" s="14" t="s">
        <v>34</v>
      </c>
      <c r="AX3980" s="14" t="s">
        <v>72</v>
      </c>
      <c r="AY3980" s="255" t="s">
        <v>191</v>
      </c>
    </row>
    <row r="3981" s="14" customFormat="1">
      <c r="A3981" s="14"/>
      <c r="B3981" s="245"/>
      <c r="C3981" s="246"/>
      <c r="D3981" s="236" t="s">
        <v>202</v>
      </c>
      <c r="E3981" s="247" t="s">
        <v>19</v>
      </c>
      <c r="F3981" s="248" t="s">
        <v>1507</v>
      </c>
      <c r="G3981" s="246"/>
      <c r="H3981" s="249">
        <v>-1.379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202</v>
      </c>
      <c r="AU3981" s="255" t="s">
        <v>82</v>
      </c>
      <c r="AV3981" s="14" t="s">
        <v>82</v>
      </c>
      <c r="AW3981" s="14" t="s">
        <v>34</v>
      </c>
      <c r="AX3981" s="14" t="s">
        <v>72</v>
      </c>
      <c r="AY3981" s="255" t="s">
        <v>191</v>
      </c>
    </row>
    <row r="3982" s="13" customFormat="1">
      <c r="A3982" s="13"/>
      <c r="B3982" s="234"/>
      <c r="C3982" s="235"/>
      <c r="D3982" s="236" t="s">
        <v>202</v>
      </c>
      <c r="E3982" s="237" t="s">
        <v>19</v>
      </c>
      <c r="F3982" s="238" t="s">
        <v>1508</v>
      </c>
      <c r="G3982" s="235"/>
      <c r="H3982" s="237" t="s">
        <v>19</v>
      </c>
      <c r="I3982" s="239"/>
      <c r="J3982" s="235"/>
      <c r="K3982" s="235"/>
      <c r="L3982" s="240"/>
      <c r="M3982" s="241"/>
      <c r="N3982" s="242"/>
      <c r="O3982" s="242"/>
      <c r="P3982" s="242"/>
      <c r="Q3982" s="242"/>
      <c r="R3982" s="242"/>
      <c r="S3982" s="242"/>
      <c r="T3982" s="24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4" t="s">
        <v>202</v>
      </c>
      <c r="AU3982" s="244" t="s">
        <v>82</v>
      </c>
      <c r="AV3982" s="13" t="s">
        <v>80</v>
      </c>
      <c r="AW3982" s="13" t="s">
        <v>34</v>
      </c>
      <c r="AX3982" s="13" t="s">
        <v>72</v>
      </c>
      <c r="AY3982" s="244" t="s">
        <v>191</v>
      </c>
    </row>
    <row r="3983" s="14" customFormat="1">
      <c r="A3983" s="14"/>
      <c r="B3983" s="245"/>
      <c r="C3983" s="246"/>
      <c r="D3983" s="236" t="s">
        <v>202</v>
      </c>
      <c r="E3983" s="247" t="s">
        <v>19</v>
      </c>
      <c r="F3983" s="248" t="s">
        <v>3034</v>
      </c>
      <c r="G3983" s="246"/>
      <c r="H3983" s="249">
        <v>12.24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202</v>
      </c>
      <c r="AU3983" s="255" t="s">
        <v>82</v>
      </c>
      <c r="AV3983" s="14" t="s">
        <v>82</v>
      </c>
      <c r="AW3983" s="14" t="s">
        <v>34</v>
      </c>
      <c r="AX3983" s="14" t="s">
        <v>72</v>
      </c>
      <c r="AY3983" s="255" t="s">
        <v>191</v>
      </c>
    </row>
    <row r="3984" s="14" customFormat="1">
      <c r="A3984" s="14"/>
      <c r="B3984" s="245"/>
      <c r="C3984" s="246"/>
      <c r="D3984" s="236" t="s">
        <v>202</v>
      </c>
      <c r="E3984" s="247" t="s">
        <v>19</v>
      </c>
      <c r="F3984" s="248" t="s">
        <v>1428</v>
      </c>
      <c r="G3984" s="246"/>
      <c r="H3984" s="249">
        <v>-1.8</v>
      </c>
      <c r="I3984" s="250"/>
      <c r="J3984" s="246"/>
      <c r="K3984" s="246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202</v>
      </c>
      <c r="AU3984" s="255" t="s">
        <v>82</v>
      </c>
      <c r="AV3984" s="14" t="s">
        <v>82</v>
      </c>
      <c r="AW3984" s="14" t="s">
        <v>34</v>
      </c>
      <c r="AX3984" s="14" t="s">
        <v>72</v>
      </c>
      <c r="AY3984" s="255" t="s">
        <v>191</v>
      </c>
    </row>
    <row r="3985" s="13" customFormat="1">
      <c r="A3985" s="13"/>
      <c r="B3985" s="234"/>
      <c r="C3985" s="235"/>
      <c r="D3985" s="236" t="s">
        <v>202</v>
      </c>
      <c r="E3985" s="237" t="s">
        <v>19</v>
      </c>
      <c r="F3985" s="238" t="s">
        <v>1518</v>
      </c>
      <c r="G3985" s="235"/>
      <c r="H3985" s="237" t="s">
        <v>19</v>
      </c>
      <c r="I3985" s="239"/>
      <c r="J3985" s="235"/>
      <c r="K3985" s="235"/>
      <c r="L3985" s="240"/>
      <c r="M3985" s="241"/>
      <c r="N3985" s="242"/>
      <c r="O3985" s="242"/>
      <c r="P3985" s="242"/>
      <c r="Q3985" s="242"/>
      <c r="R3985" s="242"/>
      <c r="S3985" s="242"/>
      <c r="T3985" s="243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4" t="s">
        <v>202</v>
      </c>
      <c r="AU3985" s="244" t="s">
        <v>82</v>
      </c>
      <c r="AV3985" s="13" t="s">
        <v>80</v>
      </c>
      <c r="AW3985" s="13" t="s">
        <v>34</v>
      </c>
      <c r="AX3985" s="13" t="s">
        <v>72</v>
      </c>
      <c r="AY3985" s="244" t="s">
        <v>191</v>
      </c>
    </row>
    <row r="3986" s="14" customFormat="1">
      <c r="A3986" s="14"/>
      <c r="B3986" s="245"/>
      <c r="C3986" s="246"/>
      <c r="D3986" s="236" t="s">
        <v>202</v>
      </c>
      <c r="E3986" s="247" t="s">
        <v>19</v>
      </c>
      <c r="F3986" s="248" t="s">
        <v>3035</v>
      </c>
      <c r="G3986" s="246"/>
      <c r="H3986" s="249">
        <v>60.450000000000003</v>
      </c>
      <c r="I3986" s="250"/>
      <c r="J3986" s="246"/>
      <c r="K3986" s="246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202</v>
      </c>
      <c r="AU3986" s="255" t="s">
        <v>82</v>
      </c>
      <c r="AV3986" s="14" t="s">
        <v>82</v>
      </c>
      <c r="AW3986" s="14" t="s">
        <v>34</v>
      </c>
      <c r="AX3986" s="14" t="s">
        <v>72</v>
      </c>
      <c r="AY3986" s="255" t="s">
        <v>191</v>
      </c>
    </row>
    <row r="3987" s="14" customFormat="1">
      <c r="A3987" s="14"/>
      <c r="B3987" s="245"/>
      <c r="C3987" s="246"/>
      <c r="D3987" s="236" t="s">
        <v>202</v>
      </c>
      <c r="E3987" s="247" t="s">
        <v>19</v>
      </c>
      <c r="F3987" s="248" t="s">
        <v>1520</v>
      </c>
      <c r="G3987" s="246"/>
      <c r="H3987" s="249">
        <v>0.79500000000000004</v>
      </c>
      <c r="I3987" s="250"/>
      <c r="J3987" s="246"/>
      <c r="K3987" s="246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202</v>
      </c>
      <c r="AU3987" s="255" t="s">
        <v>82</v>
      </c>
      <c r="AV3987" s="14" t="s">
        <v>82</v>
      </c>
      <c r="AW3987" s="14" t="s">
        <v>34</v>
      </c>
      <c r="AX3987" s="14" t="s">
        <v>72</v>
      </c>
      <c r="AY3987" s="255" t="s">
        <v>191</v>
      </c>
    </row>
    <row r="3988" s="14" customFormat="1">
      <c r="A3988" s="14"/>
      <c r="B3988" s="245"/>
      <c r="C3988" s="246"/>
      <c r="D3988" s="236" t="s">
        <v>202</v>
      </c>
      <c r="E3988" s="247" t="s">
        <v>19</v>
      </c>
      <c r="F3988" s="248" t="s">
        <v>1521</v>
      </c>
      <c r="G3988" s="246"/>
      <c r="H3988" s="249">
        <v>-6.3310000000000004</v>
      </c>
      <c r="I3988" s="250"/>
      <c r="J3988" s="246"/>
      <c r="K3988" s="246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202</v>
      </c>
      <c r="AU3988" s="255" t="s">
        <v>82</v>
      </c>
      <c r="AV3988" s="14" t="s">
        <v>82</v>
      </c>
      <c r="AW3988" s="14" t="s">
        <v>34</v>
      </c>
      <c r="AX3988" s="14" t="s">
        <v>72</v>
      </c>
      <c r="AY3988" s="255" t="s">
        <v>191</v>
      </c>
    </row>
    <row r="3989" s="13" customFormat="1">
      <c r="A3989" s="13"/>
      <c r="B3989" s="234"/>
      <c r="C3989" s="235"/>
      <c r="D3989" s="236" t="s">
        <v>202</v>
      </c>
      <c r="E3989" s="237" t="s">
        <v>19</v>
      </c>
      <c r="F3989" s="238" t="s">
        <v>1522</v>
      </c>
      <c r="G3989" s="235"/>
      <c r="H3989" s="237" t="s">
        <v>19</v>
      </c>
      <c r="I3989" s="239"/>
      <c r="J3989" s="235"/>
      <c r="K3989" s="235"/>
      <c r="L3989" s="240"/>
      <c r="M3989" s="241"/>
      <c r="N3989" s="242"/>
      <c r="O3989" s="242"/>
      <c r="P3989" s="242"/>
      <c r="Q3989" s="242"/>
      <c r="R3989" s="242"/>
      <c r="S3989" s="242"/>
      <c r="T3989" s="243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4" t="s">
        <v>202</v>
      </c>
      <c r="AU3989" s="244" t="s">
        <v>82</v>
      </c>
      <c r="AV3989" s="13" t="s">
        <v>80</v>
      </c>
      <c r="AW3989" s="13" t="s">
        <v>34</v>
      </c>
      <c r="AX3989" s="13" t="s">
        <v>72</v>
      </c>
      <c r="AY3989" s="244" t="s">
        <v>191</v>
      </c>
    </row>
    <row r="3990" s="14" customFormat="1">
      <c r="A3990" s="14"/>
      <c r="B3990" s="245"/>
      <c r="C3990" s="246"/>
      <c r="D3990" s="236" t="s">
        <v>202</v>
      </c>
      <c r="E3990" s="247" t="s">
        <v>19</v>
      </c>
      <c r="F3990" s="248" t="s">
        <v>3036</v>
      </c>
      <c r="G3990" s="246"/>
      <c r="H3990" s="249">
        <v>20.225000000000001</v>
      </c>
      <c r="I3990" s="250"/>
      <c r="J3990" s="246"/>
      <c r="K3990" s="246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202</v>
      </c>
      <c r="AU3990" s="255" t="s">
        <v>82</v>
      </c>
      <c r="AV3990" s="14" t="s">
        <v>82</v>
      </c>
      <c r="AW3990" s="14" t="s">
        <v>34</v>
      </c>
      <c r="AX3990" s="14" t="s">
        <v>72</v>
      </c>
      <c r="AY3990" s="255" t="s">
        <v>191</v>
      </c>
    </row>
    <row r="3991" s="14" customFormat="1">
      <c r="A3991" s="14"/>
      <c r="B3991" s="245"/>
      <c r="C3991" s="246"/>
      <c r="D3991" s="236" t="s">
        <v>202</v>
      </c>
      <c r="E3991" s="247" t="s">
        <v>19</v>
      </c>
      <c r="F3991" s="248" t="s">
        <v>1524</v>
      </c>
      <c r="G3991" s="246"/>
      <c r="H3991" s="249">
        <v>4.25</v>
      </c>
      <c r="I3991" s="250"/>
      <c r="J3991" s="246"/>
      <c r="K3991" s="246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202</v>
      </c>
      <c r="AU3991" s="255" t="s">
        <v>82</v>
      </c>
      <c r="AV3991" s="14" t="s">
        <v>82</v>
      </c>
      <c r="AW3991" s="14" t="s">
        <v>34</v>
      </c>
      <c r="AX3991" s="14" t="s">
        <v>72</v>
      </c>
      <c r="AY3991" s="255" t="s">
        <v>191</v>
      </c>
    </row>
    <row r="3992" s="14" customFormat="1">
      <c r="A3992" s="14"/>
      <c r="B3992" s="245"/>
      <c r="C3992" s="246"/>
      <c r="D3992" s="236" t="s">
        <v>202</v>
      </c>
      <c r="E3992" s="247" t="s">
        <v>19</v>
      </c>
      <c r="F3992" s="248" t="s">
        <v>1375</v>
      </c>
      <c r="G3992" s="246"/>
      <c r="H3992" s="249">
        <v>-1.5760000000000001</v>
      </c>
      <c r="I3992" s="250"/>
      <c r="J3992" s="246"/>
      <c r="K3992" s="246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202</v>
      </c>
      <c r="AU3992" s="255" t="s">
        <v>82</v>
      </c>
      <c r="AV3992" s="14" t="s">
        <v>82</v>
      </c>
      <c r="AW3992" s="14" t="s">
        <v>34</v>
      </c>
      <c r="AX3992" s="14" t="s">
        <v>72</v>
      </c>
      <c r="AY3992" s="255" t="s">
        <v>191</v>
      </c>
    </row>
    <row r="3993" s="13" customFormat="1">
      <c r="A3993" s="13"/>
      <c r="B3993" s="234"/>
      <c r="C3993" s="235"/>
      <c r="D3993" s="236" t="s">
        <v>202</v>
      </c>
      <c r="E3993" s="237" t="s">
        <v>19</v>
      </c>
      <c r="F3993" s="238" t="s">
        <v>1525</v>
      </c>
      <c r="G3993" s="235"/>
      <c r="H3993" s="237" t="s">
        <v>19</v>
      </c>
      <c r="I3993" s="239"/>
      <c r="J3993" s="235"/>
      <c r="K3993" s="235"/>
      <c r="L3993" s="240"/>
      <c r="M3993" s="241"/>
      <c r="N3993" s="242"/>
      <c r="O3993" s="242"/>
      <c r="P3993" s="242"/>
      <c r="Q3993" s="242"/>
      <c r="R3993" s="242"/>
      <c r="S3993" s="242"/>
      <c r="T3993" s="24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4" t="s">
        <v>202</v>
      </c>
      <c r="AU3993" s="244" t="s">
        <v>82</v>
      </c>
      <c r="AV3993" s="13" t="s">
        <v>80</v>
      </c>
      <c r="AW3993" s="13" t="s">
        <v>34</v>
      </c>
      <c r="AX3993" s="13" t="s">
        <v>72</v>
      </c>
      <c r="AY3993" s="244" t="s">
        <v>191</v>
      </c>
    </row>
    <row r="3994" s="14" customFormat="1">
      <c r="A3994" s="14"/>
      <c r="B3994" s="245"/>
      <c r="C3994" s="246"/>
      <c r="D3994" s="236" t="s">
        <v>202</v>
      </c>
      <c r="E3994" s="247" t="s">
        <v>19</v>
      </c>
      <c r="F3994" s="248" t="s">
        <v>3037</v>
      </c>
      <c r="G3994" s="246"/>
      <c r="H3994" s="249">
        <v>13</v>
      </c>
      <c r="I3994" s="250"/>
      <c r="J3994" s="246"/>
      <c r="K3994" s="246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202</v>
      </c>
      <c r="AU3994" s="255" t="s">
        <v>82</v>
      </c>
      <c r="AV3994" s="14" t="s">
        <v>82</v>
      </c>
      <c r="AW3994" s="14" t="s">
        <v>34</v>
      </c>
      <c r="AX3994" s="14" t="s">
        <v>72</v>
      </c>
      <c r="AY3994" s="255" t="s">
        <v>191</v>
      </c>
    </row>
    <row r="3995" s="14" customFormat="1">
      <c r="A3995" s="14"/>
      <c r="B3995" s="245"/>
      <c r="C3995" s="246"/>
      <c r="D3995" s="236" t="s">
        <v>202</v>
      </c>
      <c r="E3995" s="247" t="s">
        <v>19</v>
      </c>
      <c r="F3995" s="248" t="s">
        <v>1507</v>
      </c>
      <c r="G3995" s="246"/>
      <c r="H3995" s="249">
        <v>-1.379</v>
      </c>
      <c r="I3995" s="250"/>
      <c r="J3995" s="246"/>
      <c r="K3995" s="246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202</v>
      </c>
      <c r="AU3995" s="255" t="s">
        <v>82</v>
      </c>
      <c r="AV3995" s="14" t="s">
        <v>82</v>
      </c>
      <c r="AW3995" s="14" t="s">
        <v>34</v>
      </c>
      <c r="AX3995" s="14" t="s">
        <v>72</v>
      </c>
      <c r="AY3995" s="255" t="s">
        <v>191</v>
      </c>
    </row>
    <row r="3996" s="13" customFormat="1">
      <c r="A3996" s="13"/>
      <c r="B3996" s="234"/>
      <c r="C3996" s="235"/>
      <c r="D3996" s="236" t="s">
        <v>202</v>
      </c>
      <c r="E3996" s="237" t="s">
        <v>19</v>
      </c>
      <c r="F3996" s="238" t="s">
        <v>1527</v>
      </c>
      <c r="G3996" s="235"/>
      <c r="H3996" s="237" t="s">
        <v>19</v>
      </c>
      <c r="I3996" s="239"/>
      <c r="J3996" s="235"/>
      <c r="K3996" s="235"/>
      <c r="L3996" s="240"/>
      <c r="M3996" s="241"/>
      <c r="N3996" s="242"/>
      <c r="O3996" s="242"/>
      <c r="P3996" s="242"/>
      <c r="Q3996" s="242"/>
      <c r="R3996" s="242"/>
      <c r="S3996" s="242"/>
      <c r="T3996" s="24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4" t="s">
        <v>202</v>
      </c>
      <c r="AU3996" s="244" t="s">
        <v>82</v>
      </c>
      <c r="AV3996" s="13" t="s">
        <v>80</v>
      </c>
      <c r="AW3996" s="13" t="s">
        <v>34</v>
      </c>
      <c r="AX3996" s="13" t="s">
        <v>72</v>
      </c>
      <c r="AY3996" s="244" t="s">
        <v>191</v>
      </c>
    </row>
    <row r="3997" s="14" customFormat="1">
      <c r="A3997" s="14"/>
      <c r="B3997" s="245"/>
      <c r="C3997" s="246"/>
      <c r="D3997" s="236" t="s">
        <v>202</v>
      </c>
      <c r="E3997" s="247" t="s">
        <v>19</v>
      </c>
      <c r="F3997" s="248" t="s">
        <v>3038</v>
      </c>
      <c r="G3997" s="246"/>
      <c r="H3997" s="249">
        <v>49.450000000000003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202</v>
      </c>
      <c r="AU3997" s="255" t="s">
        <v>82</v>
      </c>
      <c r="AV3997" s="14" t="s">
        <v>82</v>
      </c>
      <c r="AW3997" s="14" t="s">
        <v>34</v>
      </c>
      <c r="AX3997" s="14" t="s">
        <v>72</v>
      </c>
      <c r="AY3997" s="255" t="s">
        <v>191</v>
      </c>
    </row>
    <row r="3998" s="14" customFormat="1">
      <c r="A3998" s="14"/>
      <c r="B3998" s="245"/>
      <c r="C3998" s="246"/>
      <c r="D3998" s="236" t="s">
        <v>202</v>
      </c>
      <c r="E3998" s="247" t="s">
        <v>19</v>
      </c>
      <c r="F3998" s="248" t="s">
        <v>1529</v>
      </c>
      <c r="G3998" s="246"/>
      <c r="H3998" s="249">
        <v>0.73499999999999999</v>
      </c>
      <c r="I3998" s="250"/>
      <c r="J3998" s="246"/>
      <c r="K3998" s="246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202</v>
      </c>
      <c r="AU3998" s="255" t="s">
        <v>82</v>
      </c>
      <c r="AV3998" s="14" t="s">
        <v>82</v>
      </c>
      <c r="AW3998" s="14" t="s">
        <v>34</v>
      </c>
      <c r="AX3998" s="14" t="s">
        <v>72</v>
      </c>
      <c r="AY3998" s="255" t="s">
        <v>191</v>
      </c>
    </row>
    <row r="3999" s="14" customFormat="1">
      <c r="A3999" s="14"/>
      <c r="B3999" s="245"/>
      <c r="C3999" s="246"/>
      <c r="D3999" s="236" t="s">
        <v>202</v>
      </c>
      <c r="E3999" s="247" t="s">
        <v>19</v>
      </c>
      <c r="F3999" s="248" t="s">
        <v>1530</v>
      </c>
      <c r="G3999" s="246"/>
      <c r="H3999" s="249">
        <v>-6.3310000000000004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202</v>
      </c>
      <c r="AU3999" s="255" t="s">
        <v>82</v>
      </c>
      <c r="AV3999" s="14" t="s">
        <v>82</v>
      </c>
      <c r="AW3999" s="14" t="s">
        <v>34</v>
      </c>
      <c r="AX3999" s="14" t="s">
        <v>72</v>
      </c>
      <c r="AY3999" s="255" t="s">
        <v>191</v>
      </c>
    </row>
    <row r="4000" s="13" customFormat="1">
      <c r="A4000" s="13"/>
      <c r="B4000" s="234"/>
      <c r="C4000" s="235"/>
      <c r="D4000" s="236" t="s">
        <v>202</v>
      </c>
      <c r="E4000" s="237" t="s">
        <v>19</v>
      </c>
      <c r="F4000" s="238" t="s">
        <v>1531</v>
      </c>
      <c r="G4000" s="235"/>
      <c r="H4000" s="237" t="s">
        <v>19</v>
      </c>
      <c r="I4000" s="239"/>
      <c r="J4000" s="235"/>
      <c r="K4000" s="235"/>
      <c r="L4000" s="240"/>
      <c r="M4000" s="241"/>
      <c r="N4000" s="242"/>
      <c r="O4000" s="242"/>
      <c r="P4000" s="242"/>
      <c r="Q4000" s="242"/>
      <c r="R4000" s="242"/>
      <c r="S4000" s="242"/>
      <c r="T4000" s="243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4" t="s">
        <v>202</v>
      </c>
      <c r="AU4000" s="244" t="s">
        <v>82</v>
      </c>
      <c r="AV4000" s="13" t="s">
        <v>80</v>
      </c>
      <c r="AW4000" s="13" t="s">
        <v>34</v>
      </c>
      <c r="AX4000" s="13" t="s">
        <v>72</v>
      </c>
      <c r="AY4000" s="244" t="s">
        <v>191</v>
      </c>
    </row>
    <row r="4001" s="14" customFormat="1">
      <c r="A4001" s="14"/>
      <c r="B4001" s="245"/>
      <c r="C4001" s="246"/>
      <c r="D4001" s="236" t="s">
        <v>202</v>
      </c>
      <c r="E4001" s="247" t="s">
        <v>19</v>
      </c>
      <c r="F4001" s="248" t="s">
        <v>3039</v>
      </c>
      <c r="G4001" s="246"/>
      <c r="H4001" s="249">
        <v>20.425000000000001</v>
      </c>
      <c r="I4001" s="250"/>
      <c r="J4001" s="246"/>
      <c r="K4001" s="246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202</v>
      </c>
      <c r="AU4001" s="255" t="s">
        <v>82</v>
      </c>
      <c r="AV4001" s="14" t="s">
        <v>82</v>
      </c>
      <c r="AW4001" s="14" t="s">
        <v>34</v>
      </c>
      <c r="AX4001" s="14" t="s">
        <v>72</v>
      </c>
      <c r="AY4001" s="255" t="s">
        <v>191</v>
      </c>
    </row>
    <row r="4002" s="14" customFormat="1">
      <c r="A4002" s="14"/>
      <c r="B4002" s="245"/>
      <c r="C4002" s="246"/>
      <c r="D4002" s="236" t="s">
        <v>202</v>
      </c>
      <c r="E4002" s="247" t="s">
        <v>19</v>
      </c>
      <c r="F4002" s="248" t="s">
        <v>1524</v>
      </c>
      <c r="G4002" s="246"/>
      <c r="H4002" s="249">
        <v>4.25</v>
      </c>
      <c r="I4002" s="250"/>
      <c r="J4002" s="246"/>
      <c r="K4002" s="246"/>
      <c r="L4002" s="251"/>
      <c r="M4002" s="252"/>
      <c r="N4002" s="253"/>
      <c r="O4002" s="253"/>
      <c r="P4002" s="253"/>
      <c r="Q4002" s="253"/>
      <c r="R4002" s="253"/>
      <c r="S4002" s="253"/>
      <c r="T4002" s="25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5" t="s">
        <v>202</v>
      </c>
      <c r="AU4002" s="255" t="s">
        <v>82</v>
      </c>
      <c r="AV4002" s="14" t="s">
        <v>82</v>
      </c>
      <c r="AW4002" s="14" t="s">
        <v>34</v>
      </c>
      <c r="AX4002" s="14" t="s">
        <v>72</v>
      </c>
      <c r="AY4002" s="255" t="s">
        <v>191</v>
      </c>
    </row>
    <row r="4003" s="14" customFormat="1">
      <c r="A4003" s="14"/>
      <c r="B4003" s="245"/>
      <c r="C4003" s="246"/>
      <c r="D4003" s="236" t="s">
        <v>202</v>
      </c>
      <c r="E4003" s="247" t="s">
        <v>19</v>
      </c>
      <c r="F4003" s="248" t="s">
        <v>1375</v>
      </c>
      <c r="G4003" s="246"/>
      <c r="H4003" s="249">
        <v>-1.5760000000000001</v>
      </c>
      <c r="I4003" s="250"/>
      <c r="J4003" s="246"/>
      <c r="K4003" s="246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202</v>
      </c>
      <c r="AU4003" s="255" t="s">
        <v>82</v>
      </c>
      <c r="AV4003" s="14" t="s">
        <v>82</v>
      </c>
      <c r="AW4003" s="14" t="s">
        <v>34</v>
      </c>
      <c r="AX4003" s="14" t="s">
        <v>72</v>
      </c>
      <c r="AY4003" s="255" t="s">
        <v>191</v>
      </c>
    </row>
    <row r="4004" s="13" customFormat="1">
      <c r="A4004" s="13"/>
      <c r="B4004" s="234"/>
      <c r="C4004" s="235"/>
      <c r="D4004" s="236" t="s">
        <v>202</v>
      </c>
      <c r="E4004" s="237" t="s">
        <v>19</v>
      </c>
      <c r="F4004" s="238" t="s">
        <v>1533</v>
      </c>
      <c r="G4004" s="235"/>
      <c r="H4004" s="237" t="s">
        <v>19</v>
      </c>
      <c r="I4004" s="239"/>
      <c r="J4004" s="235"/>
      <c r="K4004" s="235"/>
      <c r="L4004" s="240"/>
      <c r="M4004" s="241"/>
      <c r="N4004" s="242"/>
      <c r="O4004" s="242"/>
      <c r="P4004" s="242"/>
      <c r="Q4004" s="242"/>
      <c r="R4004" s="242"/>
      <c r="S4004" s="242"/>
      <c r="T4004" s="243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4" t="s">
        <v>202</v>
      </c>
      <c r="AU4004" s="244" t="s">
        <v>82</v>
      </c>
      <c r="AV4004" s="13" t="s">
        <v>80</v>
      </c>
      <c r="AW4004" s="13" t="s">
        <v>34</v>
      </c>
      <c r="AX4004" s="13" t="s">
        <v>72</v>
      </c>
      <c r="AY4004" s="244" t="s">
        <v>191</v>
      </c>
    </row>
    <row r="4005" s="14" customFormat="1">
      <c r="A4005" s="14"/>
      <c r="B4005" s="245"/>
      <c r="C4005" s="246"/>
      <c r="D4005" s="236" t="s">
        <v>202</v>
      </c>
      <c r="E4005" s="247" t="s">
        <v>19</v>
      </c>
      <c r="F4005" s="248" t="s">
        <v>3037</v>
      </c>
      <c r="G4005" s="246"/>
      <c r="H4005" s="249">
        <v>13</v>
      </c>
      <c r="I4005" s="250"/>
      <c r="J4005" s="246"/>
      <c r="K4005" s="246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202</v>
      </c>
      <c r="AU4005" s="255" t="s">
        <v>82</v>
      </c>
      <c r="AV4005" s="14" t="s">
        <v>82</v>
      </c>
      <c r="AW4005" s="14" t="s">
        <v>34</v>
      </c>
      <c r="AX4005" s="14" t="s">
        <v>72</v>
      </c>
      <c r="AY4005" s="255" t="s">
        <v>191</v>
      </c>
    </row>
    <row r="4006" s="14" customFormat="1">
      <c r="A4006" s="14"/>
      <c r="B4006" s="245"/>
      <c r="C4006" s="246"/>
      <c r="D4006" s="236" t="s">
        <v>202</v>
      </c>
      <c r="E4006" s="247" t="s">
        <v>19</v>
      </c>
      <c r="F4006" s="248" t="s">
        <v>1507</v>
      </c>
      <c r="G4006" s="246"/>
      <c r="H4006" s="249">
        <v>-1.379</v>
      </c>
      <c r="I4006" s="250"/>
      <c r="J4006" s="246"/>
      <c r="K4006" s="246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202</v>
      </c>
      <c r="AU4006" s="255" t="s">
        <v>82</v>
      </c>
      <c r="AV4006" s="14" t="s">
        <v>82</v>
      </c>
      <c r="AW4006" s="14" t="s">
        <v>34</v>
      </c>
      <c r="AX4006" s="14" t="s">
        <v>72</v>
      </c>
      <c r="AY4006" s="255" t="s">
        <v>191</v>
      </c>
    </row>
    <row r="4007" s="15" customFormat="1">
      <c r="A4007" s="15"/>
      <c r="B4007" s="256"/>
      <c r="C4007" s="257"/>
      <c r="D4007" s="236" t="s">
        <v>202</v>
      </c>
      <c r="E4007" s="258" t="s">
        <v>19</v>
      </c>
      <c r="F4007" s="259" t="s">
        <v>208</v>
      </c>
      <c r="G4007" s="257"/>
      <c r="H4007" s="260">
        <v>254.27100000000004</v>
      </c>
      <c r="I4007" s="261"/>
      <c r="J4007" s="257"/>
      <c r="K4007" s="257"/>
      <c r="L4007" s="262"/>
      <c r="M4007" s="263"/>
      <c r="N4007" s="264"/>
      <c r="O4007" s="264"/>
      <c r="P4007" s="264"/>
      <c r="Q4007" s="264"/>
      <c r="R4007" s="264"/>
      <c r="S4007" s="264"/>
      <c r="T4007" s="265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66" t="s">
        <v>202</v>
      </c>
      <c r="AU4007" s="266" t="s">
        <v>82</v>
      </c>
      <c r="AV4007" s="15" t="s">
        <v>93</v>
      </c>
      <c r="AW4007" s="15" t="s">
        <v>34</v>
      </c>
      <c r="AX4007" s="15" t="s">
        <v>72</v>
      </c>
      <c r="AY4007" s="266" t="s">
        <v>191</v>
      </c>
    </row>
    <row r="4008" s="13" customFormat="1">
      <c r="A4008" s="13"/>
      <c r="B4008" s="234"/>
      <c r="C4008" s="235"/>
      <c r="D4008" s="236" t="s">
        <v>202</v>
      </c>
      <c r="E4008" s="237" t="s">
        <v>19</v>
      </c>
      <c r="F4008" s="238" t="s">
        <v>1539</v>
      </c>
      <c r="G4008" s="235"/>
      <c r="H4008" s="237" t="s">
        <v>19</v>
      </c>
      <c r="I4008" s="239"/>
      <c r="J4008" s="235"/>
      <c r="K4008" s="235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202</v>
      </c>
      <c r="AU4008" s="244" t="s">
        <v>82</v>
      </c>
      <c r="AV4008" s="13" t="s">
        <v>80</v>
      </c>
      <c r="AW4008" s="13" t="s">
        <v>34</v>
      </c>
      <c r="AX4008" s="13" t="s">
        <v>72</v>
      </c>
      <c r="AY4008" s="244" t="s">
        <v>191</v>
      </c>
    </row>
    <row r="4009" s="13" customFormat="1">
      <c r="A4009" s="13"/>
      <c r="B4009" s="234"/>
      <c r="C4009" s="235"/>
      <c r="D4009" s="236" t="s">
        <v>202</v>
      </c>
      <c r="E4009" s="237" t="s">
        <v>19</v>
      </c>
      <c r="F4009" s="238" t="s">
        <v>1540</v>
      </c>
      <c r="G4009" s="235"/>
      <c r="H4009" s="237" t="s">
        <v>19</v>
      </c>
      <c r="I4009" s="239"/>
      <c r="J4009" s="235"/>
      <c r="K4009" s="235"/>
      <c r="L4009" s="240"/>
      <c r="M4009" s="241"/>
      <c r="N4009" s="242"/>
      <c r="O4009" s="242"/>
      <c r="P4009" s="242"/>
      <c r="Q4009" s="242"/>
      <c r="R4009" s="242"/>
      <c r="S4009" s="242"/>
      <c r="T4009" s="24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4" t="s">
        <v>202</v>
      </c>
      <c r="AU4009" s="244" t="s">
        <v>82</v>
      </c>
      <c r="AV4009" s="13" t="s">
        <v>80</v>
      </c>
      <c r="AW4009" s="13" t="s">
        <v>34</v>
      </c>
      <c r="AX4009" s="13" t="s">
        <v>72</v>
      </c>
      <c r="AY4009" s="244" t="s">
        <v>191</v>
      </c>
    </row>
    <row r="4010" s="13" customFormat="1">
      <c r="A4010" s="13"/>
      <c r="B4010" s="234"/>
      <c r="C4010" s="235"/>
      <c r="D4010" s="236" t="s">
        <v>202</v>
      </c>
      <c r="E4010" s="237" t="s">
        <v>19</v>
      </c>
      <c r="F4010" s="238" t="s">
        <v>1548</v>
      </c>
      <c r="G4010" s="235"/>
      <c r="H4010" s="237" t="s">
        <v>19</v>
      </c>
      <c r="I4010" s="239"/>
      <c r="J4010" s="235"/>
      <c r="K4010" s="235"/>
      <c r="L4010" s="240"/>
      <c r="M4010" s="241"/>
      <c r="N4010" s="242"/>
      <c r="O4010" s="242"/>
      <c r="P4010" s="242"/>
      <c r="Q4010" s="242"/>
      <c r="R4010" s="242"/>
      <c r="S4010" s="242"/>
      <c r="T4010" s="243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4" t="s">
        <v>202</v>
      </c>
      <c r="AU4010" s="244" t="s">
        <v>82</v>
      </c>
      <c r="AV4010" s="13" t="s">
        <v>80</v>
      </c>
      <c r="AW4010" s="13" t="s">
        <v>34</v>
      </c>
      <c r="AX4010" s="13" t="s">
        <v>72</v>
      </c>
      <c r="AY4010" s="244" t="s">
        <v>191</v>
      </c>
    </row>
    <row r="4011" s="14" customFormat="1">
      <c r="A4011" s="14"/>
      <c r="B4011" s="245"/>
      <c r="C4011" s="246"/>
      <c r="D4011" s="236" t="s">
        <v>202</v>
      </c>
      <c r="E4011" s="247" t="s">
        <v>19</v>
      </c>
      <c r="F4011" s="248" t="s">
        <v>3040</v>
      </c>
      <c r="G4011" s="246"/>
      <c r="H4011" s="249">
        <v>16.460000000000001</v>
      </c>
      <c r="I4011" s="250"/>
      <c r="J4011" s="246"/>
      <c r="K4011" s="246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202</v>
      </c>
      <c r="AU4011" s="255" t="s">
        <v>82</v>
      </c>
      <c r="AV4011" s="14" t="s">
        <v>82</v>
      </c>
      <c r="AW4011" s="14" t="s">
        <v>34</v>
      </c>
      <c r="AX4011" s="14" t="s">
        <v>72</v>
      </c>
      <c r="AY4011" s="255" t="s">
        <v>191</v>
      </c>
    </row>
    <row r="4012" s="14" customFormat="1">
      <c r="A4012" s="14"/>
      <c r="B4012" s="245"/>
      <c r="C4012" s="246"/>
      <c r="D4012" s="236" t="s">
        <v>202</v>
      </c>
      <c r="E4012" s="247" t="s">
        <v>19</v>
      </c>
      <c r="F4012" s="248" t="s">
        <v>3041</v>
      </c>
      <c r="G4012" s="246"/>
      <c r="H4012" s="249">
        <v>0.25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5" t="s">
        <v>202</v>
      </c>
      <c r="AU4012" s="255" t="s">
        <v>82</v>
      </c>
      <c r="AV4012" s="14" t="s">
        <v>82</v>
      </c>
      <c r="AW4012" s="14" t="s">
        <v>34</v>
      </c>
      <c r="AX4012" s="14" t="s">
        <v>72</v>
      </c>
      <c r="AY4012" s="255" t="s">
        <v>191</v>
      </c>
    </row>
    <row r="4013" s="14" customFormat="1">
      <c r="A4013" s="14"/>
      <c r="B4013" s="245"/>
      <c r="C4013" s="246"/>
      <c r="D4013" s="236" t="s">
        <v>202</v>
      </c>
      <c r="E4013" s="247" t="s">
        <v>19</v>
      </c>
      <c r="F4013" s="248" t="s">
        <v>3042</v>
      </c>
      <c r="G4013" s="246"/>
      <c r="H4013" s="249">
        <v>-1.567</v>
      </c>
      <c r="I4013" s="250"/>
      <c r="J4013" s="246"/>
      <c r="K4013" s="246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202</v>
      </c>
      <c r="AU4013" s="255" t="s">
        <v>82</v>
      </c>
      <c r="AV4013" s="14" t="s">
        <v>82</v>
      </c>
      <c r="AW4013" s="14" t="s">
        <v>34</v>
      </c>
      <c r="AX4013" s="14" t="s">
        <v>72</v>
      </c>
      <c r="AY4013" s="255" t="s">
        <v>191</v>
      </c>
    </row>
    <row r="4014" s="13" customFormat="1">
      <c r="A4014" s="13"/>
      <c r="B4014" s="234"/>
      <c r="C4014" s="235"/>
      <c r="D4014" s="236" t="s">
        <v>202</v>
      </c>
      <c r="E4014" s="237" t="s">
        <v>19</v>
      </c>
      <c r="F4014" s="238" t="s">
        <v>1554</v>
      </c>
      <c r="G4014" s="235"/>
      <c r="H4014" s="237" t="s">
        <v>19</v>
      </c>
      <c r="I4014" s="239"/>
      <c r="J4014" s="235"/>
      <c r="K4014" s="235"/>
      <c r="L4014" s="240"/>
      <c r="M4014" s="241"/>
      <c r="N4014" s="242"/>
      <c r="O4014" s="242"/>
      <c r="P4014" s="242"/>
      <c r="Q4014" s="242"/>
      <c r="R4014" s="242"/>
      <c r="S4014" s="242"/>
      <c r="T4014" s="243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4" t="s">
        <v>202</v>
      </c>
      <c r="AU4014" s="244" t="s">
        <v>82</v>
      </c>
      <c r="AV4014" s="13" t="s">
        <v>80</v>
      </c>
      <c r="AW4014" s="13" t="s">
        <v>34</v>
      </c>
      <c r="AX4014" s="13" t="s">
        <v>72</v>
      </c>
      <c r="AY4014" s="244" t="s">
        <v>191</v>
      </c>
    </row>
    <row r="4015" s="13" customFormat="1">
      <c r="A4015" s="13"/>
      <c r="B4015" s="234"/>
      <c r="C4015" s="235"/>
      <c r="D4015" s="236" t="s">
        <v>202</v>
      </c>
      <c r="E4015" s="237" t="s">
        <v>19</v>
      </c>
      <c r="F4015" s="238" t="s">
        <v>1559</v>
      </c>
      <c r="G4015" s="235"/>
      <c r="H4015" s="237" t="s">
        <v>19</v>
      </c>
      <c r="I4015" s="239"/>
      <c r="J4015" s="235"/>
      <c r="K4015" s="235"/>
      <c r="L4015" s="240"/>
      <c r="M4015" s="241"/>
      <c r="N4015" s="242"/>
      <c r="O4015" s="242"/>
      <c r="P4015" s="242"/>
      <c r="Q4015" s="242"/>
      <c r="R4015" s="242"/>
      <c r="S4015" s="242"/>
      <c r="T4015" s="24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4" t="s">
        <v>202</v>
      </c>
      <c r="AU4015" s="244" t="s">
        <v>82</v>
      </c>
      <c r="AV4015" s="13" t="s">
        <v>80</v>
      </c>
      <c r="AW4015" s="13" t="s">
        <v>34</v>
      </c>
      <c r="AX4015" s="13" t="s">
        <v>72</v>
      </c>
      <c r="AY4015" s="244" t="s">
        <v>191</v>
      </c>
    </row>
    <row r="4016" s="14" customFormat="1">
      <c r="A4016" s="14"/>
      <c r="B4016" s="245"/>
      <c r="C4016" s="246"/>
      <c r="D4016" s="236" t="s">
        <v>202</v>
      </c>
      <c r="E4016" s="247" t="s">
        <v>19</v>
      </c>
      <c r="F4016" s="248" t="s">
        <v>3043</v>
      </c>
      <c r="G4016" s="246"/>
      <c r="H4016" s="249">
        <v>16.399999999999999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5" t="s">
        <v>202</v>
      </c>
      <c r="AU4016" s="255" t="s">
        <v>82</v>
      </c>
      <c r="AV4016" s="14" t="s">
        <v>82</v>
      </c>
      <c r="AW4016" s="14" t="s">
        <v>34</v>
      </c>
      <c r="AX4016" s="14" t="s">
        <v>72</v>
      </c>
      <c r="AY4016" s="255" t="s">
        <v>191</v>
      </c>
    </row>
    <row r="4017" s="14" customFormat="1">
      <c r="A4017" s="14"/>
      <c r="B4017" s="245"/>
      <c r="C4017" s="246"/>
      <c r="D4017" s="236" t="s">
        <v>202</v>
      </c>
      <c r="E4017" s="247" t="s">
        <v>19</v>
      </c>
      <c r="F4017" s="248" t="s">
        <v>3041</v>
      </c>
      <c r="G4017" s="246"/>
      <c r="H4017" s="249">
        <v>0.25</v>
      </c>
      <c r="I4017" s="250"/>
      <c r="J4017" s="246"/>
      <c r="K4017" s="246"/>
      <c r="L4017" s="251"/>
      <c r="M4017" s="252"/>
      <c r="N4017" s="253"/>
      <c r="O4017" s="253"/>
      <c r="P4017" s="253"/>
      <c r="Q4017" s="253"/>
      <c r="R4017" s="253"/>
      <c r="S4017" s="253"/>
      <c r="T4017" s="25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5" t="s">
        <v>202</v>
      </c>
      <c r="AU4017" s="255" t="s">
        <v>82</v>
      </c>
      <c r="AV4017" s="14" t="s">
        <v>82</v>
      </c>
      <c r="AW4017" s="14" t="s">
        <v>34</v>
      </c>
      <c r="AX4017" s="14" t="s">
        <v>72</v>
      </c>
      <c r="AY4017" s="255" t="s">
        <v>191</v>
      </c>
    </row>
    <row r="4018" s="14" customFormat="1">
      <c r="A4018" s="14"/>
      <c r="B4018" s="245"/>
      <c r="C4018" s="246"/>
      <c r="D4018" s="236" t="s">
        <v>202</v>
      </c>
      <c r="E4018" s="247" t="s">
        <v>19</v>
      </c>
      <c r="F4018" s="248" t="s">
        <v>3042</v>
      </c>
      <c r="G4018" s="246"/>
      <c r="H4018" s="249">
        <v>-1.567</v>
      </c>
      <c r="I4018" s="250"/>
      <c r="J4018" s="246"/>
      <c r="K4018" s="246"/>
      <c r="L4018" s="251"/>
      <c r="M4018" s="252"/>
      <c r="N4018" s="253"/>
      <c r="O4018" s="253"/>
      <c r="P4018" s="253"/>
      <c r="Q4018" s="253"/>
      <c r="R4018" s="253"/>
      <c r="S4018" s="253"/>
      <c r="T4018" s="25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5" t="s">
        <v>202</v>
      </c>
      <c r="AU4018" s="255" t="s">
        <v>82</v>
      </c>
      <c r="AV4018" s="14" t="s">
        <v>82</v>
      </c>
      <c r="AW4018" s="14" t="s">
        <v>34</v>
      </c>
      <c r="AX4018" s="14" t="s">
        <v>72</v>
      </c>
      <c r="AY4018" s="255" t="s">
        <v>191</v>
      </c>
    </row>
    <row r="4019" s="13" customFormat="1">
      <c r="A4019" s="13"/>
      <c r="B4019" s="234"/>
      <c r="C4019" s="235"/>
      <c r="D4019" s="236" t="s">
        <v>202</v>
      </c>
      <c r="E4019" s="237" t="s">
        <v>19</v>
      </c>
      <c r="F4019" s="238" t="s">
        <v>1565</v>
      </c>
      <c r="G4019" s="235"/>
      <c r="H4019" s="237" t="s">
        <v>19</v>
      </c>
      <c r="I4019" s="239"/>
      <c r="J4019" s="235"/>
      <c r="K4019" s="235"/>
      <c r="L4019" s="240"/>
      <c r="M4019" s="241"/>
      <c r="N4019" s="242"/>
      <c r="O4019" s="242"/>
      <c r="P4019" s="242"/>
      <c r="Q4019" s="242"/>
      <c r="R4019" s="242"/>
      <c r="S4019" s="242"/>
      <c r="T4019" s="24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4" t="s">
        <v>202</v>
      </c>
      <c r="AU4019" s="244" t="s">
        <v>82</v>
      </c>
      <c r="AV4019" s="13" t="s">
        <v>80</v>
      </c>
      <c r="AW4019" s="13" t="s">
        <v>34</v>
      </c>
      <c r="AX4019" s="13" t="s">
        <v>72</v>
      </c>
      <c r="AY4019" s="244" t="s">
        <v>191</v>
      </c>
    </row>
    <row r="4020" s="13" customFormat="1">
      <c r="A4020" s="13"/>
      <c r="B4020" s="234"/>
      <c r="C4020" s="235"/>
      <c r="D4020" s="236" t="s">
        <v>202</v>
      </c>
      <c r="E4020" s="237" t="s">
        <v>19</v>
      </c>
      <c r="F4020" s="238" t="s">
        <v>1569</v>
      </c>
      <c r="G4020" s="235"/>
      <c r="H4020" s="237" t="s">
        <v>19</v>
      </c>
      <c r="I4020" s="239"/>
      <c r="J4020" s="235"/>
      <c r="K4020" s="235"/>
      <c r="L4020" s="240"/>
      <c r="M4020" s="241"/>
      <c r="N4020" s="242"/>
      <c r="O4020" s="242"/>
      <c r="P4020" s="242"/>
      <c r="Q4020" s="242"/>
      <c r="R4020" s="242"/>
      <c r="S4020" s="242"/>
      <c r="T4020" s="243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4" t="s">
        <v>202</v>
      </c>
      <c r="AU4020" s="244" t="s">
        <v>82</v>
      </c>
      <c r="AV4020" s="13" t="s">
        <v>80</v>
      </c>
      <c r="AW4020" s="13" t="s">
        <v>34</v>
      </c>
      <c r="AX4020" s="13" t="s">
        <v>72</v>
      </c>
      <c r="AY4020" s="244" t="s">
        <v>191</v>
      </c>
    </row>
    <row r="4021" s="14" customFormat="1">
      <c r="A4021" s="14"/>
      <c r="B4021" s="245"/>
      <c r="C4021" s="246"/>
      <c r="D4021" s="236" t="s">
        <v>202</v>
      </c>
      <c r="E4021" s="247" t="s">
        <v>19</v>
      </c>
      <c r="F4021" s="248" t="s">
        <v>3043</v>
      </c>
      <c r="G4021" s="246"/>
      <c r="H4021" s="249">
        <v>16.399999999999999</v>
      </c>
      <c r="I4021" s="250"/>
      <c r="J4021" s="246"/>
      <c r="K4021" s="246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202</v>
      </c>
      <c r="AU4021" s="255" t="s">
        <v>82</v>
      </c>
      <c r="AV4021" s="14" t="s">
        <v>82</v>
      </c>
      <c r="AW4021" s="14" t="s">
        <v>34</v>
      </c>
      <c r="AX4021" s="14" t="s">
        <v>72</v>
      </c>
      <c r="AY4021" s="255" t="s">
        <v>191</v>
      </c>
    </row>
    <row r="4022" s="14" customFormat="1">
      <c r="A4022" s="14"/>
      <c r="B4022" s="245"/>
      <c r="C4022" s="246"/>
      <c r="D4022" s="236" t="s">
        <v>202</v>
      </c>
      <c r="E4022" s="247" t="s">
        <v>19</v>
      </c>
      <c r="F4022" s="248" t="s">
        <v>3041</v>
      </c>
      <c r="G4022" s="246"/>
      <c r="H4022" s="249">
        <v>0.25</v>
      </c>
      <c r="I4022" s="250"/>
      <c r="J4022" s="246"/>
      <c r="K4022" s="246"/>
      <c r="L4022" s="251"/>
      <c r="M4022" s="252"/>
      <c r="N4022" s="253"/>
      <c r="O4022" s="253"/>
      <c r="P4022" s="253"/>
      <c r="Q4022" s="253"/>
      <c r="R4022" s="253"/>
      <c r="S4022" s="253"/>
      <c r="T4022" s="25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5" t="s">
        <v>202</v>
      </c>
      <c r="AU4022" s="255" t="s">
        <v>82</v>
      </c>
      <c r="AV4022" s="14" t="s">
        <v>82</v>
      </c>
      <c r="AW4022" s="14" t="s">
        <v>34</v>
      </c>
      <c r="AX4022" s="14" t="s">
        <v>72</v>
      </c>
      <c r="AY4022" s="255" t="s">
        <v>191</v>
      </c>
    </row>
    <row r="4023" s="14" customFormat="1">
      <c r="A4023" s="14"/>
      <c r="B4023" s="245"/>
      <c r="C4023" s="246"/>
      <c r="D4023" s="236" t="s">
        <v>202</v>
      </c>
      <c r="E4023" s="247" t="s">
        <v>19</v>
      </c>
      <c r="F4023" s="248" t="s">
        <v>3042</v>
      </c>
      <c r="G4023" s="246"/>
      <c r="H4023" s="249">
        <v>-1.567</v>
      </c>
      <c r="I4023" s="250"/>
      <c r="J4023" s="246"/>
      <c r="K4023" s="246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202</v>
      </c>
      <c r="AU4023" s="255" t="s">
        <v>82</v>
      </c>
      <c r="AV4023" s="14" t="s">
        <v>82</v>
      </c>
      <c r="AW4023" s="14" t="s">
        <v>34</v>
      </c>
      <c r="AX4023" s="14" t="s">
        <v>72</v>
      </c>
      <c r="AY4023" s="255" t="s">
        <v>191</v>
      </c>
    </row>
    <row r="4024" s="13" customFormat="1">
      <c r="A4024" s="13"/>
      <c r="B4024" s="234"/>
      <c r="C4024" s="235"/>
      <c r="D4024" s="236" t="s">
        <v>202</v>
      </c>
      <c r="E4024" s="237" t="s">
        <v>19</v>
      </c>
      <c r="F4024" s="238" t="s">
        <v>1572</v>
      </c>
      <c r="G4024" s="235"/>
      <c r="H4024" s="237" t="s">
        <v>19</v>
      </c>
      <c r="I4024" s="239"/>
      <c r="J4024" s="235"/>
      <c r="K4024" s="235"/>
      <c r="L4024" s="240"/>
      <c r="M4024" s="241"/>
      <c r="N4024" s="242"/>
      <c r="O4024" s="242"/>
      <c r="P4024" s="242"/>
      <c r="Q4024" s="242"/>
      <c r="R4024" s="242"/>
      <c r="S4024" s="242"/>
      <c r="T4024" s="243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4" t="s">
        <v>202</v>
      </c>
      <c r="AU4024" s="244" t="s">
        <v>82</v>
      </c>
      <c r="AV4024" s="13" t="s">
        <v>80</v>
      </c>
      <c r="AW4024" s="13" t="s">
        <v>34</v>
      </c>
      <c r="AX4024" s="13" t="s">
        <v>72</v>
      </c>
      <c r="AY4024" s="244" t="s">
        <v>191</v>
      </c>
    </row>
    <row r="4025" s="13" customFormat="1">
      <c r="A4025" s="13"/>
      <c r="B4025" s="234"/>
      <c r="C4025" s="235"/>
      <c r="D4025" s="236" t="s">
        <v>202</v>
      </c>
      <c r="E4025" s="237" t="s">
        <v>19</v>
      </c>
      <c r="F4025" s="238" t="s">
        <v>1577</v>
      </c>
      <c r="G4025" s="235"/>
      <c r="H4025" s="237" t="s">
        <v>19</v>
      </c>
      <c r="I4025" s="239"/>
      <c r="J4025" s="235"/>
      <c r="K4025" s="235"/>
      <c r="L4025" s="240"/>
      <c r="M4025" s="241"/>
      <c r="N4025" s="242"/>
      <c r="O4025" s="242"/>
      <c r="P4025" s="242"/>
      <c r="Q4025" s="242"/>
      <c r="R4025" s="242"/>
      <c r="S4025" s="242"/>
      <c r="T4025" s="243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4" t="s">
        <v>202</v>
      </c>
      <c r="AU4025" s="244" t="s">
        <v>82</v>
      </c>
      <c r="AV4025" s="13" t="s">
        <v>80</v>
      </c>
      <c r="AW4025" s="13" t="s">
        <v>34</v>
      </c>
      <c r="AX4025" s="13" t="s">
        <v>72</v>
      </c>
      <c r="AY4025" s="244" t="s">
        <v>191</v>
      </c>
    </row>
    <row r="4026" s="14" customFormat="1">
      <c r="A4026" s="14"/>
      <c r="B4026" s="245"/>
      <c r="C4026" s="246"/>
      <c r="D4026" s="236" t="s">
        <v>202</v>
      </c>
      <c r="E4026" s="247" t="s">
        <v>19</v>
      </c>
      <c r="F4026" s="248" t="s">
        <v>3044</v>
      </c>
      <c r="G4026" s="246"/>
      <c r="H4026" s="249">
        <v>16.399999999999999</v>
      </c>
      <c r="I4026" s="250"/>
      <c r="J4026" s="246"/>
      <c r="K4026" s="246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202</v>
      </c>
      <c r="AU4026" s="255" t="s">
        <v>82</v>
      </c>
      <c r="AV4026" s="14" t="s">
        <v>82</v>
      </c>
      <c r="AW4026" s="14" t="s">
        <v>34</v>
      </c>
      <c r="AX4026" s="14" t="s">
        <v>72</v>
      </c>
      <c r="AY4026" s="255" t="s">
        <v>191</v>
      </c>
    </row>
    <row r="4027" s="14" customFormat="1">
      <c r="A4027" s="14"/>
      <c r="B4027" s="245"/>
      <c r="C4027" s="246"/>
      <c r="D4027" s="236" t="s">
        <v>202</v>
      </c>
      <c r="E4027" s="247" t="s">
        <v>19</v>
      </c>
      <c r="F4027" s="248" t="s">
        <v>3041</v>
      </c>
      <c r="G4027" s="246"/>
      <c r="H4027" s="249">
        <v>0.25</v>
      </c>
      <c r="I4027" s="250"/>
      <c r="J4027" s="246"/>
      <c r="K4027" s="246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202</v>
      </c>
      <c r="AU4027" s="255" t="s">
        <v>82</v>
      </c>
      <c r="AV4027" s="14" t="s">
        <v>82</v>
      </c>
      <c r="AW4027" s="14" t="s">
        <v>34</v>
      </c>
      <c r="AX4027" s="14" t="s">
        <v>72</v>
      </c>
      <c r="AY4027" s="255" t="s">
        <v>191</v>
      </c>
    </row>
    <row r="4028" s="14" customFormat="1">
      <c r="A4028" s="14"/>
      <c r="B4028" s="245"/>
      <c r="C4028" s="246"/>
      <c r="D4028" s="236" t="s">
        <v>202</v>
      </c>
      <c r="E4028" s="247" t="s">
        <v>19</v>
      </c>
      <c r="F4028" s="248" t="s">
        <v>3042</v>
      </c>
      <c r="G4028" s="246"/>
      <c r="H4028" s="249">
        <v>-1.567</v>
      </c>
      <c r="I4028" s="250"/>
      <c r="J4028" s="246"/>
      <c r="K4028" s="246"/>
      <c r="L4028" s="251"/>
      <c r="M4028" s="252"/>
      <c r="N4028" s="253"/>
      <c r="O4028" s="253"/>
      <c r="P4028" s="253"/>
      <c r="Q4028" s="253"/>
      <c r="R4028" s="253"/>
      <c r="S4028" s="253"/>
      <c r="T4028" s="25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5" t="s">
        <v>202</v>
      </c>
      <c r="AU4028" s="255" t="s">
        <v>82</v>
      </c>
      <c r="AV4028" s="14" t="s">
        <v>82</v>
      </c>
      <c r="AW4028" s="14" t="s">
        <v>34</v>
      </c>
      <c r="AX4028" s="14" t="s">
        <v>72</v>
      </c>
      <c r="AY4028" s="255" t="s">
        <v>191</v>
      </c>
    </row>
    <row r="4029" s="15" customFormat="1">
      <c r="A4029" s="15"/>
      <c r="B4029" s="256"/>
      <c r="C4029" s="257"/>
      <c r="D4029" s="236" t="s">
        <v>202</v>
      </c>
      <c r="E4029" s="258" t="s">
        <v>19</v>
      </c>
      <c r="F4029" s="259" t="s">
        <v>208</v>
      </c>
      <c r="G4029" s="257"/>
      <c r="H4029" s="260">
        <v>60.391999999999996</v>
      </c>
      <c r="I4029" s="261"/>
      <c r="J4029" s="257"/>
      <c r="K4029" s="257"/>
      <c r="L4029" s="262"/>
      <c r="M4029" s="263"/>
      <c r="N4029" s="264"/>
      <c r="O4029" s="264"/>
      <c r="P4029" s="264"/>
      <c r="Q4029" s="264"/>
      <c r="R4029" s="264"/>
      <c r="S4029" s="264"/>
      <c r="T4029" s="265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T4029" s="266" t="s">
        <v>202</v>
      </c>
      <c r="AU4029" s="266" t="s">
        <v>82</v>
      </c>
      <c r="AV4029" s="15" t="s">
        <v>93</v>
      </c>
      <c r="AW4029" s="15" t="s">
        <v>34</v>
      </c>
      <c r="AX4029" s="15" t="s">
        <v>72</v>
      </c>
      <c r="AY4029" s="266" t="s">
        <v>191</v>
      </c>
    </row>
    <row r="4030" s="13" customFormat="1">
      <c r="A4030" s="13"/>
      <c r="B4030" s="234"/>
      <c r="C4030" s="235"/>
      <c r="D4030" s="236" t="s">
        <v>202</v>
      </c>
      <c r="E4030" s="237" t="s">
        <v>19</v>
      </c>
      <c r="F4030" s="238" t="s">
        <v>1581</v>
      </c>
      <c r="G4030" s="235"/>
      <c r="H4030" s="237" t="s">
        <v>19</v>
      </c>
      <c r="I4030" s="239"/>
      <c r="J4030" s="235"/>
      <c r="K4030" s="235"/>
      <c r="L4030" s="240"/>
      <c r="M4030" s="241"/>
      <c r="N4030" s="242"/>
      <c r="O4030" s="242"/>
      <c r="P4030" s="242"/>
      <c r="Q4030" s="242"/>
      <c r="R4030" s="242"/>
      <c r="S4030" s="242"/>
      <c r="T4030" s="24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4" t="s">
        <v>202</v>
      </c>
      <c r="AU4030" s="244" t="s">
        <v>82</v>
      </c>
      <c r="AV4030" s="13" t="s">
        <v>80</v>
      </c>
      <c r="AW4030" s="13" t="s">
        <v>34</v>
      </c>
      <c r="AX4030" s="13" t="s">
        <v>72</v>
      </c>
      <c r="AY4030" s="244" t="s">
        <v>191</v>
      </c>
    </row>
    <row r="4031" s="13" customFormat="1">
      <c r="A4031" s="13"/>
      <c r="B4031" s="234"/>
      <c r="C4031" s="235"/>
      <c r="D4031" s="236" t="s">
        <v>202</v>
      </c>
      <c r="E4031" s="237" t="s">
        <v>19</v>
      </c>
      <c r="F4031" s="238" t="s">
        <v>1582</v>
      </c>
      <c r="G4031" s="235"/>
      <c r="H4031" s="237" t="s">
        <v>19</v>
      </c>
      <c r="I4031" s="239"/>
      <c r="J4031" s="235"/>
      <c r="K4031" s="235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202</v>
      </c>
      <c r="AU4031" s="244" t="s">
        <v>82</v>
      </c>
      <c r="AV4031" s="13" t="s">
        <v>80</v>
      </c>
      <c r="AW4031" s="13" t="s">
        <v>34</v>
      </c>
      <c r="AX4031" s="13" t="s">
        <v>72</v>
      </c>
      <c r="AY4031" s="244" t="s">
        <v>191</v>
      </c>
    </row>
    <row r="4032" s="14" customFormat="1">
      <c r="A4032" s="14"/>
      <c r="B4032" s="245"/>
      <c r="C4032" s="246"/>
      <c r="D4032" s="236" t="s">
        <v>202</v>
      </c>
      <c r="E4032" s="247" t="s">
        <v>19</v>
      </c>
      <c r="F4032" s="248" t="s">
        <v>3045</v>
      </c>
      <c r="G4032" s="246"/>
      <c r="H4032" s="249">
        <v>26.420000000000002</v>
      </c>
      <c r="I4032" s="250"/>
      <c r="J4032" s="246"/>
      <c r="K4032" s="246"/>
      <c r="L4032" s="251"/>
      <c r="M4032" s="252"/>
      <c r="N4032" s="253"/>
      <c r="O4032" s="253"/>
      <c r="P4032" s="253"/>
      <c r="Q4032" s="253"/>
      <c r="R4032" s="253"/>
      <c r="S4032" s="253"/>
      <c r="T4032" s="25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5" t="s">
        <v>202</v>
      </c>
      <c r="AU4032" s="255" t="s">
        <v>82</v>
      </c>
      <c r="AV4032" s="14" t="s">
        <v>82</v>
      </c>
      <c r="AW4032" s="14" t="s">
        <v>34</v>
      </c>
      <c r="AX4032" s="14" t="s">
        <v>72</v>
      </c>
      <c r="AY4032" s="255" t="s">
        <v>191</v>
      </c>
    </row>
    <row r="4033" s="14" customFormat="1">
      <c r="A4033" s="14"/>
      <c r="B4033" s="245"/>
      <c r="C4033" s="246"/>
      <c r="D4033" s="236" t="s">
        <v>202</v>
      </c>
      <c r="E4033" s="247" t="s">
        <v>19</v>
      </c>
      <c r="F4033" s="248" t="s">
        <v>1375</v>
      </c>
      <c r="G4033" s="246"/>
      <c r="H4033" s="249">
        <v>-1.5760000000000001</v>
      </c>
      <c r="I4033" s="250"/>
      <c r="J4033" s="246"/>
      <c r="K4033" s="246"/>
      <c r="L4033" s="251"/>
      <c r="M4033" s="252"/>
      <c r="N4033" s="253"/>
      <c r="O4033" s="253"/>
      <c r="P4033" s="253"/>
      <c r="Q4033" s="253"/>
      <c r="R4033" s="253"/>
      <c r="S4033" s="253"/>
      <c r="T4033" s="25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5" t="s">
        <v>202</v>
      </c>
      <c r="AU4033" s="255" t="s">
        <v>82</v>
      </c>
      <c r="AV4033" s="14" t="s">
        <v>82</v>
      </c>
      <c r="AW4033" s="14" t="s">
        <v>34</v>
      </c>
      <c r="AX4033" s="14" t="s">
        <v>72</v>
      </c>
      <c r="AY4033" s="255" t="s">
        <v>191</v>
      </c>
    </row>
    <row r="4034" s="13" customFormat="1">
      <c r="A4034" s="13"/>
      <c r="B4034" s="234"/>
      <c r="C4034" s="235"/>
      <c r="D4034" s="236" t="s">
        <v>202</v>
      </c>
      <c r="E4034" s="237" t="s">
        <v>19</v>
      </c>
      <c r="F4034" s="238" t="s">
        <v>1589</v>
      </c>
      <c r="G4034" s="235"/>
      <c r="H4034" s="237" t="s">
        <v>19</v>
      </c>
      <c r="I4034" s="239"/>
      <c r="J4034" s="235"/>
      <c r="K4034" s="235"/>
      <c r="L4034" s="240"/>
      <c r="M4034" s="241"/>
      <c r="N4034" s="242"/>
      <c r="O4034" s="242"/>
      <c r="P4034" s="242"/>
      <c r="Q4034" s="242"/>
      <c r="R4034" s="242"/>
      <c r="S4034" s="242"/>
      <c r="T4034" s="243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4" t="s">
        <v>202</v>
      </c>
      <c r="AU4034" s="244" t="s">
        <v>82</v>
      </c>
      <c r="AV4034" s="13" t="s">
        <v>80</v>
      </c>
      <c r="AW4034" s="13" t="s">
        <v>34</v>
      </c>
      <c r="AX4034" s="13" t="s">
        <v>72</v>
      </c>
      <c r="AY4034" s="244" t="s">
        <v>191</v>
      </c>
    </row>
    <row r="4035" s="14" customFormat="1">
      <c r="A4035" s="14"/>
      <c r="B4035" s="245"/>
      <c r="C4035" s="246"/>
      <c r="D4035" s="236" t="s">
        <v>202</v>
      </c>
      <c r="E4035" s="247" t="s">
        <v>19</v>
      </c>
      <c r="F4035" s="248" t="s">
        <v>3046</v>
      </c>
      <c r="G4035" s="246"/>
      <c r="H4035" s="249">
        <v>11.119999999999999</v>
      </c>
      <c r="I4035" s="250"/>
      <c r="J4035" s="246"/>
      <c r="K4035" s="246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202</v>
      </c>
      <c r="AU4035" s="255" t="s">
        <v>82</v>
      </c>
      <c r="AV4035" s="14" t="s">
        <v>82</v>
      </c>
      <c r="AW4035" s="14" t="s">
        <v>34</v>
      </c>
      <c r="AX4035" s="14" t="s">
        <v>72</v>
      </c>
      <c r="AY4035" s="255" t="s">
        <v>191</v>
      </c>
    </row>
    <row r="4036" s="14" customFormat="1">
      <c r="A4036" s="14"/>
      <c r="B4036" s="245"/>
      <c r="C4036" s="246"/>
      <c r="D4036" s="236" t="s">
        <v>202</v>
      </c>
      <c r="E4036" s="247" t="s">
        <v>19</v>
      </c>
      <c r="F4036" s="248" t="s">
        <v>1375</v>
      </c>
      <c r="G4036" s="246"/>
      <c r="H4036" s="249">
        <v>-1.5760000000000001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202</v>
      </c>
      <c r="AU4036" s="255" t="s">
        <v>82</v>
      </c>
      <c r="AV4036" s="14" t="s">
        <v>82</v>
      </c>
      <c r="AW4036" s="14" t="s">
        <v>34</v>
      </c>
      <c r="AX4036" s="14" t="s">
        <v>72</v>
      </c>
      <c r="AY4036" s="255" t="s">
        <v>191</v>
      </c>
    </row>
    <row r="4037" s="13" customFormat="1">
      <c r="A4037" s="13"/>
      <c r="B4037" s="234"/>
      <c r="C4037" s="235"/>
      <c r="D4037" s="236" t="s">
        <v>202</v>
      </c>
      <c r="E4037" s="237" t="s">
        <v>19</v>
      </c>
      <c r="F4037" s="238" t="s">
        <v>1599</v>
      </c>
      <c r="G4037" s="235"/>
      <c r="H4037" s="237" t="s">
        <v>19</v>
      </c>
      <c r="I4037" s="239"/>
      <c r="J4037" s="235"/>
      <c r="K4037" s="235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202</v>
      </c>
      <c r="AU4037" s="244" t="s">
        <v>82</v>
      </c>
      <c r="AV4037" s="13" t="s">
        <v>80</v>
      </c>
      <c r="AW4037" s="13" t="s">
        <v>34</v>
      </c>
      <c r="AX4037" s="13" t="s">
        <v>72</v>
      </c>
      <c r="AY4037" s="244" t="s">
        <v>191</v>
      </c>
    </row>
    <row r="4038" s="14" customFormat="1">
      <c r="A4038" s="14"/>
      <c r="B4038" s="245"/>
      <c r="C4038" s="246"/>
      <c r="D4038" s="236" t="s">
        <v>202</v>
      </c>
      <c r="E4038" s="247" t="s">
        <v>19</v>
      </c>
      <c r="F4038" s="248" t="s">
        <v>3047</v>
      </c>
      <c r="G4038" s="246"/>
      <c r="H4038" s="249">
        <v>31.899999999999999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202</v>
      </c>
      <c r="AU4038" s="255" t="s">
        <v>82</v>
      </c>
      <c r="AV4038" s="14" t="s">
        <v>82</v>
      </c>
      <c r="AW4038" s="14" t="s">
        <v>34</v>
      </c>
      <c r="AX4038" s="14" t="s">
        <v>72</v>
      </c>
      <c r="AY4038" s="255" t="s">
        <v>191</v>
      </c>
    </row>
    <row r="4039" s="14" customFormat="1">
      <c r="A4039" s="14"/>
      <c r="B4039" s="245"/>
      <c r="C4039" s="246"/>
      <c r="D4039" s="236" t="s">
        <v>202</v>
      </c>
      <c r="E4039" s="247" t="s">
        <v>19</v>
      </c>
      <c r="F4039" s="248" t="s">
        <v>3048</v>
      </c>
      <c r="G4039" s="246"/>
      <c r="H4039" s="249">
        <v>0.40000000000000002</v>
      </c>
      <c r="I4039" s="250"/>
      <c r="J4039" s="246"/>
      <c r="K4039" s="246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202</v>
      </c>
      <c r="AU4039" s="255" t="s">
        <v>82</v>
      </c>
      <c r="AV4039" s="14" t="s">
        <v>82</v>
      </c>
      <c r="AW4039" s="14" t="s">
        <v>34</v>
      </c>
      <c r="AX4039" s="14" t="s">
        <v>72</v>
      </c>
      <c r="AY4039" s="255" t="s">
        <v>191</v>
      </c>
    </row>
    <row r="4040" s="14" customFormat="1">
      <c r="A4040" s="14"/>
      <c r="B4040" s="245"/>
      <c r="C4040" s="246"/>
      <c r="D4040" s="236" t="s">
        <v>202</v>
      </c>
      <c r="E4040" s="247" t="s">
        <v>19</v>
      </c>
      <c r="F4040" s="248" t="s">
        <v>3049</v>
      </c>
      <c r="G4040" s="246"/>
      <c r="H4040" s="249">
        <v>-3.6520000000000001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202</v>
      </c>
      <c r="AU4040" s="255" t="s">
        <v>82</v>
      </c>
      <c r="AV4040" s="14" t="s">
        <v>82</v>
      </c>
      <c r="AW4040" s="14" t="s">
        <v>34</v>
      </c>
      <c r="AX4040" s="14" t="s">
        <v>72</v>
      </c>
      <c r="AY4040" s="255" t="s">
        <v>191</v>
      </c>
    </row>
    <row r="4041" s="13" customFormat="1">
      <c r="A4041" s="13"/>
      <c r="B4041" s="234"/>
      <c r="C4041" s="235"/>
      <c r="D4041" s="236" t="s">
        <v>202</v>
      </c>
      <c r="E4041" s="237" t="s">
        <v>19</v>
      </c>
      <c r="F4041" s="238" t="s">
        <v>1602</v>
      </c>
      <c r="G4041" s="235"/>
      <c r="H4041" s="237" t="s">
        <v>19</v>
      </c>
      <c r="I4041" s="239"/>
      <c r="J4041" s="235"/>
      <c r="K4041" s="235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202</v>
      </c>
      <c r="AU4041" s="244" t="s">
        <v>82</v>
      </c>
      <c r="AV4041" s="13" t="s">
        <v>80</v>
      </c>
      <c r="AW4041" s="13" t="s">
        <v>34</v>
      </c>
      <c r="AX4041" s="13" t="s">
        <v>72</v>
      </c>
      <c r="AY4041" s="244" t="s">
        <v>191</v>
      </c>
    </row>
    <row r="4042" s="14" customFormat="1">
      <c r="A4042" s="14"/>
      <c r="B4042" s="245"/>
      <c r="C4042" s="246"/>
      <c r="D4042" s="236" t="s">
        <v>202</v>
      </c>
      <c r="E4042" s="247" t="s">
        <v>19</v>
      </c>
      <c r="F4042" s="248" t="s">
        <v>3050</v>
      </c>
      <c r="G4042" s="246"/>
      <c r="H4042" s="249">
        <v>23.649999999999999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202</v>
      </c>
      <c r="AU4042" s="255" t="s">
        <v>82</v>
      </c>
      <c r="AV4042" s="14" t="s">
        <v>82</v>
      </c>
      <c r="AW4042" s="14" t="s">
        <v>34</v>
      </c>
      <c r="AX4042" s="14" t="s">
        <v>72</v>
      </c>
      <c r="AY4042" s="255" t="s">
        <v>191</v>
      </c>
    </row>
    <row r="4043" s="14" customFormat="1">
      <c r="A4043" s="14"/>
      <c r="B4043" s="245"/>
      <c r="C4043" s="246"/>
      <c r="D4043" s="236" t="s">
        <v>202</v>
      </c>
      <c r="E4043" s="247" t="s">
        <v>19</v>
      </c>
      <c r="F4043" s="248" t="s">
        <v>1375</v>
      </c>
      <c r="G4043" s="246"/>
      <c r="H4043" s="249">
        <v>-1.5760000000000001</v>
      </c>
      <c r="I4043" s="250"/>
      <c r="J4043" s="246"/>
      <c r="K4043" s="246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202</v>
      </c>
      <c r="AU4043" s="255" t="s">
        <v>82</v>
      </c>
      <c r="AV4043" s="14" t="s">
        <v>82</v>
      </c>
      <c r="AW4043" s="14" t="s">
        <v>34</v>
      </c>
      <c r="AX4043" s="14" t="s">
        <v>72</v>
      </c>
      <c r="AY4043" s="255" t="s">
        <v>191</v>
      </c>
    </row>
    <row r="4044" s="13" customFormat="1">
      <c r="A4044" s="13"/>
      <c r="B4044" s="234"/>
      <c r="C4044" s="235"/>
      <c r="D4044" s="236" t="s">
        <v>202</v>
      </c>
      <c r="E4044" s="237" t="s">
        <v>19</v>
      </c>
      <c r="F4044" s="238" t="s">
        <v>1604</v>
      </c>
      <c r="G4044" s="235"/>
      <c r="H4044" s="237" t="s">
        <v>19</v>
      </c>
      <c r="I4044" s="239"/>
      <c r="J4044" s="235"/>
      <c r="K4044" s="235"/>
      <c r="L4044" s="240"/>
      <c r="M4044" s="241"/>
      <c r="N4044" s="242"/>
      <c r="O4044" s="242"/>
      <c r="P4044" s="242"/>
      <c r="Q4044" s="242"/>
      <c r="R4044" s="242"/>
      <c r="S4044" s="242"/>
      <c r="T4044" s="24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4" t="s">
        <v>202</v>
      </c>
      <c r="AU4044" s="244" t="s">
        <v>82</v>
      </c>
      <c r="AV4044" s="13" t="s">
        <v>80</v>
      </c>
      <c r="AW4044" s="13" t="s">
        <v>34</v>
      </c>
      <c r="AX4044" s="13" t="s">
        <v>72</v>
      </c>
      <c r="AY4044" s="244" t="s">
        <v>191</v>
      </c>
    </row>
    <row r="4045" s="14" customFormat="1">
      <c r="A4045" s="14"/>
      <c r="B4045" s="245"/>
      <c r="C4045" s="246"/>
      <c r="D4045" s="236" t="s">
        <v>202</v>
      </c>
      <c r="E4045" s="247" t="s">
        <v>19</v>
      </c>
      <c r="F4045" s="248" t="s">
        <v>3050</v>
      </c>
      <c r="G4045" s="246"/>
      <c r="H4045" s="249">
        <v>23.649999999999999</v>
      </c>
      <c r="I4045" s="250"/>
      <c r="J4045" s="246"/>
      <c r="K4045" s="246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202</v>
      </c>
      <c r="AU4045" s="255" t="s">
        <v>82</v>
      </c>
      <c r="AV4045" s="14" t="s">
        <v>82</v>
      </c>
      <c r="AW4045" s="14" t="s">
        <v>34</v>
      </c>
      <c r="AX4045" s="14" t="s">
        <v>72</v>
      </c>
      <c r="AY4045" s="255" t="s">
        <v>191</v>
      </c>
    </row>
    <row r="4046" s="14" customFormat="1">
      <c r="A4046" s="14"/>
      <c r="B4046" s="245"/>
      <c r="C4046" s="246"/>
      <c r="D4046" s="236" t="s">
        <v>202</v>
      </c>
      <c r="E4046" s="247" t="s">
        <v>19</v>
      </c>
      <c r="F4046" s="248" t="s">
        <v>3048</v>
      </c>
      <c r="G4046" s="246"/>
      <c r="H4046" s="249">
        <v>0.40000000000000002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202</v>
      </c>
      <c r="AU4046" s="255" t="s">
        <v>82</v>
      </c>
      <c r="AV4046" s="14" t="s">
        <v>82</v>
      </c>
      <c r="AW4046" s="14" t="s">
        <v>34</v>
      </c>
      <c r="AX4046" s="14" t="s">
        <v>72</v>
      </c>
      <c r="AY4046" s="255" t="s">
        <v>191</v>
      </c>
    </row>
    <row r="4047" s="14" customFormat="1">
      <c r="A4047" s="14"/>
      <c r="B4047" s="245"/>
      <c r="C4047" s="246"/>
      <c r="D4047" s="236" t="s">
        <v>202</v>
      </c>
      <c r="E4047" s="247" t="s">
        <v>19</v>
      </c>
      <c r="F4047" s="248" t="s">
        <v>1605</v>
      </c>
      <c r="G4047" s="246"/>
      <c r="H4047" s="249">
        <v>1.032</v>
      </c>
      <c r="I4047" s="250"/>
      <c r="J4047" s="246"/>
      <c r="K4047" s="246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202</v>
      </c>
      <c r="AU4047" s="255" t="s">
        <v>82</v>
      </c>
      <c r="AV4047" s="14" t="s">
        <v>82</v>
      </c>
      <c r="AW4047" s="14" t="s">
        <v>34</v>
      </c>
      <c r="AX4047" s="14" t="s">
        <v>72</v>
      </c>
      <c r="AY4047" s="255" t="s">
        <v>191</v>
      </c>
    </row>
    <row r="4048" s="14" customFormat="1">
      <c r="A4048" s="14"/>
      <c r="B4048" s="245"/>
      <c r="C4048" s="246"/>
      <c r="D4048" s="236" t="s">
        <v>202</v>
      </c>
      <c r="E4048" s="247" t="s">
        <v>19</v>
      </c>
      <c r="F4048" s="248" t="s">
        <v>3051</v>
      </c>
      <c r="G4048" s="246"/>
      <c r="H4048" s="249">
        <v>-4.0709999999999997</v>
      </c>
      <c r="I4048" s="250"/>
      <c r="J4048" s="246"/>
      <c r="K4048" s="246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202</v>
      </c>
      <c r="AU4048" s="255" t="s">
        <v>82</v>
      </c>
      <c r="AV4048" s="14" t="s">
        <v>82</v>
      </c>
      <c r="AW4048" s="14" t="s">
        <v>34</v>
      </c>
      <c r="AX4048" s="14" t="s">
        <v>72</v>
      </c>
      <c r="AY4048" s="255" t="s">
        <v>191</v>
      </c>
    </row>
    <row r="4049" s="15" customFormat="1">
      <c r="A4049" s="15"/>
      <c r="B4049" s="256"/>
      <c r="C4049" s="257"/>
      <c r="D4049" s="236" t="s">
        <v>202</v>
      </c>
      <c r="E4049" s="258" t="s">
        <v>19</v>
      </c>
      <c r="F4049" s="259" t="s">
        <v>208</v>
      </c>
      <c r="G4049" s="257"/>
      <c r="H4049" s="260">
        <v>106.12100000000002</v>
      </c>
      <c r="I4049" s="261"/>
      <c r="J4049" s="257"/>
      <c r="K4049" s="257"/>
      <c r="L4049" s="262"/>
      <c r="M4049" s="263"/>
      <c r="N4049" s="264"/>
      <c r="O4049" s="264"/>
      <c r="P4049" s="264"/>
      <c r="Q4049" s="264"/>
      <c r="R4049" s="264"/>
      <c r="S4049" s="264"/>
      <c r="T4049" s="265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6" t="s">
        <v>202</v>
      </c>
      <c r="AU4049" s="266" t="s">
        <v>82</v>
      </c>
      <c r="AV4049" s="15" t="s">
        <v>93</v>
      </c>
      <c r="AW4049" s="15" t="s">
        <v>34</v>
      </c>
      <c r="AX4049" s="15" t="s">
        <v>72</v>
      </c>
      <c r="AY4049" s="266" t="s">
        <v>191</v>
      </c>
    </row>
    <row r="4050" s="13" customFormat="1">
      <c r="A4050" s="13"/>
      <c r="B4050" s="234"/>
      <c r="C4050" s="235"/>
      <c r="D4050" s="236" t="s">
        <v>202</v>
      </c>
      <c r="E4050" s="237" t="s">
        <v>19</v>
      </c>
      <c r="F4050" s="238" t="s">
        <v>1607</v>
      </c>
      <c r="G4050" s="235"/>
      <c r="H4050" s="237" t="s">
        <v>19</v>
      </c>
      <c r="I4050" s="239"/>
      <c r="J4050" s="235"/>
      <c r="K4050" s="235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202</v>
      </c>
      <c r="AU4050" s="244" t="s">
        <v>82</v>
      </c>
      <c r="AV4050" s="13" t="s">
        <v>80</v>
      </c>
      <c r="AW4050" s="13" t="s">
        <v>34</v>
      </c>
      <c r="AX4050" s="13" t="s">
        <v>72</v>
      </c>
      <c r="AY4050" s="244" t="s">
        <v>191</v>
      </c>
    </row>
    <row r="4051" s="13" customFormat="1">
      <c r="A4051" s="13"/>
      <c r="B4051" s="234"/>
      <c r="C4051" s="235"/>
      <c r="D4051" s="236" t="s">
        <v>202</v>
      </c>
      <c r="E4051" s="237" t="s">
        <v>19</v>
      </c>
      <c r="F4051" s="238" t="s">
        <v>1608</v>
      </c>
      <c r="G4051" s="235"/>
      <c r="H4051" s="237" t="s">
        <v>19</v>
      </c>
      <c r="I4051" s="239"/>
      <c r="J4051" s="235"/>
      <c r="K4051" s="235"/>
      <c r="L4051" s="240"/>
      <c r="M4051" s="241"/>
      <c r="N4051" s="242"/>
      <c r="O4051" s="242"/>
      <c r="P4051" s="242"/>
      <c r="Q4051" s="242"/>
      <c r="R4051" s="242"/>
      <c r="S4051" s="242"/>
      <c r="T4051" s="24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4" t="s">
        <v>202</v>
      </c>
      <c r="AU4051" s="244" t="s">
        <v>82</v>
      </c>
      <c r="AV4051" s="13" t="s">
        <v>80</v>
      </c>
      <c r="AW4051" s="13" t="s">
        <v>34</v>
      </c>
      <c r="AX4051" s="13" t="s">
        <v>72</v>
      </c>
      <c r="AY4051" s="244" t="s">
        <v>191</v>
      </c>
    </row>
    <row r="4052" s="14" customFormat="1">
      <c r="A4052" s="14"/>
      <c r="B4052" s="245"/>
      <c r="C4052" s="246"/>
      <c r="D4052" s="236" t="s">
        <v>202</v>
      </c>
      <c r="E4052" s="247" t="s">
        <v>19</v>
      </c>
      <c r="F4052" s="248" t="s">
        <v>3052</v>
      </c>
      <c r="G4052" s="246"/>
      <c r="H4052" s="249">
        <v>52.109999999999999</v>
      </c>
      <c r="I4052" s="250"/>
      <c r="J4052" s="246"/>
      <c r="K4052" s="246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202</v>
      </c>
      <c r="AU4052" s="255" t="s">
        <v>82</v>
      </c>
      <c r="AV4052" s="14" t="s">
        <v>82</v>
      </c>
      <c r="AW4052" s="14" t="s">
        <v>34</v>
      </c>
      <c r="AX4052" s="14" t="s">
        <v>72</v>
      </c>
      <c r="AY4052" s="255" t="s">
        <v>191</v>
      </c>
    </row>
    <row r="4053" s="14" customFormat="1">
      <c r="A4053" s="14"/>
      <c r="B4053" s="245"/>
      <c r="C4053" s="246"/>
      <c r="D4053" s="236" t="s">
        <v>202</v>
      </c>
      <c r="E4053" s="247" t="s">
        <v>19</v>
      </c>
      <c r="F4053" s="248" t="s">
        <v>3053</v>
      </c>
      <c r="G4053" s="246"/>
      <c r="H4053" s="249">
        <v>0.59999999999999998</v>
      </c>
      <c r="I4053" s="250"/>
      <c r="J4053" s="246"/>
      <c r="K4053" s="246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202</v>
      </c>
      <c r="AU4053" s="255" t="s">
        <v>82</v>
      </c>
      <c r="AV4053" s="14" t="s">
        <v>82</v>
      </c>
      <c r="AW4053" s="14" t="s">
        <v>34</v>
      </c>
      <c r="AX4053" s="14" t="s">
        <v>72</v>
      </c>
      <c r="AY4053" s="255" t="s">
        <v>191</v>
      </c>
    </row>
    <row r="4054" s="14" customFormat="1">
      <c r="A4054" s="14"/>
      <c r="B4054" s="245"/>
      <c r="C4054" s="246"/>
      <c r="D4054" s="236" t="s">
        <v>202</v>
      </c>
      <c r="E4054" s="247" t="s">
        <v>19</v>
      </c>
      <c r="F4054" s="248" t="s">
        <v>3053</v>
      </c>
      <c r="G4054" s="246"/>
      <c r="H4054" s="249">
        <v>0.59999999999999998</v>
      </c>
      <c r="I4054" s="250"/>
      <c r="J4054" s="246"/>
      <c r="K4054" s="246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202</v>
      </c>
      <c r="AU4054" s="255" t="s">
        <v>82</v>
      </c>
      <c r="AV4054" s="14" t="s">
        <v>82</v>
      </c>
      <c r="AW4054" s="14" t="s">
        <v>34</v>
      </c>
      <c r="AX4054" s="14" t="s">
        <v>72</v>
      </c>
      <c r="AY4054" s="255" t="s">
        <v>191</v>
      </c>
    </row>
    <row r="4055" s="14" customFormat="1">
      <c r="A4055" s="14"/>
      <c r="B4055" s="245"/>
      <c r="C4055" s="246"/>
      <c r="D4055" s="236" t="s">
        <v>202</v>
      </c>
      <c r="E4055" s="247" t="s">
        <v>19</v>
      </c>
      <c r="F4055" s="248" t="s">
        <v>3054</v>
      </c>
      <c r="G4055" s="246"/>
      <c r="H4055" s="249">
        <v>-15.9</v>
      </c>
      <c r="I4055" s="250"/>
      <c r="J4055" s="246"/>
      <c r="K4055" s="246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202</v>
      </c>
      <c r="AU4055" s="255" t="s">
        <v>82</v>
      </c>
      <c r="AV4055" s="14" t="s">
        <v>82</v>
      </c>
      <c r="AW4055" s="14" t="s">
        <v>34</v>
      </c>
      <c r="AX4055" s="14" t="s">
        <v>72</v>
      </c>
      <c r="AY4055" s="255" t="s">
        <v>191</v>
      </c>
    </row>
    <row r="4056" s="13" customFormat="1">
      <c r="A4056" s="13"/>
      <c r="B4056" s="234"/>
      <c r="C4056" s="235"/>
      <c r="D4056" s="236" t="s">
        <v>202</v>
      </c>
      <c r="E4056" s="237" t="s">
        <v>19</v>
      </c>
      <c r="F4056" s="238" t="s">
        <v>1612</v>
      </c>
      <c r="G4056" s="235"/>
      <c r="H4056" s="237" t="s">
        <v>19</v>
      </c>
      <c r="I4056" s="239"/>
      <c r="J4056" s="235"/>
      <c r="K4056" s="235"/>
      <c r="L4056" s="240"/>
      <c r="M4056" s="241"/>
      <c r="N4056" s="242"/>
      <c r="O4056" s="242"/>
      <c r="P4056" s="242"/>
      <c r="Q4056" s="242"/>
      <c r="R4056" s="242"/>
      <c r="S4056" s="242"/>
      <c r="T4056" s="24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4" t="s">
        <v>202</v>
      </c>
      <c r="AU4056" s="244" t="s">
        <v>82</v>
      </c>
      <c r="AV4056" s="13" t="s">
        <v>80</v>
      </c>
      <c r="AW4056" s="13" t="s">
        <v>34</v>
      </c>
      <c r="AX4056" s="13" t="s">
        <v>72</v>
      </c>
      <c r="AY4056" s="244" t="s">
        <v>191</v>
      </c>
    </row>
    <row r="4057" s="14" customFormat="1">
      <c r="A4057" s="14"/>
      <c r="B4057" s="245"/>
      <c r="C4057" s="246"/>
      <c r="D4057" s="236" t="s">
        <v>202</v>
      </c>
      <c r="E4057" s="247" t="s">
        <v>19</v>
      </c>
      <c r="F4057" s="248" t="s">
        <v>3055</v>
      </c>
      <c r="G4057" s="246"/>
      <c r="H4057" s="249">
        <v>41.591999999999999</v>
      </c>
      <c r="I4057" s="250"/>
      <c r="J4057" s="246"/>
      <c r="K4057" s="246"/>
      <c r="L4057" s="251"/>
      <c r="M4057" s="252"/>
      <c r="N4057" s="253"/>
      <c r="O4057" s="253"/>
      <c r="P4057" s="253"/>
      <c r="Q4057" s="253"/>
      <c r="R4057" s="253"/>
      <c r="S4057" s="253"/>
      <c r="T4057" s="25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5" t="s">
        <v>202</v>
      </c>
      <c r="AU4057" s="255" t="s">
        <v>82</v>
      </c>
      <c r="AV4057" s="14" t="s">
        <v>82</v>
      </c>
      <c r="AW4057" s="14" t="s">
        <v>34</v>
      </c>
      <c r="AX4057" s="14" t="s">
        <v>72</v>
      </c>
      <c r="AY4057" s="255" t="s">
        <v>191</v>
      </c>
    </row>
    <row r="4058" s="14" customFormat="1">
      <c r="A4058" s="14"/>
      <c r="B4058" s="245"/>
      <c r="C4058" s="246"/>
      <c r="D4058" s="236" t="s">
        <v>202</v>
      </c>
      <c r="E4058" s="247" t="s">
        <v>19</v>
      </c>
      <c r="F4058" s="248" t="s">
        <v>3056</v>
      </c>
      <c r="G4058" s="246"/>
      <c r="H4058" s="249">
        <v>1.8</v>
      </c>
      <c r="I4058" s="250"/>
      <c r="J4058" s="246"/>
      <c r="K4058" s="246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202</v>
      </c>
      <c r="AU4058" s="255" t="s">
        <v>82</v>
      </c>
      <c r="AV4058" s="14" t="s">
        <v>82</v>
      </c>
      <c r="AW4058" s="14" t="s">
        <v>34</v>
      </c>
      <c r="AX4058" s="14" t="s">
        <v>72</v>
      </c>
      <c r="AY4058" s="255" t="s">
        <v>191</v>
      </c>
    </row>
    <row r="4059" s="14" customFormat="1">
      <c r="A4059" s="14"/>
      <c r="B4059" s="245"/>
      <c r="C4059" s="246"/>
      <c r="D4059" s="236" t="s">
        <v>202</v>
      </c>
      <c r="E4059" s="247" t="s">
        <v>19</v>
      </c>
      <c r="F4059" s="248" t="s">
        <v>3053</v>
      </c>
      <c r="G4059" s="246"/>
      <c r="H4059" s="249">
        <v>0.59999999999999998</v>
      </c>
      <c r="I4059" s="250"/>
      <c r="J4059" s="246"/>
      <c r="K4059" s="246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202</v>
      </c>
      <c r="AU4059" s="255" t="s">
        <v>82</v>
      </c>
      <c r="AV4059" s="14" t="s">
        <v>82</v>
      </c>
      <c r="AW4059" s="14" t="s">
        <v>34</v>
      </c>
      <c r="AX4059" s="14" t="s">
        <v>72</v>
      </c>
      <c r="AY4059" s="255" t="s">
        <v>191</v>
      </c>
    </row>
    <row r="4060" s="14" customFormat="1">
      <c r="A4060" s="14"/>
      <c r="B4060" s="245"/>
      <c r="C4060" s="246"/>
      <c r="D4060" s="236" t="s">
        <v>202</v>
      </c>
      <c r="E4060" s="247" t="s">
        <v>19</v>
      </c>
      <c r="F4060" s="248" t="s">
        <v>3053</v>
      </c>
      <c r="G4060" s="246"/>
      <c r="H4060" s="249">
        <v>0.59999999999999998</v>
      </c>
      <c r="I4060" s="250"/>
      <c r="J4060" s="246"/>
      <c r="K4060" s="246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202</v>
      </c>
      <c r="AU4060" s="255" t="s">
        <v>82</v>
      </c>
      <c r="AV4060" s="14" t="s">
        <v>82</v>
      </c>
      <c r="AW4060" s="14" t="s">
        <v>34</v>
      </c>
      <c r="AX4060" s="14" t="s">
        <v>72</v>
      </c>
      <c r="AY4060" s="255" t="s">
        <v>191</v>
      </c>
    </row>
    <row r="4061" s="14" customFormat="1">
      <c r="A4061" s="14"/>
      <c r="B4061" s="245"/>
      <c r="C4061" s="246"/>
      <c r="D4061" s="236" t="s">
        <v>202</v>
      </c>
      <c r="E4061" s="247" t="s">
        <v>19</v>
      </c>
      <c r="F4061" s="248" t="s">
        <v>3053</v>
      </c>
      <c r="G4061" s="246"/>
      <c r="H4061" s="249">
        <v>0.59999999999999998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202</v>
      </c>
      <c r="AU4061" s="255" t="s">
        <v>82</v>
      </c>
      <c r="AV4061" s="14" t="s">
        <v>82</v>
      </c>
      <c r="AW4061" s="14" t="s">
        <v>34</v>
      </c>
      <c r="AX4061" s="14" t="s">
        <v>72</v>
      </c>
      <c r="AY4061" s="255" t="s">
        <v>191</v>
      </c>
    </row>
    <row r="4062" s="14" customFormat="1">
      <c r="A4062" s="14"/>
      <c r="B4062" s="245"/>
      <c r="C4062" s="246"/>
      <c r="D4062" s="236" t="s">
        <v>202</v>
      </c>
      <c r="E4062" s="247" t="s">
        <v>19</v>
      </c>
      <c r="F4062" s="248" t="s">
        <v>3053</v>
      </c>
      <c r="G4062" s="246"/>
      <c r="H4062" s="249">
        <v>0.59999999999999998</v>
      </c>
      <c r="I4062" s="250"/>
      <c r="J4062" s="246"/>
      <c r="K4062" s="246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202</v>
      </c>
      <c r="AU4062" s="255" t="s">
        <v>82</v>
      </c>
      <c r="AV4062" s="14" t="s">
        <v>82</v>
      </c>
      <c r="AW4062" s="14" t="s">
        <v>34</v>
      </c>
      <c r="AX4062" s="14" t="s">
        <v>72</v>
      </c>
      <c r="AY4062" s="255" t="s">
        <v>191</v>
      </c>
    </row>
    <row r="4063" s="14" customFormat="1">
      <c r="A4063" s="14"/>
      <c r="B4063" s="245"/>
      <c r="C4063" s="246"/>
      <c r="D4063" s="236" t="s">
        <v>202</v>
      </c>
      <c r="E4063" s="247" t="s">
        <v>19</v>
      </c>
      <c r="F4063" s="248" t="s">
        <v>3053</v>
      </c>
      <c r="G4063" s="246"/>
      <c r="H4063" s="249">
        <v>0.59999999999999998</v>
      </c>
      <c r="I4063" s="250"/>
      <c r="J4063" s="246"/>
      <c r="K4063" s="246"/>
      <c r="L4063" s="251"/>
      <c r="M4063" s="252"/>
      <c r="N4063" s="253"/>
      <c r="O4063" s="253"/>
      <c r="P4063" s="253"/>
      <c r="Q4063" s="253"/>
      <c r="R4063" s="253"/>
      <c r="S4063" s="253"/>
      <c r="T4063" s="25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5" t="s">
        <v>202</v>
      </c>
      <c r="AU4063" s="255" t="s">
        <v>82</v>
      </c>
      <c r="AV4063" s="14" t="s">
        <v>82</v>
      </c>
      <c r="AW4063" s="14" t="s">
        <v>34</v>
      </c>
      <c r="AX4063" s="14" t="s">
        <v>72</v>
      </c>
      <c r="AY4063" s="255" t="s">
        <v>191</v>
      </c>
    </row>
    <row r="4064" s="14" customFormat="1">
      <c r="A4064" s="14"/>
      <c r="B4064" s="245"/>
      <c r="C4064" s="246"/>
      <c r="D4064" s="236" t="s">
        <v>202</v>
      </c>
      <c r="E4064" s="247" t="s">
        <v>19</v>
      </c>
      <c r="F4064" s="248" t="s">
        <v>3057</v>
      </c>
      <c r="G4064" s="246"/>
      <c r="H4064" s="249">
        <v>-17.850000000000001</v>
      </c>
      <c r="I4064" s="250"/>
      <c r="J4064" s="246"/>
      <c r="K4064" s="246"/>
      <c r="L4064" s="251"/>
      <c r="M4064" s="252"/>
      <c r="N4064" s="253"/>
      <c r="O4064" s="253"/>
      <c r="P4064" s="253"/>
      <c r="Q4064" s="253"/>
      <c r="R4064" s="253"/>
      <c r="S4064" s="253"/>
      <c r="T4064" s="25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5" t="s">
        <v>202</v>
      </c>
      <c r="AU4064" s="255" t="s">
        <v>82</v>
      </c>
      <c r="AV4064" s="14" t="s">
        <v>82</v>
      </c>
      <c r="AW4064" s="14" t="s">
        <v>34</v>
      </c>
      <c r="AX4064" s="14" t="s">
        <v>72</v>
      </c>
      <c r="AY4064" s="255" t="s">
        <v>191</v>
      </c>
    </row>
    <row r="4065" s="14" customFormat="1">
      <c r="A4065" s="14"/>
      <c r="B4065" s="245"/>
      <c r="C4065" s="246"/>
      <c r="D4065" s="236" t="s">
        <v>202</v>
      </c>
      <c r="E4065" s="247" t="s">
        <v>19</v>
      </c>
      <c r="F4065" s="248" t="s">
        <v>3058</v>
      </c>
      <c r="G4065" s="246"/>
      <c r="H4065" s="249">
        <v>53.174999999999997</v>
      </c>
      <c r="I4065" s="250"/>
      <c r="J4065" s="246"/>
      <c r="K4065" s="246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202</v>
      </c>
      <c r="AU4065" s="255" t="s">
        <v>82</v>
      </c>
      <c r="AV4065" s="14" t="s">
        <v>82</v>
      </c>
      <c r="AW4065" s="14" t="s">
        <v>34</v>
      </c>
      <c r="AX4065" s="14" t="s">
        <v>72</v>
      </c>
      <c r="AY4065" s="255" t="s">
        <v>191</v>
      </c>
    </row>
    <row r="4066" s="14" customFormat="1">
      <c r="A4066" s="14"/>
      <c r="B4066" s="245"/>
      <c r="C4066" s="246"/>
      <c r="D4066" s="236" t="s">
        <v>202</v>
      </c>
      <c r="E4066" s="247" t="s">
        <v>19</v>
      </c>
      <c r="F4066" s="248" t="s">
        <v>3059</v>
      </c>
      <c r="G4066" s="246"/>
      <c r="H4066" s="249">
        <v>1.125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202</v>
      </c>
      <c r="AU4066" s="255" t="s">
        <v>82</v>
      </c>
      <c r="AV4066" s="14" t="s">
        <v>82</v>
      </c>
      <c r="AW4066" s="14" t="s">
        <v>34</v>
      </c>
      <c r="AX4066" s="14" t="s">
        <v>72</v>
      </c>
      <c r="AY4066" s="255" t="s">
        <v>191</v>
      </c>
    </row>
    <row r="4067" s="14" customFormat="1">
      <c r="A4067" s="14"/>
      <c r="B4067" s="245"/>
      <c r="C4067" s="246"/>
      <c r="D4067" s="236" t="s">
        <v>202</v>
      </c>
      <c r="E4067" s="247" t="s">
        <v>19</v>
      </c>
      <c r="F4067" s="248" t="s">
        <v>3060</v>
      </c>
      <c r="G4067" s="246"/>
      <c r="H4067" s="249">
        <v>0.29999999999999999</v>
      </c>
      <c r="I4067" s="250"/>
      <c r="J4067" s="246"/>
      <c r="K4067" s="246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202</v>
      </c>
      <c r="AU4067" s="255" t="s">
        <v>82</v>
      </c>
      <c r="AV4067" s="14" t="s">
        <v>82</v>
      </c>
      <c r="AW4067" s="14" t="s">
        <v>34</v>
      </c>
      <c r="AX4067" s="14" t="s">
        <v>72</v>
      </c>
      <c r="AY4067" s="255" t="s">
        <v>191</v>
      </c>
    </row>
    <row r="4068" s="14" customFormat="1">
      <c r="A4068" s="14"/>
      <c r="B4068" s="245"/>
      <c r="C4068" s="246"/>
      <c r="D4068" s="236" t="s">
        <v>202</v>
      </c>
      <c r="E4068" s="247" t="s">
        <v>19</v>
      </c>
      <c r="F4068" s="248" t="s">
        <v>3061</v>
      </c>
      <c r="G4068" s="246"/>
      <c r="H4068" s="249">
        <v>0.90000000000000002</v>
      </c>
      <c r="I4068" s="250"/>
      <c r="J4068" s="246"/>
      <c r="K4068" s="246"/>
      <c r="L4068" s="251"/>
      <c r="M4068" s="252"/>
      <c r="N4068" s="253"/>
      <c r="O4068" s="253"/>
      <c r="P4068" s="253"/>
      <c r="Q4068" s="253"/>
      <c r="R4068" s="253"/>
      <c r="S4068" s="253"/>
      <c r="T4068" s="25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5" t="s">
        <v>202</v>
      </c>
      <c r="AU4068" s="255" t="s">
        <v>82</v>
      </c>
      <c r="AV4068" s="14" t="s">
        <v>82</v>
      </c>
      <c r="AW4068" s="14" t="s">
        <v>34</v>
      </c>
      <c r="AX4068" s="14" t="s">
        <v>72</v>
      </c>
      <c r="AY4068" s="255" t="s">
        <v>191</v>
      </c>
    </row>
    <row r="4069" s="14" customFormat="1">
      <c r="A4069" s="14"/>
      <c r="B4069" s="245"/>
      <c r="C4069" s="246"/>
      <c r="D4069" s="236" t="s">
        <v>202</v>
      </c>
      <c r="E4069" s="247" t="s">
        <v>19</v>
      </c>
      <c r="F4069" s="248" t="s">
        <v>3053</v>
      </c>
      <c r="G4069" s="246"/>
      <c r="H4069" s="249">
        <v>0.59999999999999998</v>
      </c>
      <c r="I4069" s="250"/>
      <c r="J4069" s="246"/>
      <c r="K4069" s="246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202</v>
      </c>
      <c r="AU4069" s="255" t="s">
        <v>82</v>
      </c>
      <c r="AV4069" s="14" t="s">
        <v>82</v>
      </c>
      <c r="AW4069" s="14" t="s">
        <v>34</v>
      </c>
      <c r="AX4069" s="14" t="s">
        <v>72</v>
      </c>
      <c r="AY4069" s="255" t="s">
        <v>191</v>
      </c>
    </row>
    <row r="4070" s="14" customFormat="1">
      <c r="A4070" s="14"/>
      <c r="B4070" s="245"/>
      <c r="C4070" s="246"/>
      <c r="D4070" s="236" t="s">
        <v>202</v>
      </c>
      <c r="E4070" s="247" t="s">
        <v>19</v>
      </c>
      <c r="F4070" s="248" t="s">
        <v>3053</v>
      </c>
      <c r="G4070" s="246"/>
      <c r="H4070" s="249">
        <v>0.59999999999999998</v>
      </c>
      <c r="I4070" s="250"/>
      <c r="J4070" s="246"/>
      <c r="K4070" s="246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202</v>
      </c>
      <c r="AU4070" s="255" t="s">
        <v>82</v>
      </c>
      <c r="AV4070" s="14" t="s">
        <v>82</v>
      </c>
      <c r="AW4070" s="14" t="s">
        <v>34</v>
      </c>
      <c r="AX4070" s="14" t="s">
        <v>72</v>
      </c>
      <c r="AY4070" s="255" t="s">
        <v>191</v>
      </c>
    </row>
    <row r="4071" s="14" customFormat="1">
      <c r="A4071" s="14"/>
      <c r="B4071" s="245"/>
      <c r="C4071" s="246"/>
      <c r="D4071" s="236" t="s">
        <v>202</v>
      </c>
      <c r="E4071" s="247" t="s">
        <v>19</v>
      </c>
      <c r="F4071" s="248" t="s">
        <v>3053</v>
      </c>
      <c r="G4071" s="246"/>
      <c r="H4071" s="249">
        <v>0.59999999999999998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202</v>
      </c>
      <c r="AU4071" s="255" t="s">
        <v>82</v>
      </c>
      <c r="AV4071" s="14" t="s">
        <v>82</v>
      </c>
      <c r="AW4071" s="14" t="s">
        <v>34</v>
      </c>
      <c r="AX4071" s="14" t="s">
        <v>72</v>
      </c>
      <c r="AY4071" s="255" t="s">
        <v>191</v>
      </c>
    </row>
    <row r="4072" s="14" customFormat="1">
      <c r="A4072" s="14"/>
      <c r="B4072" s="245"/>
      <c r="C4072" s="246"/>
      <c r="D4072" s="236" t="s">
        <v>202</v>
      </c>
      <c r="E4072" s="247" t="s">
        <v>19</v>
      </c>
      <c r="F4072" s="248" t="s">
        <v>3062</v>
      </c>
      <c r="G4072" s="246"/>
      <c r="H4072" s="249">
        <v>0.45000000000000001</v>
      </c>
      <c r="I4072" s="250"/>
      <c r="J4072" s="246"/>
      <c r="K4072" s="246"/>
      <c r="L4072" s="251"/>
      <c r="M4072" s="252"/>
      <c r="N4072" s="253"/>
      <c r="O4072" s="253"/>
      <c r="P4072" s="253"/>
      <c r="Q4072" s="253"/>
      <c r="R4072" s="253"/>
      <c r="S4072" s="253"/>
      <c r="T4072" s="25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5" t="s">
        <v>202</v>
      </c>
      <c r="AU4072" s="255" t="s">
        <v>82</v>
      </c>
      <c r="AV4072" s="14" t="s">
        <v>82</v>
      </c>
      <c r="AW4072" s="14" t="s">
        <v>34</v>
      </c>
      <c r="AX4072" s="14" t="s">
        <v>72</v>
      </c>
      <c r="AY4072" s="255" t="s">
        <v>191</v>
      </c>
    </row>
    <row r="4073" s="14" customFormat="1">
      <c r="A4073" s="14"/>
      <c r="B4073" s="245"/>
      <c r="C4073" s="246"/>
      <c r="D4073" s="236" t="s">
        <v>202</v>
      </c>
      <c r="E4073" s="247" t="s">
        <v>19</v>
      </c>
      <c r="F4073" s="248" t="s">
        <v>3062</v>
      </c>
      <c r="G4073" s="246"/>
      <c r="H4073" s="249">
        <v>0.45000000000000001</v>
      </c>
      <c r="I4073" s="250"/>
      <c r="J4073" s="246"/>
      <c r="K4073" s="246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202</v>
      </c>
      <c r="AU4073" s="255" t="s">
        <v>82</v>
      </c>
      <c r="AV4073" s="14" t="s">
        <v>82</v>
      </c>
      <c r="AW4073" s="14" t="s">
        <v>34</v>
      </c>
      <c r="AX4073" s="14" t="s">
        <v>72</v>
      </c>
      <c r="AY4073" s="255" t="s">
        <v>191</v>
      </c>
    </row>
    <row r="4074" s="14" customFormat="1">
      <c r="A4074" s="14"/>
      <c r="B4074" s="245"/>
      <c r="C4074" s="246"/>
      <c r="D4074" s="236" t="s">
        <v>202</v>
      </c>
      <c r="E4074" s="247" t="s">
        <v>19</v>
      </c>
      <c r="F4074" s="248" t="s">
        <v>3063</v>
      </c>
      <c r="G4074" s="246"/>
      <c r="H4074" s="249">
        <v>-25.199999999999999</v>
      </c>
      <c r="I4074" s="250"/>
      <c r="J4074" s="246"/>
      <c r="K4074" s="246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202</v>
      </c>
      <c r="AU4074" s="255" t="s">
        <v>82</v>
      </c>
      <c r="AV4074" s="14" t="s">
        <v>82</v>
      </c>
      <c r="AW4074" s="14" t="s">
        <v>34</v>
      </c>
      <c r="AX4074" s="14" t="s">
        <v>72</v>
      </c>
      <c r="AY4074" s="255" t="s">
        <v>191</v>
      </c>
    </row>
    <row r="4075" s="15" customFormat="1">
      <c r="A4075" s="15"/>
      <c r="B4075" s="256"/>
      <c r="C4075" s="257"/>
      <c r="D4075" s="236" t="s">
        <v>202</v>
      </c>
      <c r="E4075" s="258" t="s">
        <v>19</v>
      </c>
      <c r="F4075" s="259" t="s">
        <v>208</v>
      </c>
      <c r="G4075" s="257"/>
      <c r="H4075" s="260">
        <v>98.951999999999956</v>
      </c>
      <c r="I4075" s="261"/>
      <c r="J4075" s="257"/>
      <c r="K4075" s="257"/>
      <c r="L4075" s="262"/>
      <c r="M4075" s="263"/>
      <c r="N4075" s="264"/>
      <c r="O4075" s="264"/>
      <c r="P4075" s="264"/>
      <c r="Q4075" s="264"/>
      <c r="R4075" s="264"/>
      <c r="S4075" s="264"/>
      <c r="T4075" s="265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5"/>
      <c r="AE4075" s="15"/>
      <c r="AT4075" s="266" t="s">
        <v>202</v>
      </c>
      <c r="AU4075" s="266" t="s">
        <v>82</v>
      </c>
      <c r="AV4075" s="15" t="s">
        <v>93</v>
      </c>
      <c r="AW4075" s="15" t="s">
        <v>34</v>
      </c>
      <c r="AX4075" s="15" t="s">
        <v>72</v>
      </c>
      <c r="AY4075" s="266" t="s">
        <v>191</v>
      </c>
    </row>
    <row r="4076" s="13" customFormat="1">
      <c r="A4076" s="13"/>
      <c r="B4076" s="234"/>
      <c r="C4076" s="235"/>
      <c r="D4076" s="236" t="s">
        <v>202</v>
      </c>
      <c r="E4076" s="237" t="s">
        <v>19</v>
      </c>
      <c r="F4076" s="238" t="s">
        <v>1623</v>
      </c>
      <c r="G4076" s="235"/>
      <c r="H4076" s="237" t="s">
        <v>19</v>
      </c>
      <c r="I4076" s="239"/>
      <c r="J4076" s="235"/>
      <c r="K4076" s="235"/>
      <c r="L4076" s="240"/>
      <c r="M4076" s="241"/>
      <c r="N4076" s="242"/>
      <c r="O4076" s="242"/>
      <c r="P4076" s="242"/>
      <c r="Q4076" s="242"/>
      <c r="R4076" s="242"/>
      <c r="S4076" s="242"/>
      <c r="T4076" s="243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4" t="s">
        <v>202</v>
      </c>
      <c r="AU4076" s="244" t="s">
        <v>82</v>
      </c>
      <c r="AV4076" s="13" t="s">
        <v>80</v>
      </c>
      <c r="AW4076" s="13" t="s">
        <v>34</v>
      </c>
      <c r="AX4076" s="13" t="s">
        <v>72</v>
      </c>
      <c r="AY4076" s="244" t="s">
        <v>191</v>
      </c>
    </row>
    <row r="4077" s="13" customFormat="1">
      <c r="A4077" s="13"/>
      <c r="B4077" s="234"/>
      <c r="C4077" s="235"/>
      <c r="D4077" s="236" t="s">
        <v>202</v>
      </c>
      <c r="E4077" s="237" t="s">
        <v>19</v>
      </c>
      <c r="F4077" s="238" t="s">
        <v>1471</v>
      </c>
      <c r="G4077" s="235"/>
      <c r="H4077" s="237" t="s">
        <v>19</v>
      </c>
      <c r="I4077" s="239"/>
      <c r="J4077" s="235"/>
      <c r="K4077" s="235"/>
      <c r="L4077" s="240"/>
      <c r="M4077" s="241"/>
      <c r="N4077" s="242"/>
      <c r="O4077" s="242"/>
      <c r="P4077" s="242"/>
      <c r="Q4077" s="242"/>
      <c r="R4077" s="242"/>
      <c r="S4077" s="242"/>
      <c r="T4077" s="243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4" t="s">
        <v>202</v>
      </c>
      <c r="AU4077" s="244" t="s">
        <v>82</v>
      </c>
      <c r="AV4077" s="13" t="s">
        <v>80</v>
      </c>
      <c r="AW4077" s="13" t="s">
        <v>34</v>
      </c>
      <c r="AX4077" s="13" t="s">
        <v>72</v>
      </c>
      <c r="AY4077" s="244" t="s">
        <v>191</v>
      </c>
    </row>
    <row r="4078" s="14" customFormat="1">
      <c r="A4078" s="14"/>
      <c r="B4078" s="245"/>
      <c r="C4078" s="246"/>
      <c r="D4078" s="236" t="s">
        <v>202</v>
      </c>
      <c r="E4078" s="247" t="s">
        <v>19</v>
      </c>
      <c r="F4078" s="248" t="s">
        <v>3064</v>
      </c>
      <c r="G4078" s="246"/>
      <c r="H4078" s="249">
        <v>137.125</v>
      </c>
      <c r="I4078" s="250"/>
      <c r="J4078" s="246"/>
      <c r="K4078" s="246"/>
      <c r="L4078" s="251"/>
      <c r="M4078" s="252"/>
      <c r="N4078" s="253"/>
      <c r="O4078" s="253"/>
      <c r="P4078" s="253"/>
      <c r="Q4078" s="253"/>
      <c r="R4078" s="253"/>
      <c r="S4078" s="253"/>
      <c r="T4078" s="25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5" t="s">
        <v>202</v>
      </c>
      <c r="AU4078" s="255" t="s">
        <v>82</v>
      </c>
      <c r="AV4078" s="14" t="s">
        <v>82</v>
      </c>
      <c r="AW4078" s="14" t="s">
        <v>34</v>
      </c>
      <c r="AX4078" s="14" t="s">
        <v>72</v>
      </c>
      <c r="AY4078" s="255" t="s">
        <v>191</v>
      </c>
    </row>
    <row r="4079" s="14" customFormat="1">
      <c r="A4079" s="14"/>
      <c r="B4079" s="245"/>
      <c r="C4079" s="246"/>
      <c r="D4079" s="236" t="s">
        <v>202</v>
      </c>
      <c r="E4079" s="247" t="s">
        <v>19</v>
      </c>
      <c r="F4079" s="248" t="s">
        <v>1616</v>
      </c>
      <c r="G4079" s="246"/>
      <c r="H4079" s="249">
        <v>2.2400000000000002</v>
      </c>
      <c r="I4079" s="250"/>
      <c r="J4079" s="246"/>
      <c r="K4079" s="246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202</v>
      </c>
      <c r="AU4079" s="255" t="s">
        <v>82</v>
      </c>
      <c r="AV4079" s="14" t="s">
        <v>82</v>
      </c>
      <c r="AW4079" s="14" t="s">
        <v>34</v>
      </c>
      <c r="AX4079" s="14" t="s">
        <v>72</v>
      </c>
      <c r="AY4079" s="255" t="s">
        <v>191</v>
      </c>
    </row>
    <row r="4080" s="14" customFormat="1">
      <c r="A4080" s="14"/>
      <c r="B4080" s="245"/>
      <c r="C4080" s="246"/>
      <c r="D4080" s="236" t="s">
        <v>202</v>
      </c>
      <c r="E4080" s="247" t="s">
        <v>19</v>
      </c>
      <c r="F4080" s="248" t="s">
        <v>1625</v>
      </c>
      <c r="G4080" s="246"/>
      <c r="H4080" s="249">
        <v>1.04</v>
      </c>
      <c r="I4080" s="250"/>
      <c r="J4080" s="246"/>
      <c r="K4080" s="246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202</v>
      </c>
      <c r="AU4080" s="255" t="s">
        <v>82</v>
      </c>
      <c r="AV4080" s="14" t="s">
        <v>82</v>
      </c>
      <c r="AW4080" s="14" t="s">
        <v>34</v>
      </c>
      <c r="AX4080" s="14" t="s">
        <v>72</v>
      </c>
      <c r="AY4080" s="255" t="s">
        <v>191</v>
      </c>
    </row>
    <row r="4081" s="14" customFormat="1">
      <c r="A4081" s="14"/>
      <c r="B4081" s="245"/>
      <c r="C4081" s="246"/>
      <c r="D4081" s="236" t="s">
        <v>202</v>
      </c>
      <c r="E4081" s="247" t="s">
        <v>19</v>
      </c>
      <c r="F4081" s="248" t="s">
        <v>1626</v>
      </c>
      <c r="G4081" s="246"/>
      <c r="H4081" s="249">
        <v>0.80000000000000004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202</v>
      </c>
      <c r="AU4081" s="255" t="s">
        <v>82</v>
      </c>
      <c r="AV4081" s="14" t="s">
        <v>82</v>
      </c>
      <c r="AW4081" s="14" t="s">
        <v>34</v>
      </c>
      <c r="AX4081" s="14" t="s">
        <v>72</v>
      </c>
      <c r="AY4081" s="255" t="s">
        <v>191</v>
      </c>
    </row>
    <row r="4082" s="14" customFormat="1">
      <c r="A4082" s="14"/>
      <c r="B4082" s="245"/>
      <c r="C4082" s="246"/>
      <c r="D4082" s="236" t="s">
        <v>202</v>
      </c>
      <c r="E4082" s="247" t="s">
        <v>19</v>
      </c>
      <c r="F4082" s="248" t="s">
        <v>1627</v>
      </c>
      <c r="G4082" s="246"/>
      <c r="H4082" s="249">
        <v>-21.440000000000001</v>
      </c>
      <c r="I4082" s="250"/>
      <c r="J4082" s="246"/>
      <c r="K4082" s="246"/>
      <c r="L4082" s="251"/>
      <c r="M4082" s="252"/>
      <c r="N4082" s="253"/>
      <c r="O4082" s="253"/>
      <c r="P4082" s="253"/>
      <c r="Q4082" s="253"/>
      <c r="R4082" s="253"/>
      <c r="S4082" s="253"/>
      <c r="T4082" s="25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5" t="s">
        <v>202</v>
      </c>
      <c r="AU4082" s="255" t="s">
        <v>82</v>
      </c>
      <c r="AV4082" s="14" t="s">
        <v>82</v>
      </c>
      <c r="AW4082" s="14" t="s">
        <v>34</v>
      </c>
      <c r="AX4082" s="14" t="s">
        <v>72</v>
      </c>
      <c r="AY4082" s="255" t="s">
        <v>191</v>
      </c>
    </row>
    <row r="4083" s="13" customFormat="1">
      <c r="A4083" s="13"/>
      <c r="B4083" s="234"/>
      <c r="C4083" s="235"/>
      <c r="D4083" s="236" t="s">
        <v>202</v>
      </c>
      <c r="E4083" s="237" t="s">
        <v>19</v>
      </c>
      <c r="F4083" s="238" t="s">
        <v>1628</v>
      </c>
      <c r="G4083" s="235"/>
      <c r="H4083" s="237" t="s">
        <v>19</v>
      </c>
      <c r="I4083" s="239"/>
      <c r="J4083" s="235"/>
      <c r="K4083" s="235"/>
      <c r="L4083" s="240"/>
      <c r="M4083" s="241"/>
      <c r="N4083" s="242"/>
      <c r="O4083" s="242"/>
      <c r="P4083" s="242"/>
      <c r="Q4083" s="242"/>
      <c r="R4083" s="242"/>
      <c r="S4083" s="242"/>
      <c r="T4083" s="243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4" t="s">
        <v>202</v>
      </c>
      <c r="AU4083" s="244" t="s">
        <v>82</v>
      </c>
      <c r="AV4083" s="13" t="s">
        <v>80</v>
      </c>
      <c r="AW4083" s="13" t="s">
        <v>34</v>
      </c>
      <c r="AX4083" s="13" t="s">
        <v>72</v>
      </c>
      <c r="AY4083" s="244" t="s">
        <v>191</v>
      </c>
    </row>
    <row r="4084" s="14" customFormat="1">
      <c r="A4084" s="14"/>
      <c r="B4084" s="245"/>
      <c r="C4084" s="246"/>
      <c r="D4084" s="236" t="s">
        <v>202</v>
      </c>
      <c r="E4084" s="247" t="s">
        <v>19</v>
      </c>
      <c r="F4084" s="248" t="s">
        <v>3065</v>
      </c>
      <c r="G4084" s="246"/>
      <c r="H4084" s="249">
        <v>67.575000000000003</v>
      </c>
      <c r="I4084" s="250"/>
      <c r="J4084" s="246"/>
      <c r="K4084" s="246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202</v>
      </c>
      <c r="AU4084" s="255" t="s">
        <v>82</v>
      </c>
      <c r="AV4084" s="14" t="s">
        <v>82</v>
      </c>
      <c r="AW4084" s="14" t="s">
        <v>34</v>
      </c>
      <c r="AX4084" s="14" t="s">
        <v>72</v>
      </c>
      <c r="AY4084" s="255" t="s">
        <v>191</v>
      </c>
    </row>
    <row r="4085" s="14" customFormat="1">
      <c r="A4085" s="14"/>
      <c r="B4085" s="245"/>
      <c r="C4085" s="246"/>
      <c r="D4085" s="236" t="s">
        <v>202</v>
      </c>
      <c r="E4085" s="247" t="s">
        <v>19</v>
      </c>
      <c r="F4085" s="248" t="s">
        <v>1630</v>
      </c>
      <c r="G4085" s="246"/>
      <c r="H4085" s="249">
        <v>1.9199999999999999</v>
      </c>
      <c r="I4085" s="250"/>
      <c r="J4085" s="246"/>
      <c r="K4085" s="246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202</v>
      </c>
      <c r="AU4085" s="255" t="s">
        <v>82</v>
      </c>
      <c r="AV4085" s="14" t="s">
        <v>82</v>
      </c>
      <c r="AW4085" s="14" t="s">
        <v>34</v>
      </c>
      <c r="AX4085" s="14" t="s">
        <v>72</v>
      </c>
      <c r="AY4085" s="255" t="s">
        <v>191</v>
      </c>
    </row>
    <row r="4086" s="14" customFormat="1">
      <c r="A4086" s="14"/>
      <c r="B4086" s="245"/>
      <c r="C4086" s="246"/>
      <c r="D4086" s="236" t="s">
        <v>202</v>
      </c>
      <c r="E4086" s="247" t="s">
        <v>19</v>
      </c>
      <c r="F4086" s="248" t="s">
        <v>1631</v>
      </c>
      <c r="G4086" s="246"/>
      <c r="H4086" s="249">
        <v>-11.673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202</v>
      </c>
      <c r="AU4086" s="255" t="s">
        <v>82</v>
      </c>
      <c r="AV4086" s="14" t="s">
        <v>82</v>
      </c>
      <c r="AW4086" s="14" t="s">
        <v>34</v>
      </c>
      <c r="AX4086" s="14" t="s">
        <v>72</v>
      </c>
      <c r="AY4086" s="255" t="s">
        <v>191</v>
      </c>
    </row>
    <row r="4087" s="13" customFormat="1">
      <c r="A4087" s="13"/>
      <c r="B4087" s="234"/>
      <c r="C4087" s="235"/>
      <c r="D4087" s="236" t="s">
        <v>202</v>
      </c>
      <c r="E4087" s="237" t="s">
        <v>19</v>
      </c>
      <c r="F4087" s="238" t="s">
        <v>1475</v>
      </c>
      <c r="G4087" s="235"/>
      <c r="H4087" s="237" t="s">
        <v>19</v>
      </c>
      <c r="I4087" s="239"/>
      <c r="J4087" s="235"/>
      <c r="K4087" s="235"/>
      <c r="L4087" s="240"/>
      <c r="M4087" s="241"/>
      <c r="N4087" s="242"/>
      <c r="O4087" s="242"/>
      <c r="P4087" s="242"/>
      <c r="Q4087" s="242"/>
      <c r="R4087" s="242"/>
      <c r="S4087" s="242"/>
      <c r="T4087" s="24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4" t="s">
        <v>202</v>
      </c>
      <c r="AU4087" s="244" t="s">
        <v>82</v>
      </c>
      <c r="AV4087" s="13" t="s">
        <v>80</v>
      </c>
      <c r="AW4087" s="13" t="s">
        <v>34</v>
      </c>
      <c r="AX4087" s="13" t="s">
        <v>72</v>
      </c>
      <c r="AY4087" s="244" t="s">
        <v>191</v>
      </c>
    </row>
    <row r="4088" s="14" customFormat="1">
      <c r="A4088" s="14"/>
      <c r="B4088" s="245"/>
      <c r="C4088" s="246"/>
      <c r="D4088" s="236" t="s">
        <v>202</v>
      </c>
      <c r="E4088" s="247" t="s">
        <v>19</v>
      </c>
      <c r="F4088" s="248" t="s">
        <v>3066</v>
      </c>
      <c r="G4088" s="246"/>
      <c r="H4088" s="249">
        <v>55.5</v>
      </c>
      <c r="I4088" s="250"/>
      <c r="J4088" s="246"/>
      <c r="K4088" s="246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202</v>
      </c>
      <c r="AU4088" s="255" t="s">
        <v>82</v>
      </c>
      <c r="AV4088" s="14" t="s">
        <v>82</v>
      </c>
      <c r="AW4088" s="14" t="s">
        <v>34</v>
      </c>
      <c r="AX4088" s="14" t="s">
        <v>72</v>
      </c>
      <c r="AY4088" s="255" t="s">
        <v>191</v>
      </c>
    </row>
    <row r="4089" s="14" customFormat="1">
      <c r="A4089" s="14"/>
      <c r="B4089" s="245"/>
      <c r="C4089" s="246"/>
      <c r="D4089" s="236" t="s">
        <v>202</v>
      </c>
      <c r="E4089" s="247" t="s">
        <v>19</v>
      </c>
      <c r="F4089" s="248" t="s">
        <v>1396</v>
      </c>
      <c r="G4089" s="246"/>
      <c r="H4089" s="249">
        <v>-1.7729999999999999</v>
      </c>
      <c r="I4089" s="250"/>
      <c r="J4089" s="246"/>
      <c r="K4089" s="246"/>
      <c r="L4089" s="251"/>
      <c r="M4089" s="252"/>
      <c r="N4089" s="253"/>
      <c r="O4089" s="253"/>
      <c r="P4089" s="253"/>
      <c r="Q4089" s="253"/>
      <c r="R4089" s="253"/>
      <c r="S4089" s="253"/>
      <c r="T4089" s="25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5" t="s">
        <v>202</v>
      </c>
      <c r="AU4089" s="255" t="s">
        <v>82</v>
      </c>
      <c r="AV4089" s="14" t="s">
        <v>82</v>
      </c>
      <c r="AW4089" s="14" t="s">
        <v>34</v>
      </c>
      <c r="AX4089" s="14" t="s">
        <v>72</v>
      </c>
      <c r="AY4089" s="255" t="s">
        <v>191</v>
      </c>
    </row>
    <row r="4090" s="15" customFormat="1">
      <c r="A4090" s="15"/>
      <c r="B4090" s="256"/>
      <c r="C4090" s="257"/>
      <c r="D4090" s="236" t="s">
        <v>202</v>
      </c>
      <c r="E4090" s="258" t="s">
        <v>19</v>
      </c>
      <c r="F4090" s="259" t="s">
        <v>208</v>
      </c>
      <c r="G4090" s="257"/>
      <c r="H4090" s="260">
        <v>231.31400000000002</v>
      </c>
      <c r="I4090" s="261"/>
      <c r="J4090" s="257"/>
      <c r="K4090" s="257"/>
      <c r="L4090" s="262"/>
      <c r="M4090" s="263"/>
      <c r="N4090" s="264"/>
      <c r="O4090" s="264"/>
      <c r="P4090" s="264"/>
      <c r="Q4090" s="264"/>
      <c r="R4090" s="264"/>
      <c r="S4090" s="264"/>
      <c r="T4090" s="265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T4090" s="266" t="s">
        <v>202</v>
      </c>
      <c r="AU4090" s="266" t="s">
        <v>82</v>
      </c>
      <c r="AV4090" s="15" t="s">
        <v>93</v>
      </c>
      <c r="AW4090" s="15" t="s">
        <v>34</v>
      </c>
      <c r="AX4090" s="15" t="s">
        <v>72</v>
      </c>
      <c r="AY4090" s="266" t="s">
        <v>191</v>
      </c>
    </row>
    <row r="4091" s="16" customFormat="1">
      <c r="A4091" s="16"/>
      <c r="B4091" s="267"/>
      <c r="C4091" s="268"/>
      <c r="D4091" s="236" t="s">
        <v>202</v>
      </c>
      <c r="E4091" s="269" t="s">
        <v>19</v>
      </c>
      <c r="F4091" s="270" t="s">
        <v>212</v>
      </c>
      <c r="G4091" s="268"/>
      <c r="H4091" s="271">
        <v>751.04999999999984</v>
      </c>
      <c r="I4091" s="272"/>
      <c r="J4091" s="268"/>
      <c r="K4091" s="268"/>
      <c r="L4091" s="273"/>
      <c r="M4091" s="274"/>
      <c r="N4091" s="275"/>
      <c r="O4091" s="275"/>
      <c r="P4091" s="275"/>
      <c r="Q4091" s="275"/>
      <c r="R4091" s="275"/>
      <c r="S4091" s="275"/>
      <c r="T4091" s="27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T4091" s="277" t="s">
        <v>202</v>
      </c>
      <c r="AU4091" s="277" t="s">
        <v>82</v>
      </c>
      <c r="AV4091" s="16" t="s">
        <v>198</v>
      </c>
      <c r="AW4091" s="16" t="s">
        <v>34</v>
      </c>
      <c r="AX4091" s="16" t="s">
        <v>80</v>
      </c>
      <c r="AY4091" s="277" t="s">
        <v>191</v>
      </c>
    </row>
    <row r="4092" s="2" customFormat="1" ht="16.5" customHeight="1">
      <c r="A4092" s="41"/>
      <c r="B4092" s="42"/>
      <c r="C4092" s="216" t="s">
        <v>3067</v>
      </c>
      <c r="D4092" s="216" t="s">
        <v>193</v>
      </c>
      <c r="E4092" s="217" t="s">
        <v>3068</v>
      </c>
      <c r="F4092" s="218" t="s">
        <v>3069</v>
      </c>
      <c r="G4092" s="219" t="s">
        <v>196</v>
      </c>
      <c r="H4092" s="220">
        <v>751.04999999999995</v>
      </c>
      <c r="I4092" s="221"/>
      <c r="J4092" s="222">
        <f>ROUND(I4092*H4092,2)</f>
        <v>0</v>
      </c>
      <c r="K4092" s="218" t="s">
        <v>197</v>
      </c>
      <c r="L4092" s="47"/>
      <c r="M4092" s="223" t="s">
        <v>19</v>
      </c>
      <c r="N4092" s="224" t="s">
        <v>43</v>
      </c>
      <c r="O4092" s="87"/>
      <c r="P4092" s="225">
        <f>O4092*H4092</f>
        <v>0</v>
      </c>
      <c r="Q4092" s="225">
        <v>0.0015</v>
      </c>
      <c r="R4092" s="225">
        <f>Q4092*H4092</f>
        <v>1.1265749999999999</v>
      </c>
      <c r="S4092" s="225">
        <v>0</v>
      </c>
      <c r="T4092" s="226">
        <f>S4092*H4092</f>
        <v>0</v>
      </c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R4092" s="227" t="s">
        <v>464</v>
      </c>
      <c r="AT4092" s="227" t="s">
        <v>193</v>
      </c>
      <c r="AU4092" s="227" t="s">
        <v>82</v>
      </c>
      <c r="AY4092" s="20" t="s">
        <v>191</v>
      </c>
      <c r="BE4092" s="228">
        <f>IF(N4092="základní",J4092,0)</f>
        <v>0</v>
      </c>
      <c r="BF4092" s="228">
        <f>IF(N4092="snížená",J4092,0)</f>
        <v>0</v>
      </c>
      <c r="BG4092" s="228">
        <f>IF(N4092="zákl. přenesená",J4092,0)</f>
        <v>0</v>
      </c>
      <c r="BH4092" s="228">
        <f>IF(N4092="sníž. přenesená",J4092,0)</f>
        <v>0</v>
      </c>
      <c r="BI4092" s="228">
        <f>IF(N4092="nulová",J4092,0)</f>
        <v>0</v>
      </c>
      <c r="BJ4092" s="20" t="s">
        <v>80</v>
      </c>
      <c r="BK4092" s="228">
        <f>ROUND(I4092*H4092,2)</f>
        <v>0</v>
      </c>
      <c r="BL4092" s="20" t="s">
        <v>464</v>
      </c>
      <c r="BM4092" s="227" t="s">
        <v>3070</v>
      </c>
    </row>
    <row r="4093" s="2" customFormat="1">
      <c r="A4093" s="41"/>
      <c r="B4093" s="42"/>
      <c r="C4093" s="43"/>
      <c r="D4093" s="229" t="s">
        <v>200</v>
      </c>
      <c r="E4093" s="43"/>
      <c r="F4093" s="230" t="s">
        <v>3071</v>
      </c>
      <c r="G4093" s="43"/>
      <c r="H4093" s="43"/>
      <c r="I4093" s="231"/>
      <c r="J4093" s="43"/>
      <c r="K4093" s="43"/>
      <c r="L4093" s="47"/>
      <c r="M4093" s="232"/>
      <c r="N4093" s="233"/>
      <c r="O4093" s="87"/>
      <c r="P4093" s="87"/>
      <c r="Q4093" s="87"/>
      <c r="R4093" s="87"/>
      <c r="S4093" s="87"/>
      <c r="T4093" s="88"/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T4093" s="20" t="s">
        <v>200</v>
      </c>
      <c r="AU4093" s="20" t="s">
        <v>82</v>
      </c>
    </row>
    <row r="4094" s="13" customFormat="1">
      <c r="A4094" s="13"/>
      <c r="B4094" s="234"/>
      <c r="C4094" s="235"/>
      <c r="D4094" s="236" t="s">
        <v>202</v>
      </c>
      <c r="E4094" s="237" t="s">
        <v>19</v>
      </c>
      <c r="F4094" s="238" t="s">
        <v>701</v>
      </c>
      <c r="G4094" s="235"/>
      <c r="H4094" s="237" t="s">
        <v>19</v>
      </c>
      <c r="I4094" s="239"/>
      <c r="J4094" s="235"/>
      <c r="K4094" s="235"/>
      <c r="L4094" s="240"/>
      <c r="M4094" s="241"/>
      <c r="N4094" s="242"/>
      <c r="O4094" s="242"/>
      <c r="P4094" s="242"/>
      <c r="Q4094" s="242"/>
      <c r="R4094" s="242"/>
      <c r="S4094" s="242"/>
      <c r="T4094" s="24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4" t="s">
        <v>202</v>
      </c>
      <c r="AU4094" s="244" t="s">
        <v>82</v>
      </c>
      <c r="AV4094" s="13" t="s">
        <v>80</v>
      </c>
      <c r="AW4094" s="13" t="s">
        <v>34</v>
      </c>
      <c r="AX4094" s="13" t="s">
        <v>72</v>
      </c>
      <c r="AY4094" s="244" t="s">
        <v>191</v>
      </c>
    </row>
    <row r="4095" s="13" customFormat="1">
      <c r="A4095" s="13"/>
      <c r="B4095" s="234"/>
      <c r="C4095" s="235"/>
      <c r="D4095" s="236" t="s">
        <v>202</v>
      </c>
      <c r="E4095" s="237" t="s">
        <v>19</v>
      </c>
      <c r="F4095" s="238" t="s">
        <v>1489</v>
      </c>
      <c r="G4095" s="235"/>
      <c r="H4095" s="237" t="s">
        <v>19</v>
      </c>
      <c r="I4095" s="239"/>
      <c r="J4095" s="235"/>
      <c r="K4095" s="235"/>
      <c r="L4095" s="240"/>
      <c r="M4095" s="241"/>
      <c r="N4095" s="242"/>
      <c r="O4095" s="242"/>
      <c r="P4095" s="242"/>
      <c r="Q4095" s="242"/>
      <c r="R4095" s="242"/>
      <c r="S4095" s="242"/>
      <c r="T4095" s="243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4" t="s">
        <v>202</v>
      </c>
      <c r="AU4095" s="244" t="s">
        <v>82</v>
      </c>
      <c r="AV4095" s="13" t="s">
        <v>80</v>
      </c>
      <c r="AW4095" s="13" t="s">
        <v>34</v>
      </c>
      <c r="AX4095" s="13" t="s">
        <v>72</v>
      </c>
      <c r="AY4095" s="244" t="s">
        <v>191</v>
      </c>
    </row>
    <row r="4096" s="13" customFormat="1">
      <c r="A4096" s="13"/>
      <c r="B4096" s="234"/>
      <c r="C4096" s="235"/>
      <c r="D4096" s="236" t="s">
        <v>202</v>
      </c>
      <c r="E4096" s="237" t="s">
        <v>19</v>
      </c>
      <c r="F4096" s="238" t="s">
        <v>1494</v>
      </c>
      <c r="G4096" s="235"/>
      <c r="H4096" s="237" t="s">
        <v>19</v>
      </c>
      <c r="I4096" s="239"/>
      <c r="J4096" s="235"/>
      <c r="K4096" s="235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202</v>
      </c>
      <c r="AU4096" s="244" t="s">
        <v>82</v>
      </c>
      <c r="AV4096" s="13" t="s">
        <v>80</v>
      </c>
      <c r="AW4096" s="13" t="s">
        <v>34</v>
      </c>
      <c r="AX4096" s="13" t="s">
        <v>72</v>
      </c>
      <c r="AY4096" s="244" t="s">
        <v>191</v>
      </c>
    </row>
    <row r="4097" s="14" customFormat="1">
      <c r="A4097" s="14"/>
      <c r="B4097" s="245"/>
      <c r="C4097" s="246"/>
      <c r="D4097" s="236" t="s">
        <v>202</v>
      </c>
      <c r="E4097" s="247" t="s">
        <v>19</v>
      </c>
      <c r="F4097" s="248" t="s">
        <v>3027</v>
      </c>
      <c r="G4097" s="246"/>
      <c r="H4097" s="249">
        <v>68.099999999999994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202</v>
      </c>
      <c r="AU4097" s="255" t="s">
        <v>82</v>
      </c>
      <c r="AV4097" s="14" t="s">
        <v>82</v>
      </c>
      <c r="AW4097" s="14" t="s">
        <v>34</v>
      </c>
      <c r="AX4097" s="14" t="s">
        <v>72</v>
      </c>
      <c r="AY4097" s="255" t="s">
        <v>191</v>
      </c>
    </row>
    <row r="4098" s="14" customFormat="1">
      <c r="A4098" s="14"/>
      <c r="B4098" s="245"/>
      <c r="C4098" s="246"/>
      <c r="D4098" s="236" t="s">
        <v>202</v>
      </c>
      <c r="E4098" s="247" t="s">
        <v>19</v>
      </c>
      <c r="F4098" s="248" t="s">
        <v>1496</v>
      </c>
      <c r="G4098" s="246"/>
      <c r="H4098" s="249">
        <v>0.72599999999999998</v>
      </c>
      <c r="I4098" s="250"/>
      <c r="J4098" s="246"/>
      <c r="K4098" s="246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202</v>
      </c>
      <c r="AU4098" s="255" t="s">
        <v>82</v>
      </c>
      <c r="AV4098" s="14" t="s">
        <v>82</v>
      </c>
      <c r="AW4098" s="14" t="s">
        <v>34</v>
      </c>
      <c r="AX4098" s="14" t="s">
        <v>72</v>
      </c>
      <c r="AY4098" s="255" t="s">
        <v>191</v>
      </c>
    </row>
    <row r="4099" s="14" customFormat="1">
      <c r="A4099" s="14"/>
      <c r="B4099" s="245"/>
      <c r="C4099" s="246"/>
      <c r="D4099" s="236" t="s">
        <v>202</v>
      </c>
      <c r="E4099" s="247" t="s">
        <v>19</v>
      </c>
      <c r="F4099" s="248" t="s">
        <v>1496</v>
      </c>
      <c r="G4099" s="246"/>
      <c r="H4099" s="249">
        <v>0.72599999999999998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202</v>
      </c>
      <c r="AU4099" s="255" t="s">
        <v>82</v>
      </c>
      <c r="AV4099" s="14" t="s">
        <v>82</v>
      </c>
      <c r="AW4099" s="14" t="s">
        <v>34</v>
      </c>
      <c r="AX4099" s="14" t="s">
        <v>72</v>
      </c>
      <c r="AY4099" s="255" t="s">
        <v>191</v>
      </c>
    </row>
    <row r="4100" s="14" customFormat="1">
      <c r="A4100" s="14"/>
      <c r="B4100" s="245"/>
      <c r="C4100" s="246"/>
      <c r="D4100" s="236" t="s">
        <v>202</v>
      </c>
      <c r="E4100" s="247" t="s">
        <v>19</v>
      </c>
      <c r="F4100" s="248" t="s">
        <v>3028</v>
      </c>
      <c r="G4100" s="246"/>
      <c r="H4100" s="249">
        <v>-22.350000000000001</v>
      </c>
      <c r="I4100" s="250"/>
      <c r="J4100" s="246"/>
      <c r="K4100" s="246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202</v>
      </c>
      <c r="AU4100" s="255" t="s">
        <v>82</v>
      </c>
      <c r="AV4100" s="14" t="s">
        <v>82</v>
      </c>
      <c r="AW4100" s="14" t="s">
        <v>34</v>
      </c>
      <c r="AX4100" s="14" t="s">
        <v>72</v>
      </c>
      <c r="AY4100" s="255" t="s">
        <v>191</v>
      </c>
    </row>
    <row r="4101" s="13" customFormat="1">
      <c r="A4101" s="13"/>
      <c r="B4101" s="234"/>
      <c r="C4101" s="235"/>
      <c r="D4101" s="236" t="s">
        <v>202</v>
      </c>
      <c r="E4101" s="237" t="s">
        <v>19</v>
      </c>
      <c r="F4101" s="238" t="s">
        <v>1498</v>
      </c>
      <c r="G4101" s="235"/>
      <c r="H4101" s="237" t="s">
        <v>19</v>
      </c>
      <c r="I4101" s="239"/>
      <c r="J4101" s="235"/>
      <c r="K4101" s="235"/>
      <c r="L4101" s="240"/>
      <c r="M4101" s="241"/>
      <c r="N4101" s="242"/>
      <c r="O4101" s="242"/>
      <c r="P4101" s="242"/>
      <c r="Q4101" s="242"/>
      <c r="R4101" s="242"/>
      <c r="S4101" s="242"/>
      <c r="T4101" s="243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4" t="s">
        <v>202</v>
      </c>
      <c r="AU4101" s="244" t="s">
        <v>82</v>
      </c>
      <c r="AV4101" s="13" t="s">
        <v>80</v>
      </c>
      <c r="AW4101" s="13" t="s">
        <v>34</v>
      </c>
      <c r="AX4101" s="13" t="s">
        <v>72</v>
      </c>
      <c r="AY4101" s="244" t="s">
        <v>191</v>
      </c>
    </row>
    <row r="4102" s="14" customFormat="1">
      <c r="A4102" s="14"/>
      <c r="B4102" s="245"/>
      <c r="C4102" s="246"/>
      <c r="D4102" s="236" t="s">
        <v>202</v>
      </c>
      <c r="E4102" s="247" t="s">
        <v>19</v>
      </c>
      <c r="F4102" s="248" t="s">
        <v>3029</v>
      </c>
      <c r="G4102" s="246"/>
      <c r="H4102" s="249">
        <v>16.280000000000001</v>
      </c>
      <c r="I4102" s="250"/>
      <c r="J4102" s="246"/>
      <c r="K4102" s="246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202</v>
      </c>
      <c r="AU4102" s="255" t="s">
        <v>82</v>
      </c>
      <c r="AV4102" s="14" t="s">
        <v>82</v>
      </c>
      <c r="AW4102" s="14" t="s">
        <v>34</v>
      </c>
      <c r="AX4102" s="14" t="s">
        <v>72</v>
      </c>
      <c r="AY4102" s="255" t="s">
        <v>191</v>
      </c>
    </row>
    <row r="4103" s="14" customFormat="1">
      <c r="A4103" s="14"/>
      <c r="B4103" s="245"/>
      <c r="C4103" s="246"/>
      <c r="D4103" s="236" t="s">
        <v>202</v>
      </c>
      <c r="E4103" s="247" t="s">
        <v>19</v>
      </c>
      <c r="F4103" s="248" t="s">
        <v>1500</v>
      </c>
      <c r="G4103" s="246"/>
      <c r="H4103" s="249">
        <v>-4.5579999999999998</v>
      </c>
      <c r="I4103" s="250"/>
      <c r="J4103" s="246"/>
      <c r="K4103" s="246"/>
      <c r="L4103" s="251"/>
      <c r="M4103" s="252"/>
      <c r="N4103" s="253"/>
      <c r="O4103" s="253"/>
      <c r="P4103" s="253"/>
      <c r="Q4103" s="253"/>
      <c r="R4103" s="253"/>
      <c r="S4103" s="253"/>
      <c r="T4103" s="25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5" t="s">
        <v>202</v>
      </c>
      <c r="AU4103" s="255" t="s">
        <v>82</v>
      </c>
      <c r="AV4103" s="14" t="s">
        <v>82</v>
      </c>
      <c r="AW4103" s="14" t="s">
        <v>34</v>
      </c>
      <c r="AX4103" s="14" t="s">
        <v>72</v>
      </c>
      <c r="AY4103" s="255" t="s">
        <v>191</v>
      </c>
    </row>
    <row r="4104" s="13" customFormat="1">
      <c r="A4104" s="13"/>
      <c r="B4104" s="234"/>
      <c r="C4104" s="235"/>
      <c r="D4104" s="236" t="s">
        <v>202</v>
      </c>
      <c r="E4104" s="237" t="s">
        <v>19</v>
      </c>
      <c r="F4104" s="238" t="s">
        <v>1501</v>
      </c>
      <c r="G4104" s="235"/>
      <c r="H4104" s="237" t="s">
        <v>19</v>
      </c>
      <c r="I4104" s="239"/>
      <c r="J4104" s="235"/>
      <c r="K4104" s="235"/>
      <c r="L4104" s="240"/>
      <c r="M4104" s="241"/>
      <c r="N4104" s="242"/>
      <c r="O4104" s="242"/>
      <c r="P4104" s="242"/>
      <c r="Q4104" s="242"/>
      <c r="R4104" s="242"/>
      <c r="S4104" s="242"/>
      <c r="T4104" s="243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4" t="s">
        <v>202</v>
      </c>
      <c r="AU4104" s="244" t="s">
        <v>82</v>
      </c>
      <c r="AV4104" s="13" t="s">
        <v>80</v>
      </c>
      <c r="AW4104" s="13" t="s">
        <v>34</v>
      </c>
      <c r="AX4104" s="13" t="s">
        <v>72</v>
      </c>
      <c r="AY4104" s="244" t="s">
        <v>191</v>
      </c>
    </row>
    <row r="4105" s="14" customFormat="1">
      <c r="A4105" s="14"/>
      <c r="B4105" s="245"/>
      <c r="C4105" s="246"/>
      <c r="D4105" s="236" t="s">
        <v>202</v>
      </c>
      <c r="E4105" s="247" t="s">
        <v>19</v>
      </c>
      <c r="F4105" s="248" t="s">
        <v>3030</v>
      </c>
      <c r="G4105" s="246"/>
      <c r="H4105" s="249">
        <v>9.6799999999999997</v>
      </c>
      <c r="I4105" s="250"/>
      <c r="J4105" s="246"/>
      <c r="K4105" s="246"/>
      <c r="L4105" s="251"/>
      <c r="M4105" s="252"/>
      <c r="N4105" s="253"/>
      <c r="O4105" s="253"/>
      <c r="P4105" s="253"/>
      <c r="Q4105" s="253"/>
      <c r="R4105" s="253"/>
      <c r="S4105" s="253"/>
      <c r="T4105" s="25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5" t="s">
        <v>202</v>
      </c>
      <c r="AU4105" s="255" t="s">
        <v>82</v>
      </c>
      <c r="AV4105" s="14" t="s">
        <v>82</v>
      </c>
      <c r="AW4105" s="14" t="s">
        <v>34</v>
      </c>
      <c r="AX4105" s="14" t="s">
        <v>72</v>
      </c>
      <c r="AY4105" s="255" t="s">
        <v>191</v>
      </c>
    </row>
    <row r="4106" s="14" customFormat="1">
      <c r="A4106" s="14"/>
      <c r="B4106" s="245"/>
      <c r="C4106" s="246"/>
      <c r="D4106" s="236" t="s">
        <v>202</v>
      </c>
      <c r="E4106" s="247" t="s">
        <v>19</v>
      </c>
      <c r="F4106" s="248" t="s">
        <v>3031</v>
      </c>
      <c r="G4106" s="246"/>
      <c r="H4106" s="249">
        <v>0.13900000000000001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202</v>
      </c>
      <c r="AU4106" s="255" t="s">
        <v>82</v>
      </c>
      <c r="AV4106" s="14" t="s">
        <v>82</v>
      </c>
      <c r="AW4106" s="14" t="s">
        <v>34</v>
      </c>
      <c r="AX4106" s="14" t="s">
        <v>72</v>
      </c>
      <c r="AY4106" s="255" t="s">
        <v>191</v>
      </c>
    </row>
    <row r="4107" s="14" customFormat="1">
      <c r="A4107" s="14"/>
      <c r="B4107" s="245"/>
      <c r="C4107" s="246"/>
      <c r="D4107" s="236" t="s">
        <v>202</v>
      </c>
      <c r="E4107" s="247" t="s">
        <v>19</v>
      </c>
      <c r="F4107" s="248" t="s">
        <v>1507</v>
      </c>
      <c r="G4107" s="246"/>
      <c r="H4107" s="249">
        <v>-1.379</v>
      </c>
      <c r="I4107" s="250"/>
      <c r="J4107" s="246"/>
      <c r="K4107" s="246"/>
      <c r="L4107" s="251"/>
      <c r="M4107" s="252"/>
      <c r="N4107" s="253"/>
      <c r="O4107" s="253"/>
      <c r="P4107" s="253"/>
      <c r="Q4107" s="253"/>
      <c r="R4107" s="253"/>
      <c r="S4107" s="253"/>
      <c r="T4107" s="25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5" t="s">
        <v>202</v>
      </c>
      <c r="AU4107" s="255" t="s">
        <v>82</v>
      </c>
      <c r="AV4107" s="14" t="s">
        <v>82</v>
      </c>
      <c r="AW4107" s="14" t="s">
        <v>34</v>
      </c>
      <c r="AX4107" s="14" t="s">
        <v>72</v>
      </c>
      <c r="AY4107" s="255" t="s">
        <v>191</v>
      </c>
    </row>
    <row r="4108" s="13" customFormat="1">
      <c r="A4108" s="13"/>
      <c r="B4108" s="234"/>
      <c r="C4108" s="235"/>
      <c r="D4108" s="236" t="s">
        <v>202</v>
      </c>
      <c r="E4108" s="237" t="s">
        <v>19</v>
      </c>
      <c r="F4108" s="238" t="s">
        <v>1505</v>
      </c>
      <c r="G4108" s="235"/>
      <c r="H4108" s="237" t="s">
        <v>19</v>
      </c>
      <c r="I4108" s="239"/>
      <c r="J4108" s="235"/>
      <c r="K4108" s="235"/>
      <c r="L4108" s="240"/>
      <c r="M4108" s="241"/>
      <c r="N4108" s="242"/>
      <c r="O4108" s="242"/>
      <c r="P4108" s="242"/>
      <c r="Q4108" s="242"/>
      <c r="R4108" s="242"/>
      <c r="S4108" s="242"/>
      <c r="T4108" s="24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4" t="s">
        <v>202</v>
      </c>
      <c r="AU4108" s="244" t="s">
        <v>82</v>
      </c>
      <c r="AV4108" s="13" t="s">
        <v>80</v>
      </c>
      <c r="AW4108" s="13" t="s">
        <v>34</v>
      </c>
      <c r="AX4108" s="13" t="s">
        <v>72</v>
      </c>
      <c r="AY4108" s="244" t="s">
        <v>191</v>
      </c>
    </row>
    <row r="4109" s="14" customFormat="1">
      <c r="A4109" s="14"/>
      <c r="B4109" s="245"/>
      <c r="C4109" s="246"/>
      <c r="D4109" s="236" t="s">
        <v>202</v>
      </c>
      <c r="E4109" s="247" t="s">
        <v>19</v>
      </c>
      <c r="F4109" s="248" t="s">
        <v>3032</v>
      </c>
      <c r="G4109" s="246"/>
      <c r="H4109" s="249">
        <v>9.6999999999999993</v>
      </c>
      <c r="I4109" s="250"/>
      <c r="J4109" s="246"/>
      <c r="K4109" s="246"/>
      <c r="L4109" s="251"/>
      <c r="M4109" s="252"/>
      <c r="N4109" s="253"/>
      <c r="O4109" s="253"/>
      <c r="P4109" s="253"/>
      <c r="Q4109" s="253"/>
      <c r="R4109" s="253"/>
      <c r="S4109" s="253"/>
      <c r="T4109" s="25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5" t="s">
        <v>202</v>
      </c>
      <c r="AU4109" s="255" t="s">
        <v>82</v>
      </c>
      <c r="AV4109" s="14" t="s">
        <v>82</v>
      </c>
      <c r="AW4109" s="14" t="s">
        <v>34</v>
      </c>
      <c r="AX4109" s="14" t="s">
        <v>72</v>
      </c>
      <c r="AY4109" s="255" t="s">
        <v>191</v>
      </c>
    </row>
    <row r="4110" s="14" customFormat="1">
      <c r="A4110" s="14"/>
      <c r="B4110" s="245"/>
      <c r="C4110" s="246"/>
      <c r="D4110" s="236" t="s">
        <v>202</v>
      </c>
      <c r="E4110" s="247" t="s">
        <v>19</v>
      </c>
      <c r="F4110" s="248" t="s">
        <v>3033</v>
      </c>
      <c r="G4110" s="246"/>
      <c r="H4110" s="249">
        <v>0.13800000000000001</v>
      </c>
      <c r="I4110" s="250"/>
      <c r="J4110" s="246"/>
      <c r="K4110" s="246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202</v>
      </c>
      <c r="AU4110" s="255" t="s">
        <v>82</v>
      </c>
      <c r="AV4110" s="14" t="s">
        <v>82</v>
      </c>
      <c r="AW4110" s="14" t="s">
        <v>34</v>
      </c>
      <c r="AX4110" s="14" t="s">
        <v>72</v>
      </c>
      <c r="AY4110" s="255" t="s">
        <v>191</v>
      </c>
    </row>
    <row r="4111" s="14" customFormat="1">
      <c r="A4111" s="14"/>
      <c r="B4111" s="245"/>
      <c r="C4111" s="246"/>
      <c r="D4111" s="236" t="s">
        <v>202</v>
      </c>
      <c r="E4111" s="247" t="s">
        <v>19</v>
      </c>
      <c r="F4111" s="248" t="s">
        <v>1507</v>
      </c>
      <c r="G4111" s="246"/>
      <c r="H4111" s="249">
        <v>-1.379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202</v>
      </c>
      <c r="AU4111" s="255" t="s">
        <v>82</v>
      </c>
      <c r="AV4111" s="14" t="s">
        <v>82</v>
      </c>
      <c r="AW4111" s="14" t="s">
        <v>34</v>
      </c>
      <c r="AX4111" s="14" t="s">
        <v>72</v>
      </c>
      <c r="AY4111" s="255" t="s">
        <v>191</v>
      </c>
    </row>
    <row r="4112" s="13" customFormat="1">
      <c r="A4112" s="13"/>
      <c r="B4112" s="234"/>
      <c r="C4112" s="235"/>
      <c r="D4112" s="236" t="s">
        <v>202</v>
      </c>
      <c r="E4112" s="237" t="s">
        <v>19</v>
      </c>
      <c r="F4112" s="238" t="s">
        <v>1508</v>
      </c>
      <c r="G4112" s="235"/>
      <c r="H4112" s="237" t="s">
        <v>19</v>
      </c>
      <c r="I4112" s="239"/>
      <c r="J4112" s="235"/>
      <c r="K4112" s="235"/>
      <c r="L4112" s="240"/>
      <c r="M4112" s="241"/>
      <c r="N4112" s="242"/>
      <c r="O4112" s="242"/>
      <c r="P4112" s="242"/>
      <c r="Q4112" s="242"/>
      <c r="R4112" s="242"/>
      <c r="S4112" s="242"/>
      <c r="T4112" s="243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4" t="s">
        <v>202</v>
      </c>
      <c r="AU4112" s="244" t="s">
        <v>82</v>
      </c>
      <c r="AV4112" s="13" t="s">
        <v>80</v>
      </c>
      <c r="AW4112" s="13" t="s">
        <v>34</v>
      </c>
      <c r="AX4112" s="13" t="s">
        <v>72</v>
      </c>
      <c r="AY4112" s="244" t="s">
        <v>191</v>
      </c>
    </row>
    <row r="4113" s="14" customFormat="1">
      <c r="A4113" s="14"/>
      <c r="B4113" s="245"/>
      <c r="C4113" s="246"/>
      <c r="D4113" s="236" t="s">
        <v>202</v>
      </c>
      <c r="E4113" s="247" t="s">
        <v>19</v>
      </c>
      <c r="F4113" s="248" t="s">
        <v>3034</v>
      </c>
      <c r="G4113" s="246"/>
      <c r="H4113" s="249">
        <v>12.24</v>
      </c>
      <c r="I4113" s="250"/>
      <c r="J4113" s="246"/>
      <c r="K4113" s="246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202</v>
      </c>
      <c r="AU4113" s="255" t="s">
        <v>82</v>
      </c>
      <c r="AV4113" s="14" t="s">
        <v>82</v>
      </c>
      <c r="AW4113" s="14" t="s">
        <v>34</v>
      </c>
      <c r="AX4113" s="14" t="s">
        <v>72</v>
      </c>
      <c r="AY4113" s="255" t="s">
        <v>191</v>
      </c>
    </row>
    <row r="4114" s="14" customFormat="1">
      <c r="A4114" s="14"/>
      <c r="B4114" s="245"/>
      <c r="C4114" s="246"/>
      <c r="D4114" s="236" t="s">
        <v>202</v>
      </c>
      <c r="E4114" s="247" t="s">
        <v>19</v>
      </c>
      <c r="F4114" s="248" t="s">
        <v>1428</v>
      </c>
      <c r="G4114" s="246"/>
      <c r="H4114" s="249">
        <v>-1.8</v>
      </c>
      <c r="I4114" s="250"/>
      <c r="J4114" s="246"/>
      <c r="K4114" s="246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202</v>
      </c>
      <c r="AU4114" s="255" t="s">
        <v>82</v>
      </c>
      <c r="AV4114" s="14" t="s">
        <v>82</v>
      </c>
      <c r="AW4114" s="14" t="s">
        <v>34</v>
      </c>
      <c r="AX4114" s="14" t="s">
        <v>72</v>
      </c>
      <c r="AY4114" s="255" t="s">
        <v>191</v>
      </c>
    </row>
    <row r="4115" s="13" customFormat="1">
      <c r="A4115" s="13"/>
      <c r="B4115" s="234"/>
      <c r="C4115" s="235"/>
      <c r="D4115" s="236" t="s">
        <v>202</v>
      </c>
      <c r="E4115" s="237" t="s">
        <v>19</v>
      </c>
      <c r="F4115" s="238" t="s">
        <v>1518</v>
      </c>
      <c r="G4115" s="235"/>
      <c r="H4115" s="237" t="s">
        <v>19</v>
      </c>
      <c r="I4115" s="239"/>
      <c r="J4115" s="235"/>
      <c r="K4115" s="235"/>
      <c r="L4115" s="240"/>
      <c r="M4115" s="241"/>
      <c r="N4115" s="242"/>
      <c r="O4115" s="242"/>
      <c r="P4115" s="242"/>
      <c r="Q4115" s="242"/>
      <c r="R4115" s="242"/>
      <c r="S4115" s="242"/>
      <c r="T4115" s="24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4" t="s">
        <v>202</v>
      </c>
      <c r="AU4115" s="244" t="s">
        <v>82</v>
      </c>
      <c r="AV4115" s="13" t="s">
        <v>80</v>
      </c>
      <c r="AW4115" s="13" t="s">
        <v>34</v>
      </c>
      <c r="AX4115" s="13" t="s">
        <v>72</v>
      </c>
      <c r="AY4115" s="244" t="s">
        <v>191</v>
      </c>
    </row>
    <row r="4116" s="14" customFormat="1">
      <c r="A4116" s="14"/>
      <c r="B4116" s="245"/>
      <c r="C4116" s="246"/>
      <c r="D4116" s="236" t="s">
        <v>202</v>
      </c>
      <c r="E4116" s="247" t="s">
        <v>19</v>
      </c>
      <c r="F4116" s="248" t="s">
        <v>3035</v>
      </c>
      <c r="G4116" s="246"/>
      <c r="H4116" s="249">
        <v>60.450000000000003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202</v>
      </c>
      <c r="AU4116" s="255" t="s">
        <v>82</v>
      </c>
      <c r="AV4116" s="14" t="s">
        <v>82</v>
      </c>
      <c r="AW4116" s="14" t="s">
        <v>34</v>
      </c>
      <c r="AX4116" s="14" t="s">
        <v>72</v>
      </c>
      <c r="AY4116" s="255" t="s">
        <v>191</v>
      </c>
    </row>
    <row r="4117" s="14" customFormat="1">
      <c r="A4117" s="14"/>
      <c r="B4117" s="245"/>
      <c r="C4117" s="246"/>
      <c r="D4117" s="236" t="s">
        <v>202</v>
      </c>
      <c r="E4117" s="247" t="s">
        <v>19</v>
      </c>
      <c r="F4117" s="248" t="s">
        <v>1520</v>
      </c>
      <c r="G4117" s="246"/>
      <c r="H4117" s="249">
        <v>0.79500000000000004</v>
      </c>
      <c r="I4117" s="250"/>
      <c r="J4117" s="246"/>
      <c r="K4117" s="246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5" t="s">
        <v>202</v>
      </c>
      <c r="AU4117" s="255" t="s">
        <v>82</v>
      </c>
      <c r="AV4117" s="14" t="s">
        <v>82</v>
      </c>
      <c r="AW4117" s="14" t="s">
        <v>34</v>
      </c>
      <c r="AX4117" s="14" t="s">
        <v>72</v>
      </c>
      <c r="AY4117" s="255" t="s">
        <v>191</v>
      </c>
    </row>
    <row r="4118" s="14" customFormat="1">
      <c r="A4118" s="14"/>
      <c r="B4118" s="245"/>
      <c r="C4118" s="246"/>
      <c r="D4118" s="236" t="s">
        <v>202</v>
      </c>
      <c r="E4118" s="247" t="s">
        <v>19</v>
      </c>
      <c r="F4118" s="248" t="s">
        <v>1521</v>
      </c>
      <c r="G4118" s="246"/>
      <c r="H4118" s="249">
        <v>-6.3310000000000004</v>
      </c>
      <c r="I4118" s="250"/>
      <c r="J4118" s="246"/>
      <c r="K4118" s="246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202</v>
      </c>
      <c r="AU4118" s="255" t="s">
        <v>82</v>
      </c>
      <c r="AV4118" s="14" t="s">
        <v>82</v>
      </c>
      <c r="AW4118" s="14" t="s">
        <v>34</v>
      </c>
      <c r="AX4118" s="14" t="s">
        <v>72</v>
      </c>
      <c r="AY4118" s="255" t="s">
        <v>191</v>
      </c>
    </row>
    <row r="4119" s="13" customFormat="1">
      <c r="A4119" s="13"/>
      <c r="B4119" s="234"/>
      <c r="C4119" s="235"/>
      <c r="D4119" s="236" t="s">
        <v>202</v>
      </c>
      <c r="E4119" s="237" t="s">
        <v>19</v>
      </c>
      <c r="F4119" s="238" t="s">
        <v>1522</v>
      </c>
      <c r="G4119" s="235"/>
      <c r="H4119" s="237" t="s">
        <v>19</v>
      </c>
      <c r="I4119" s="239"/>
      <c r="J4119" s="235"/>
      <c r="K4119" s="235"/>
      <c r="L4119" s="240"/>
      <c r="M4119" s="241"/>
      <c r="N4119" s="242"/>
      <c r="O4119" s="242"/>
      <c r="P4119" s="242"/>
      <c r="Q4119" s="242"/>
      <c r="R4119" s="242"/>
      <c r="S4119" s="242"/>
      <c r="T4119" s="243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4" t="s">
        <v>202</v>
      </c>
      <c r="AU4119" s="244" t="s">
        <v>82</v>
      </c>
      <c r="AV4119" s="13" t="s">
        <v>80</v>
      </c>
      <c r="AW4119" s="13" t="s">
        <v>34</v>
      </c>
      <c r="AX4119" s="13" t="s">
        <v>72</v>
      </c>
      <c r="AY4119" s="244" t="s">
        <v>191</v>
      </c>
    </row>
    <row r="4120" s="14" customFormat="1">
      <c r="A4120" s="14"/>
      <c r="B4120" s="245"/>
      <c r="C4120" s="246"/>
      <c r="D4120" s="236" t="s">
        <v>202</v>
      </c>
      <c r="E4120" s="247" t="s">
        <v>19</v>
      </c>
      <c r="F4120" s="248" t="s">
        <v>3036</v>
      </c>
      <c r="G4120" s="246"/>
      <c r="H4120" s="249">
        <v>20.225000000000001</v>
      </c>
      <c r="I4120" s="250"/>
      <c r="J4120" s="246"/>
      <c r="K4120" s="246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202</v>
      </c>
      <c r="AU4120" s="255" t="s">
        <v>82</v>
      </c>
      <c r="AV4120" s="14" t="s">
        <v>82</v>
      </c>
      <c r="AW4120" s="14" t="s">
        <v>34</v>
      </c>
      <c r="AX4120" s="14" t="s">
        <v>72</v>
      </c>
      <c r="AY4120" s="255" t="s">
        <v>191</v>
      </c>
    </row>
    <row r="4121" s="14" customFormat="1">
      <c r="A4121" s="14"/>
      <c r="B4121" s="245"/>
      <c r="C4121" s="246"/>
      <c r="D4121" s="236" t="s">
        <v>202</v>
      </c>
      <c r="E4121" s="247" t="s">
        <v>19</v>
      </c>
      <c r="F4121" s="248" t="s">
        <v>1524</v>
      </c>
      <c r="G4121" s="246"/>
      <c r="H4121" s="249">
        <v>4.25</v>
      </c>
      <c r="I4121" s="250"/>
      <c r="J4121" s="246"/>
      <c r="K4121" s="246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202</v>
      </c>
      <c r="AU4121" s="255" t="s">
        <v>82</v>
      </c>
      <c r="AV4121" s="14" t="s">
        <v>82</v>
      </c>
      <c r="AW4121" s="14" t="s">
        <v>34</v>
      </c>
      <c r="AX4121" s="14" t="s">
        <v>72</v>
      </c>
      <c r="AY4121" s="255" t="s">
        <v>191</v>
      </c>
    </row>
    <row r="4122" s="14" customFormat="1">
      <c r="A4122" s="14"/>
      <c r="B4122" s="245"/>
      <c r="C4122" s="246"/>
      <c r="D4122" s="236" t="s">
        <v>202</v>
      </c>
      <c r="E4122" s="247" t="s">
        <v>19</v>
      </c>
      <c r="F4122" s="248" t="s">
        <v>1375</v>
      </c>
      <c r="G4122" s="246"/>
      <c r="H4122" s="249">
        <v>-1.5760000000000001</v>
      </c>
      <c r="I4122" s="250"/>
      <c r="J4122" s="246"/>
      <c r="K4122" s="246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202</v>
      </c>
      <c r="AU4122" s="255" t="s">
        <v>82</v>
      </c>
      <c r="AV4122" s="14" t="s">
        <v>82</v>
      </c>
      <c r="AW4122" s="14" t="s">
        <v>34</v>
      </c>
      <c r="AX4122" s="14" t="s">
        <v>72</v>
      </c>
      <c r="AY4122" s="255" t="s">
        <v>191</v>
      </c>
    </row>
    <row r="4123" s="13" customFormat="1">
      <c r="A4123" s="13"/>
      <c r="B4123" s="234"/>
      <c r="C4123" s="235"/>
      <c r="D4123" s="236" t="s">
        <v>202</v>
      </c>
      <c r="E4123" s="237" t="s">
        <v>19</v>
      </c>
      <c r="F4123" s="238" t="s">
        <v>1525</v>
      </c>
      <c r="G4123" s="235"/>
      <c r="H4123" s="237" t="s">
        <v>19</v>
      </c>
      <c r="I4123" s="239"/>
      <c r="J4123" s="235"/>
      <c r="K4123" s="235"/>
      <c r="L4123" s="240"/>
      <c r="M4123" s="241"/>
      <c r="N4123" s="242"/>
      <c r="O4123" s="242"/>
      <c r="P4123" s="242"/>
      <c r="Q4123" s="242"/>
      <c r="R4123" s="242"/>
      <c r="S4123" s="242"/>
      <c r="T4123" s="243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4" t="s">
        <v>202</v>
      </c>
      <c r="AU4123" s="244" t="s">
        <v>82</v>
      </c>
      <c r="AV4123" s="13" t="s">
        <v>80</v>
      </c>
      <c r="AW4123" s="13" t="s">
        <v>34</v>
      </c>
      <c r="AX4123" s="13" t="s">
        <v>72</v>
      </c>
      <c r="AY4123" s="244" t="s">
        <v>191</v>
      </c>
    </row>
    <row r="4124" s="14" customFormat="1">
      <c r="A4124" s="14"/>
      <c r="B4124" s="245"/>
      <c r="C4124" s="246"/>
      <c r="D4124" s="236" t="s">
        <v>202</v>
      </c>
      <c r="E4124" s="247" t="s">
        <v>19</v>
      </c>
      <c r="F4124" s="248" t="s">
        <v>3037</v>
      </c>
      <c r="G4124" s="246"/>
      <c r="H4124" s="249">
        <v>13</v>
      </c>
      <c r="I4124" s="250"/>
      <c r="J4124" s="246"/>
      <c r="K4124" s="246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202</v>
      </c>
      <c r="AU4124" s="255" t="s">
        <v>82</v>
      </c>
      <c r="AV4124" s="14" t="s">
        <v>82</v>
      </c>
      <c r="AW4124" s="14" t="s">
        <v>34</v>
      </c>
      <c r="AX4124" s="14" t="s">
        <v>72</v>
      </c>
      <c r="AY4124" s="255" t="s">
        <v>191</v>
      </c>
    </row>
    <row r="4125" s="14" customFormat="1">
      <c r="A4125" s="14"/>
      <c r="B4125" s="245"/>
      <c r="C4125" s="246"/>
      <c r="D4125" s="236" t="s">
        <v>202</v>
      </c>
      <c r="E4125" s="247" t="s">
        <v>19</v>
      </c>
      <c r="F4125" s="248" t="s">
        <v>1507</v>
      </c>
      <c r="G4125" s="246"/>
      <c r="H4125" s="249">
        <v>-1.379</v>
      </c>
      <c r="I4125" s="250"/>
      <c r="J4125" s="246"/>
      <c r="K4125" s="246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202</v>
      </c>
      <c r="AU4125" s="255" t="s">
        <v>82</v>
      </c>
      <c r="AV4125" s="14" t="s">
        <v>82</v>
      </c>
      <c r="AW4125" s="14" t="s">
        <v>34</v>
      </c>
      <c r="AX4125" s="14" t="s">
        <v>72</v>
      </c>
      <c r="AY4125" s="255" t="s">
        <v>191</v>
      </c>
    </row>
    <row r="4126" s="13" customFormat="1">
      <c r="A4126" s="13"/>
      <c r="B4126" s="234"/>
      <c r="C4126" s="235"/>
      <c r="D4126" s="236" t="s">
        <v>202</v>
      </c>
      <c r="E4126" s="237" t="s">
        <v>19</v>
      </c>
      <c r="F4126" s="238" t="s">
        <v>1527</v>
      </c>
      <c r="G4126" s="235"/>
      <c r="H4126" s="237" t="s">
        <v>19</v>
      </c>
      <c r="I4126" s="239"/>
      <c r="J4126" s="235"/>
      <c r="K4126" s="235"/>
      <c r="L4126" s="240"/>
      <c r="M4126" s="241"/>
      <c r="N4126" s="242"/>
      <c r="O4126" s="242"/>
      <c r="P4126" s="242"/>
      <c r="Q4126" s="242"/>
      <c r="R4126" s="242"/>
      <c r="S4126" s="242"/>
      <c r="T4126" s="243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4" t="s">
        <v>202</v>
      </c>
      <c r="AU4126" s="244" t="s">
        <v>82</v>
      </c>
      <c r="AV4126" s="13" t="s">
        <v>80</v>
      </c>
      <c r="AW4126" s="13" t="s">
        <v>34</v>
      </c>
      <c r="AX4126" s="13" t="s">
        <v>72</v>
      </c>
      <c r="AY4126" s="244" t="s">
        <v>191</v>
      </c>
    </row>
    <row r="4127" s="14" customFormat="1">
      <c r="A4127" s="14"/>
      <c r="B4127" s="245"/>
      <c r="C4127" s="246"/>
      <c r="D4127" s="236" t="s">
        <v>202</v>
      </c>
      <c r="E4127" s="247" t="s">
        <v>19</v>
      </c>
      <c r="F4127" s="248" t="s">
        <v>3038</v>
      </c>
      <c r="G4127" s="246"/>
      <c r="H4127" s="249">
        <v>49.450000000000003</v>
      </c>
      <c r="I4127" s="250"/>
      <c r="J4127" s="246"/>
      <c r="K4127" s="246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202</v>
      </c>
      <c r="AU4127" s="255" t="s">
        <v>82</v>
      </c>
      <c r="AV4127" s="14" t="s">
        <v>82</v>
      </c>
      <c r="AW4127" s="14" t="s">
        <v>34</v>
      </c>
      <c r="AX4127" s="14" t="s">
        <v>72</v>
      </c>
      <c r="AY4127" s="255" t="s">
        <v>191</v>
      </c>
    </row>
    <row r="4128" s="14" customFormat="1">
      <c r="A4128" s="14"/>
      <c r="B4128" s="245"/>
      <c r="C4128" s="246"/>
      <c r="D4128" s="236" t="s">
        <v>202</v>
      </c>
      <c r="E4128" s="247" t="s">
        <v>19</v>
      </c>
      <c r="F4128" s="248" t="s">
        <v>1529</v>
      </c>
      <c r="G4128" s="246"/>
      <c r="H4128" s="249">
        <v>0.73499999999999999</v>
      </c>
      <c r="I4128" s="250"/>
      <c r="J4128" s="246"/>
      <c r="K4128" s="246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202</v>
      </c>
      <c r="AU4128" s="255" t="s">
        <v>82</v>
      </c>
      <c r="AV4128" s="14" t="s">
        <v>82</v>
      </c>
      <c r="AW4128" s="14" t="s">
        <v>34</v>
      </c>
      <c r="AX4128" s="14" t="s">
        <v>72</v>
      </c>
      <c r="AY4128" s="255" t="s">
        <v>191</v>
      </c>
    </row>
    <row r="4129" s="14" customFormat="1">
      <c r="A4129" s="14"/>
      <c r="B4129" s="245"/>
      <c r="C4129" s="246"/>
      <c r="D4129" s="236" t="s">
        <v>202</v>
      </c>
      <c r="E4129" s="247" t="s">
        <v>19</v>
      </c>
      <c r="F4129" s="248" t="s">
        <v>1530</v>
      </c>
      <c r="G4129" s="246"/>
      <c r="H4129" s="249">
        <v>-6.3310000000000004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202</v>
      </c>
      <c r="AU4129" s="255" t="s">
        <v>82</v>
      </c>
      <c r="AV4129" s="14" t="s">
        <v>82</v>
      </c>
      <c r="AW4129" s="14" t="s">
        <v>34</v>
      </c>
      <c r="AX4129" s="14" t="s">
        <v>72</v>
      </c>
      <c r="AY4129" s="255" t="s">
        <v>191</v>
      </c>
    </row>
    <row r="4130" s="13" customFormat="1">
      <c r="A4130" s="13"/>
      <c r="B4130" s="234"/>
      <c r="C4130" s="235"/>
      <c r="D4130" s="236" t="s">
        <v>202</v>
      </c>
      <c r="E4130" s="237" t="s">
        <v>19</v>
      </c>
      <c r="F4130" s="238" t="s">
        <v>1531</v>
      </c>
      <c r="G4130" s="235"/>
      <c r="H4130" s="237" t="s">
        <v>19</v>
      </c>
      <c r="I4130" s="239"/>
      <c r="J4130" s="235"/>
      <c r="K4130" s="235"/>
      <c r="L4130" s="240"/>
      <c r="M4130" s="241"/>
      <c r="N4130" s="242"/>
      <c r="O4130" s="242"/>
      <c r="P4130" s="242"/>
      <c r="Q4130" s="242"/>
      <c r="R4130" s="242"/>
      <c r="S4130" s="242"/>
      <c r="T4130" s="243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4" t="s">
        <v>202</v>
      </c>
      <c r="AU4130" s="244" t="s">
        <v>82</v>
      </c>
      <c r="AV4130" s="13" t="s">
        <v>80</v>
      </c>
      <c r="AW4130" s="13" t="s">
        <v>34</v>
      </c>
      <c r="AX4130" s="13" t="s">
        <v>72</v>
      </c>
      <c r="AY4130" s="244" t="s">
        <v>191</v>
      </c>
    </row>
    <row r="4131" s="14" customFormat="1">
      <c r="A4131" s="14"/>
      <c r="B4131" s="245"/>
      <c r="C4131" s="246"/>
      <c r="D4131" s="236" t="s">
        <v>202</v>
      </c>
      <c r="E4131" s="247" t="s">
        <v>19</v>
      </c>
      <c r="F4131" s="248" t="s">
        <v>3039</v>
      </c>
      <c r="G4131" s="246"/>
      <c r="H4131" s="249">
        <v>20.425000000000001</v>
      </c>
      <c r="I4131" s="250"/>
      <c r="J4131" s="246"/>
      <c r="K4131" s="246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202</v>
      </c>
      <c r="AU4131" s="255" t="s">
        <v>82</v>
      </c>
      <c r="AV4131" s="14" t="s">
        <v>82</v>
      </c>
      <c r="AW4131" s="14" t="s">
        <v>34</v>
      </c>
      <c r="AX4131" s="14" t="s">
        <v>72</v>
      </c>
      <c r="AY4131" s="255" t="s">
        <v>191</v>
      </c>
    </row>
    <row r="4132" s="14" customFormat="1">
      <c r="A4132" s="14"/>
      <c r="B4132" s="245"/>
      <c r="C4132" s="246"/>
      <c r="D4132" s="236" t="s">
        <v>202</v>
      </c>
      <c r="E4132" s="247" t="s">
        <v>19</v>
      </c>
      <c r="F4132" s="248" t="s">
        <v>1524</v>
      </c>
      <c r="G4132" s="246"/>
      <c r="H4132" s="249">
        <v>4.25</v>
      </c>
      <c r="I4132" s="250"/>
      <c r="J4132" s="246"/>
      <c r="K4132" s="246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202</v>
      </c>
      <c r="AU4132" s="255" t="s">
        <v>82</v>
      </c>
      <c r="AV4132" s="14" t="s">
        <v>82</v>
      </c>
      <c r="AW4132" s="14" t="s">
        <v>34</v>
      </c>
      <c r="AX4132" s="14" t="s">
        <v>72</v>
      </c>
      <c r="AY4132" s="255" t="s">
        <v>191</v>
      </c>
    </row>
    <row r="4133" s="14" customFormat="1">
      <c r="A4133" s="14"/>
      <c r="B4133" s="245"/>
      <c r="C4133" s="246"/>
      <c r="D4133" s="236" t="s">
        <v>202</v>
      </c>
      <c r="E4133" s="247" t="s">
        <v>19</v>
      </c>
      <c r="F4133" s="248" t="s">
        <v>1375</v>
      </c>
      <c r="G4133" s="246"/>
      <c r="H4133" s="249">
        <v>-1.5760000000000001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202</v>
      </c>
      <c r="AU4133" s="255" t="s">
        <v>82</v>
      </c>
      <c r="AV4133" s="14" t="s">
        <v>82</v>
      </c>
      <c r="AW4133" s="14" t="s">
        <v>34</v>
      </c>
      <c r="AX4133" s="14" t="s">
        <v>72</v>
      </c>
      <c r="AY4133" s="255" t="s">
        <v>191</v>
      </c>
    </row>
    <row r="4134" s="13" customFormat="1">
      <c r="A4134" s="13"/>
      <c r="B4134" s="234"/>
      <c r="C4134" s="235"/>
      <c r="D4134" s="236" t="s">
        <v>202</v>
      </c>
      <c r="E4134" s="237" t="s">
        <v>19</v>
      </c>
      <c r="F4134" s="238" t="s">
        <v>1533</v>
      </c>
      <c r="G4134" s="235"/>
      <c r="H4134" s="237" t="s">
        <v>19</v>
      </c>
      <c r="I4134" s="239"/>
      <c r="J4134" s="235"/>
      <c r="K4134" s="235"/>
      <c r="L4134" s="240"/>
      <c r="M4134" s="241"/>
      <c r="N4134" s="242"/>
      <c r="O4134" s="242"/>
      <c r="P4134" s="242"/>
      <c r="Q4134" s="242"/>
      <c r="R4134" s="242"/>
      <c r="S4134" s="242"/>
      <c r="T4134" s="243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4" t="s">
        <v>202</v>
      </c>
      <c r="AU4134" s="244" t="s">
        <v>82</v>
      </c>
      <c r="AV4134" s="13" t="s">
        <v>80</v>
      </c>
      <c r="AW4134" s="13" t="s">
        <v>34</v>
      </c>
      <c r="AX4134" s="13" t="s">
        <v>72</v>
      </c>
      <c r="AY4134" s="244" t="s">
        <v>191</v>
      </c>
    </row>
    <row r="4135" s="14" customFormat="1">
      <c r="A4135" s="14"/>
      <c r="B4135" s="245"/>
      <c r="C4135" s="246"/>
      <c r="D4135" s="236" t="s">
        <v>202</v>
      </c>
      <c r="E4135" s="247" t="s">
        <v>19</v>
      </c>
      <c r="F4135" s="248" t="s">
        <v>3037</v>
      </c>
      <c r="G4135" s="246"/>
      <c r="H4135" s="249">
        <v>13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202</v>
      </c>
      <c r="AU4135" s="255" t="s">
        <v>82</v>
      </c>
      <c r="AV4135" s="14" t="s">
        <v>82</v>
      </c>
      <c r="AW4135" s="14" t="s">
        <v>34</v>
      </c>
      <c r="AX4135" s="14" t="s">
        <v>72</v>
      </c>
      <c r="AY4135" s="255" t="s">
        <v>191</v>
      </c>
    </row>
    <row r="4136" s="14" customFormat="1">
      <c r="A4136" s="14"/>
      <c r="B4136" s="245"/>
      <c r="C4136" s="246"/>
      <c r="D4136" s="236" t="s">
        <v>202</v>
      </c>
      <c r="E4136" s="247" t="s">
        <v>19</v>
      </c>
      <c r="F4136" s="248" t="s">
        <v>1507</v>
      </c>
      <c r="G4136" s="246"/>
      <c r="H4136" s="249">
        <v>-1.379</v>
      </c>
      <c r="I4136" s="250"/>
      <c r="J4136" s="246"/>
      <c r="K4136" s="246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202</v>
      </c>
      <c r="AU4136" s="255" t="s">
        <v>82</v>
      </c>
      <c r="AV4136" s="14" t="s">
        <v>82</v>
      </c>
      <c r="AW4136" s="14" t="s">
        <v>34</v>
      </c>
      <c r="AX4136" s="14" t="s">
        <v>72</v>
      </c>
      <c r="AY4136" s="255" t="s">
        <v>191</v>
      </c>
    </row>
    <row r="4137" s="15" customFormat="1">
      <c r="A4137" s="15"/>
      <c r="B4137" s="256"/>
      <c r="C4137" s="257"/>
      <c r="D4137" s="236" t="s">
        <v>202</v>
      </c>
      <c r="E4137" s="258" t="s">
        <v>19</v>
      </c>
      <c r="F4137" s="259" t="s">
        <v>208</v>
      </c>
      <c r="G4137" s="257"/>
      <c r="H4137" s="260">
        <v>254.27100000000004</v>
      </c>
      <c r="I4137" s="261"/>
      <c r="J4137" s="257"/>
      <c r="K4137" s="257"/>
      <c r="L4137" s="262"/>
      <c r="M4137" s="263"/>
      <c r="N4137" s="264"/>
      <c r="O4137" s="264"/>
      <c r="P4137" s="264"/>
      <c r="Q4137" s="264"/>
      <c r="R4137" s="264"/>
      <c r="S4137" s="264"/>
      <c r="T4137" s="265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5"/>
      <c r="AE4137" s="15"/>
      <c r="AT4137" s="266" t="s">
        <v>202</v>
      </c>
      <c r="AU4137" s="266" t="s">
        <v>82</v>
      </c>
      <c r="AV4137" s="15" t="s">
        <v>93</v>
      </c>
      <c r="AW4137" s="15" t="s">
        <v>34</v>
      </c>
      <c r="AX4137" s="15" t="s">
        <v>72</v>
      </c>
      <c r="AY4137" s="266" t="s">
        <v>191</v>
      </c>
    </row>
    <row r="4138" s="13" customFormat="1">
      <c r="A4138" s="13"/>
      <c r="B4138" s="234"/>
      <c r="C4138" s="235"/>
      <c r="D4138" s="236" t="s">
        <v>202</v>
      </c>
      <c r="E4138" s="237" t="s">
        <v>19</v>
      </c>
      <c r="F4138" s="238" t="s">
        <v>1539</v>
      </c>
      <c r="G4138" s="235"/>
      <c r="H4138" s="237" t="s">
        <v>19</v>
      </c>
      <c r="I4138" s="239"/>
      <c r="J4138" s="235"/>
      <c r="K4138" s="235"/>
      <c r="L4138" s="240"/>
      <c r="M4138" s="241"/>
      <c r="N4138" s="242"/>
      <c r="O4138" s="242"/>
      <c r="P4138" s="242"/>
      <c r="Q4138" s="242"/>
      <c r="R4138" s="242"/>
      <c r="S4138" s="242"/>
      <c r="T4138" s="24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4" t="s">
        <v>202</v>
      </c>
      <c r="AU4138" s="244" t="s">
        <v>82</v>
      </c>
      <c r="AV4138" s="13" t="s">
        <v>80</v>
      </c>
      <c r="AW4138" s="13" t="s">
        <v>34</v>
      </c>
      <c r="AX4138" s="13" t="s">
        <v>72</v>
      </c>
      <c r="AY4138" s="244" t="s">
        <v>191</v>
      </c>
    </row>
    <row r="4139" s="13" customFormat="1">
      <c r="A4139" s="13"/>
      <c r="B4139" s="234"/>
      <c r="C4139" s="235"/>
      <c r="D4139" s="236" t="s">
        <v>202</v>
      </c>
      <c r="E4139" s="237" t="s">
        <v>19</v>
      </c>
      <c r="F4139" s="238" t="s">
        <v>1540</v>
      </c>
      <c r="G4139" s="235"/>
      <c r="H4139" s="237" t="s">
        <v>19</v>
      </c>
      <c r="I4139" s="239"/>
      <c r="J4139" s="235"/>
      <c r="K4139" s="235"/>
      <c r="L4139" s="240"/>
      <c r="M4139" s="241"/>
      <c r="N4139" s="242"/>
      <c r="O4139" s="242"/>
      <c r="P4139" s="242"/>
      <c r="Q4139" s="242"/>
      <c r="R4139" s="242"/>
      <c r="S4139" s="242"/>
      <c r="T4139" s="24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4" t="s">
        <v>202</v>
      </c>
      <c r="AU4139" s="244" t="s">
        <v>82</v>
      </c>
      <c r="AV4139" s="13" t="s">
        <v>80</v>
      </c>
      <c r="AW4139" s="13" t="s">
        <v>34</v>
      </c>
      <c r="AX4139" s="13" t="s">
        <v>72</v>
      </c>
      <c r="AY4139" s="244" t="s">
        <v>191</v>
      </c>
    </row>
    <row r="4140" s="13" customFormat="1">
      <c r="A4140" s="13"/>
      <c r="B4140" s="234"/>
      <c r="C4140" s="235"/>
      <c r="D4140" s="236" t="s">
        <v>202</v>
      </c>
      <c r="E4140" s="237" t="s">
        <v>19</v>
      </c>
      <c r="F4140" s="238" t="s">
        <v>1548</v>
      </c>
      <c r="G4140" s="235"/>
      <c r="H4140" s="237" t="s">
        <v>19</v>
      </c>
      <c r="I4140" s="239"/>
      <c r="J4140" s="235"/>
      <c r="K4140" s="235"/>
      <c r="L4140" s="240"/>
      <c r="M4140" s="241"/>
      <c r="N4140" s="242"/>
      <c r="O4140" s="242"/>
      <c r="P4140" s="242"/>
      <c r="Q4140" s="242"/>
      <c r="R4140" s="242"/>
      <c r="S4140" s="242"/>
      <c r="T4140" s="24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4" t="s">
        <v>202</v>
      </c>
      <c r="AU4140" s="244" t="s">
        <v>82</v>
      </c>
      <c r="AV4140" s="13" t="s">
        <v>80</v>
      </c>
      <c r="AW4140" s="13" t="s">
        <v>34</v>
      </c>
      <c r="AX4140" s="13" t="s">
        <v>72</v>
      </c>
      <c r="AY4140" s="244" t="s">
        <v>191</v>
      </c>
    </row>
    <row r="4141" s="14" customFormat="1">
      <c r="A4141" s="14"/>
      <c r="B4141" s="245"/>
      <c r="C4141" s="246"/>
      <c r="D4141" s="236" t="s">
        <v>202</v>
      </c>
      <c r="E4141" s="247" t="s">
        <v>19</v>
      </c>
      <c r="F4141" s="248" t="s">
        <v>3040</v>
      </c>
      <c r="G4141" s="246"/>
      <c r="H4141" s="249">
        <v>16.460000000000001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202</v>
      </c>
      <c r="AU4141" s="255" t="s">
        <v>82</v>
      </c>
      <c r="AV4141" s="14" t="s">
        <v>82</v>
      </c>
      <c r="AW4141" s="14" t="s">
        <v>34</v>
      </c>
      <c r="AX4141" s="14" t="s">
        <v>72</v>
      </c>
      <c r="AY4141" s="255" t="s">
        <v>191</v>
      </c>
    </row>
    <row r="4142" s="14" customFormat="1">
      <c r="A4142" s="14"/>
      <c r="B4142" s="245"/>
      <c r="C4142" s="246"/>
      <c r="D4142" s="236" t="s">
        <v>202</v>
      </c>
      <c r="E4142" s="247" t="s">
        <v>19</v>
      </c>
      <c r="F4142" s="248" t="s">
        <v>3041</v>
      </c>
      <c r="G4142" s="246"/>
      <c r="H4142" s="249">
        <v>0.25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202</v>
      </c>
      <c r="AU4142" s="255" t="s">
        <v>82</v>
      </c>
      <c r="AV4142" s="14" t="s">
        <v>82</v>
      </c>
      <c r="AW4142" s="14" t="s">
        <v>34</v>
      </c>
      <c r="AX4142" s="14" t="s">
        <v>72</v>
      </c>
      <c r="AY4142" s="255" t="s">
        <v>191</v>
      </c>
    </row>
    <row r="4143" s="14" customFormat="1">
      <c r="A4143" s="14"/>
      <c r="B4143" s="245"/>
      <c r="C4143" s="246"/>
      <c r="D4143" s="236" t="s">
        <v>202</v>
      </c>
      <c r="E4143" s="247" t="s">
        <v>19</v>
      </c>
      <c r="F4143" s="248" t="s">
        <v>3042</v>
      </c>
      <c r="G4143" s="246"/>
      <c r="H4143" s="249">
        <v>-1.567</v>
      </c>
      <c r="I4143" s="250"/>
      <c r="J4143" s="246"/>
      <c r="K4143" s="246"/>
      <c r="L4143" s="251"/>
      <c r="M4143" s="252"/>
      <c r="N4143" s="253"/>
      <c r="O4143" s="253"/>
      <c r="P4143" s="253"/>
      <c r="Q4143" s="253"/>
      <c r="R4143" s="253"/>
      <c r="S4143" s="253"/>
      <c r="T4143" s="25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5" t="s">
        <v>202</v>
      </c>
      <c r="AU4143" s="255" t="s">
        <v>82</v>
      </c>
      <c r="AV4143" s="14" t="s">
        <v>82</v>
      </c>
      <c r="AW4143" s="14" t="s">
        <v>34</v>
      </c>
      <c r="AX4143" s="14" t="s">
        <v>72</v>
      </c>
      <c r="AY4143" s="255" t="s">
        <v>191</v>
      </c>
    </row>
    <row r="4144" s="13" customFormat="1">
      <c r="A4144" s="13"/>
      <c r="B4144" s="234"/>
      <c r="C4144" s="235"/>
      <c r="D4144" s="236" t="s">
        <v>202</v>
      </c>
      <c r="E4144" s="237" t="s">
        <v>19</v>
      </c>
      <c r="F4144" s="238" t="s">
        <v>1554</v>
      </c>
      <c r="G4144" s="235"/>
      <c r="H4144" s="237" t="s">
        <v>19</v>
      </c>
      <c r="I4144" s="239"/>
      <c r="J4144" s="235"/>
      <c r="K4144" s="235"/>
      <c r="L4144" s="240"/>
      <c r="M4144" s="241"/>
      <c r="N4144" s="242"/>
      <c r="O4144" s="242"/>
      <c r="P4144" s="242"/>
      <c r="Q4144" s="242"/>
      <c r="R4144" s="242"/>
      <c r="S4144" s="242"/>
      <c r="T4144" s="243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4" t="s">
        <v>202</v>
      </c>
      <c r="AU4144" s="244" t="s">
        <v>82</v>
      </c>
      <c r="AV4144" s="13" t="s">
        <v>80</v>
      </c>
      <c r="AW4144" s="13" t="s">
        <v>34</v>
      </c>
      <c r="AX4144" s="13" t="s">
        <v>72</v>
      </c>
      <c r="AY4144" s="244" t="s">
        <v>191</v>
      </c>
    </row>
    <row r="4145" s="13" customFormat="1">
      <c r="A4145" s="13"/>
      <c r="B4145" s="234"/>
      <c r="C4145" s="235"/>
      <c r="D4145" s="236" t="s">
        <v>202</v>
      </c>
      <c r="E4145" s="237" t="s">
        <v>19</v>
      </c>
      <c r="F4145" s="238" t="s">
        <v>1559</v>
      </c>
      <c r="G4145" s="235"/>
      <c r="H4145" s="237" t="s">
        <v>19</v>
      </c>
      <c r="I4145" s="239"/>
      <c r="J4145" s="235"/>
      <c r="K4145" s="235"/>
      <c r="L4145" s="240"/>
      <c r="M4145" s="241"/>
      <c r="N4145" s="242"/>
      <c r="O4145" s="242"/>
      <c r="P4145" s="242"/>
      <c r="Q4145" s="242"/>
      <c r="R4145" s="242"/>
      <c r="S4145" s="242"/>
      <c r="T4145" s="24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4" t="s">
        <v>202</v>
      </c>
      <c r="AU4145" s="244" t="s">
        <v>82</v>
      </c>
      <c r="AV4145" s="13" t="s">
        <v>80</v>
      </c>
      <c r="AW4145" s="13" t="s">
        <v>34</v>
      </c>
      <c r="AX4145" s="13" t="s">
        <v>72</v>
      </c>
      <c r="AY4145" s="244" t="s">
        <v>191</v>
      </c>
    </row>
    <row r="4146" s="14" customFormat="1">
      <c r="A4146" s="14"/>
      <c r="B4146" s="245"/>
      <c r="C4146" s="246"/>
      <c r="D4146" s="236" t="s">
        <v>202</v>
      </c>
      <c r="E4146" s="247" t="s">
        <v>19</v>
      </c>
      <c r="F4146" s="248" t="s">
        <v>3043</v>
      </c>
      <c r="G4146" s="246"/>
      <c r="H4146" s="249">
        <v>16.399999999999999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202</v>
      </c>
      <c r="AU4146" s="255" t="s">
        <v>82</v>
      </c>
      <c r="AV4146" s="14" t="s">
        <v>82</v>
      </c>
      <c r="AW4146" s="14" t="s">
        <v>34</v>
      </c>
      <c r="AX4146" s="14" t="s">
        <v>72</v>
      </c>
      <c r="AY4146" s="255" t="s">
        <v>191</v>
      </c>
    </row>
    <row r="4147" s="14" customFormat="1">
      <c r="A4147" s="14"/>
      <c r="B4147" s="245"/>
      <c r="C4147" s="246"/>
      <c r="D4147" s="236" t="s">
        <v>202</v>
      </c>
      <c r="E4147" s="247" t="s">
        <v>19</v>
      </c>
      <c r="F4147" s="248" t="s">
        <v>3041</v>
      </c>
      <c r="G4147" s="246"/>
      <c r="H4147" s="249">
        <v>0.25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202</v>
      </c>
      <c r="AU4147" s="255" t="s">
        <v>82</v>
      </c>
      <c r="AV4147" s="14" t="s">
        <v>82</v>
      </c>
      <c r="AW4147" s="14" t="s">
        <v>34</v>
      </c>
      <c r="AX4147" s="14" t="s">
        <v>72</v>
      </c>
      <c r="AY4147" s="255" t="s">
        <v>191</v>
      </c>
    </row>
    <row r="4148" s="14" customFormat="1">
      <c r="A4148" s="14"/>
      <c r="B4148" s="245"/>
      <c r="C4148" s="246"/>
      <c r="D4148" s="236" t="s">
        <v>202</v>
      </c>
      <c r="E4148" s="247" t="s">
        <v>19</v>
      </c>
      <c r="F4148" s="248" t="s">
        <v>3042</v>
      </c>
      <c r="G4148" s="246"/>
      <c r="H4148" s="249">
        <v>-1.567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202</v>
      </c>
      <c r="AU4148" s="255" t="s">
        <v>82</v>
      </c>
      <c r="AV4148" s="14" t="s">
        <v>82</v>
      </c>
      <c r="AW4148" s="14" t="s">
        <v>34</v>
      </c>
      <c r="AX4148" s="14" t="s">
        <v>72</v>
      </c>
      <c r="AY4148" s="255" t="s">
        <v>191</v>
      </c>
    </row>
    <row r="4149" s="13" customFormat="1">
      <c r="A4149" s="13"/>
      <c r="B4149" s="234"/>
      <c r="C4149" s="235"/>
      <c r="D4149" s="236" t="s">
        <v>202</v>
      </c>
      <c r="E4149" s="237" t="s">
        <v>19</v>
      </c>
      <c r="F4149" s="238" t="s">
        <v>1565</v>
      </c>
      <c r="G4149" s="235"/>
      <c r="H4149" s="237" t="s">
        <v>19</v>
      </c>
      <c r="I4149" s="239"/>
      <c r="J4149" s="235"/>
      <c r="K4149" s="235"/>
      <c r="L4149" s="240"/>
      <c r="M4149" s="241"/>
      <c r="N4149" s="242"/>
      <c r="O4149" s="242"/>
      <c r="P4149" s="242"/>
      <c r="Q4149" s="242"/>
      <c r="R4149" s="242"/>
      <c r="S4149" s="242"/>
      <c r="T4149" s="24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4" t="s">
        <v>202</v>
      </c>
      <c r="AU4149" s="244" t="s">
        <v>82</v>
      </c>
      <c r="AV4149" s="13" t="s">
        <v>80</v>
      </c>
      <c r="AW4149" s="13" t="s">
        <v>34</v>
      </c>
      <c r="AX4149" s="13" t="s">
        <v>72</v>
      </c>
      <c r="AY4149" s="244" t="s">
        <v>191</v>
      </c>
    </row>
    <row r="4150" s="13" customFormat="1">
      <c r="A4150" s="13"/>
      <c r="B4150" s="234"/>
      <c r="C4150" s="235"/>
      <c r="D4150" s="236" t="s">
        <v>202</v>
      </c>
      <c r="E4150" s="237" t="s">
        <v>19</v>
      </c>
      <c r="F4150" s="238" t="s">
        <v>1569</v>
      </c>
      <c r="G4150" s="235"/>
      <c r="H4150" s="237" t="s">
        <v>19</v>
      </c>
      <c r="I4150" s="239"/>
      <c r="J4150" s="235"/>
      <c r="K4150" s="235"/>
      <c r="L4150" s="240"/>
      <c r="M4150" s="241"/>
      <c r="N4150" s="242"/>
      <c r="O4150" s="242"/>
      <c r="P4150" s="242"/>
      <c r="Q4150" s="242"/>
      <c r="R4150" s="242"/>
      <c r="S4150" s="242"/>
      <c r="T4150" s="243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4" t="s">
        <v>202</v>
      </c>
      <c r="AU4150" s="244" t="s">
        <v>82</v>
      </c>
      <c r="AV4150" s="13" t="s">
        <v>80</v>
      </c>
      <c r="AW4150" s="13" t="s">
        <v>34</v>
      </c>
      <c r="AX4150" s="13" t="s">
        <v>72</v>
      </c>
      <c r="AY4150" s="244" t="s">
        <v>191</v>
      </c>
    </row>
    <row r="4151" s="14" customFormat="1">
      <c r="A4151" s="14"/>
      <c r="B4151" s="245"/>
      <c r="C4151" s="246"/>
      <c r="D4151" s="236" t="s">
        <v>202</v>
      </c>
      <c r="E4151" s="247" t="s">
        <v>19</v>
      </c>
      <c r="F4151" s="248" t="s">
        <v>3043</v>
      </c>
      <c r="G4151" s="246"/>
      <c r="H4151" s="249">
        <v>16.399999999999999</v>
      </c>
      <c r="I4151" s="250"/>
      <c r="J4151" s="246"/>
      <c r="K4151" s="246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202</v>
      </c>
      <c r="AU4151" s="255" t="s">
        <v>82</v>
      </c>
      <c r="AV4151" s="14" t="s">
        <v>82</v>
      </c>
      <c r="AW4151" s="14" t="s">
        <v>34</v>
      </c>
      <c r="AX4151" s="14" t="s">
        <v>72</v>
      </c>
      <c r="AY4151" s="255" t="s">
        <v>191</v>
      </c>
    </row>
    <row r="4152" s="14" customFormat="1">
      <c r="A4152" s="14"/>
      <c r="B4152" s="245"/>
      <c r="C4152" s="246"/>
      <c r="D4152" s="236" t="s">
        <v>202</v>
      </c>
      <c r="E4152" s="247" t="s">
        <v>19</v>
      </c>
      <c r="F4152" s="248" t="s">
        <v>3041</v>
      </c>
      <c r="G4152" s="246"/>
      <c r="H4152" s="249">
        <v>0.25</v>
      </c>
      <c r="I4152" s="250"/>
      <c r="J4152" s="246"/>
      <c r="K4152" s="246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202</v>
      </c>
      <c r="AU4152" s="255" t="s">
        <v>82</v>
      </c>
      <c r="AV4152" s="14" t="s">
        <v>82</v>
      </c>
      <c r="AW4152" s="14" t="s">
        <v>34</v>
      </c>
      <c r="AX4152" s="14" t="s">
        <v>72</v>
      </c>
      <c r="AY4152" s="255" t="s">
        <v>191</v>
      </c>
    </row>
    <row r="4153" s="14" customFormat="1">
      <c r="A4153" s="14"/>
      <c r="B4153" s="245"/>
      <c r="C4153" s="246"/>
      <c r="D4153" s="236" t="s">
        <v>202</v>
      </c>
      <c r="E4153" s="247" t="s">
        <v>19</v>
      </c>
      <c r="F4153" s="248" t="s">
        <v>3042</v>
      </c>
      <c r="G4153" s="246"/>
      <c r="H4153" s="249">
        <v>-1.567</v>
      </c>
      <c r="I4153" s="250"/>
      <c r="J4153" s="246"/>
      <c r="K4153" s="246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202</v>
      </c>
      <c r="AU4153" s="255" t="s">
        <v>82</v>
      </c>
      <c r="AV4153" s="14" t="s">
        <v>82</v>
      </c>
      <c r="AW4153" s="14" t="s">
        <v>34</v>
      </c>
      <c r="AX4153" s="14" t="s">
        <v>72</v>
      </c>
      <c r="AY4153" s="255" t="s">
        <v>191</v>
      </c>
    </row>
    <row r="4154" s="13" customFormat="1">
      <c r="A4154" s="13"/>
      <c r="B4154" s="234"/>
      <c r="C4154" s="235"/>
      <c r="D4154" s="236" t="s">
        <v>202</v>
      </c>
      <c r="E4154" s="237" t="s">
        <v>19</v>
      </c>
      <c r="F4154" s="238" t="s">
        <v>1572</v>
      </c>
      <c r="G4154" s="235"/>
      <c r="H4154" s="237" t="s">
        <v>19</v>
      </c>
      <c r="I4154" s="239"/>
      <c r="J4154" s="235"/>
      <c r="K4154" s="235"/>
      <c r="L4154" s="240"/>
      <c r="M4154" s="241"/>
      <c r="N4154" s="242"/>
      <c r="O4154" s="242"/>
      <c r="P4154" s="242"/>
      <c r="Q4154" s="242"/>
      <c r="R4154" s="242"/>
      <c r="S4154" s="242"/>
      <c r="T4154" s="243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4" t="s">
        <v>202</v>
      </c>
      <c r="AU4154" s="244" t="s">
        <v>82</v>
      </c>
      <c r="AV4154" s="13" t="s">
        <v>80</v>
      </c>
      <c r="AW4154" s="13" t="s">
        <v>34</v>
      </c>
      <c r="AX4154" s="13" t="s">
        <v>72</v>
      </c>
      <c r="AY4154" s="244" t="s">
        <v>191</v>
      </c>
    </row>
    <row r="4155" s="13" customFormat="1">
      <c r="A4155" s="13"/>
      <c r="B4155" s="234"/>
      <c r="C4155" s="235"/>
      <c r="D4155" s="236" t="s">
        <v>202</v>
      </c>
      <c r="E4155" s="237" t="s">
        <v>19</v>
      </c>
      <c r="F4155" s="238" t="s">
        <v>1577</v>
      </c>
      <c r="G4155" s="235"/>
      <c r="H4155" s="237" t="s">
        <v>19</v>
      </c>
      <c r="I4155" s="239"/>
      <c r="J4155" s="235"/>
      <c r="K4155" s="235"/>
      <c r="L4155" s="240"/>
      <c r="M4155" s="241"/>
      <c r="N4155" s="242"/>
      <c r="O4155" s="242"/>
      <c r="P4155" s="242"/>
      <c r="Q4155" s="242"/>
      <c r="R4155" s="242"/>
      <c r="S4155" s="242"/>
      <c r="T4155" s="243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4" t="s">
        <v>202</v>
      </c>
      <c r="AU4155" s="244" t="s">
        <v>82</v>
      </c>
      <c r="AV4155" s="13" t="s">
        <v>80</v>
      </c>
      <c r="AW4155" s="13" t="s">
        <v>34</v>
      </c>
      <c r="AX4155" s="13" t="s">
        <v>72</v>
      </c>
      <c r="AY4155" s="244" t="s">
        <v>191</v>
      </c>
    </row>
    <row r="4156" s="14" customFormat="1">
      <c r="A4156" s="14"/>
      <c r="B4156" s="245"/>
      <c r="C4156" s="246"/>
      <c r="D4156" s="236" t="s">
        <v>202</v>
      </c>
      <c r="E4156" s="247" t="s">
        <v>19</v>
      </c>
      <c r="F4156" s="248" t="s">
        <v>3044</v>
      </c>
      <c r="G4156" s="246"/>
      <c r="H4156" s="249">
        <v>16.399999999999999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202</v>
      </c>
      <c r="AU4156" s="255" t="s">
        <v>82</v>
      </c>
      <c r="AV4156" s="14" t="s">
        <v>82</v>
      </c>
      <c r="AW4156" s="14" t="s">
        <v>34</v>
      </c>
      <c r="AX4156" s="14" t="s">
        <v>72</v>
      </c>
      <c r="AY4156" s="255" t="s">
        <v>191</v>
      </c>
    </row>
    <row r="4157" s="14" customFormat="1">
      <c r="A4157" s="14"/>
      <c r="B4157" s="245"/>
      <c r="C4157" s="246"/>
      <c r="D4157" s="236" t="s">
        <v>202</v>
      </c>
      <c r="E4157" s="247" t="s">
        <v>19</v>
      </c>
      <c r="F4157" s="248" t="s">
        <v>3041</v>
      </c>
      <c r="G4157" s="246"/>
      <c r="H4157" s="249">
        <v>0.25</v>
      </c>
      <c r="I4157" s="250"/>
      <c r="J4157" s="246"/>
      <c r="K4157" s="246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202</v>
      </c>
      <c r="AU4157" s="255" t="s">
        <v>82</v>
      </c>
      <c r="AV4157" s="14" t="s">
        <v>82</v>
      </c>
      <c r="AW4157" s="14" t="s">
        <v>34</v>
      </c>
      <c r="AX4157" s="14" t="s">
        <v>72</v>
      </c>
      <c r="AY4157" s="255" t="s">
        <v>191</v>
      </c>
    </row>
    <row r="4158" s="14" customFormat="1">
      <c r="A4158" s="14"/>
      <c r="B4158" s="245"/>
      <c r="C4158" s="246"/>
      <c r="D4158" s="236" t="s">
        <v>202</v>
      </c>
      <c r="E4158" s="247" t="s">
        <v>19</v>
      </c>
      <c r="F4158" s="248" t="s">
        <v>3042</v>
      </c>
      <c r="G4158" s="246"/>
      <c r="H4158" s="249">
        <v>-1.567</v>
      </c>
      <c r="I4158" s="250"/>
      <c r="J4158" s="246"/>
      <c r="K4158" s="246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202</v>
      </c>
      <c r="AU4158" s="255" t="s">
        <v>82</v>
      </c>
      <c r="AV4158" s="14" t="s">
        <v>82</v>
      </c>
      <c r="AW4158" s="14" t="s">
        <v>34</v>
      </c>
      <c r="AX4158" s="14" t="s">
        <v>72</v>
      </c>
      <c r="AY4158" s="255" t="s">
        <v>191</v>
      </c>
    </row>
    <row r="4159" s="15" customFormat="1">
      <c r="A4159" s="15"/>
      <c r="B4159" s="256"/>
      <c r="C4159" s="257"/>
      <c r="D4159" s="236" t="s">
        <v>202</v>
      </c>
      <c r="E4159" s="258" t="s">
        <v>19</v>
      </c>
      <c r="F4159" s="259" t="s">
        <v>208</v>
      </c>
      <c r="G4159" s="257"/>
      <c r="H4159" s="260">
        <v>60.391999999999996</v>
      </c>
      <c r="I4159" s="261"/>
      <c r="J4159" s="257"/>
      <c r="K4159" s="257"/>
      <c r="L4159" s="262"/>
      <c r="M4159" s="263"/>
      <c r="N4159" s="264"/>
      <c r="O4159" s="264"/>
      <c r="P4159" s="264"/>
      <c r="Q4159" s="264"/>
      <c r="R4159" s="264"/>
      <c r="S4159" s="264"/>
      <c r="T4159" s="26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T4159" s="266" t="s">
        <v>202</v>
      </c>
      <c r="AU4159" s="266" t="s">
        <v>82</v>
      </c>
      <c r="AV4159" s="15" t="s">
        <v>93</v>
      </c>
      <c r="AW4159" s="15" t="s">
        <v>34</v>
      </c>
      <c r="AX4159" s="15" t="s">
        <v>72</v>
      </c>
      <c r="AY4159" s="266" t="s">
        <v>191</v>
      </c>
    </row>
    <row r="4160" s="13" customFormat="1">
      <c r="A4160" s="13"/>
      <c r="B4160" s="234"/>
      <c r="C4160" s="235"/>
      <c r="D4160" s="236" t="s">
        <v>202</v>
      </c>
      <c r="E4160" s="237" t="s">
        <v>19</v>
      </c>
      <c r="F4160" s="238" t="s">
        <v>1581</v>
      </c>
      <c r="G4160" s="235"/>
      <c r="H4160" s="237" t="s">
        <v>19</v>
      </c>
      <c r="I4160" s="239"/>
      <c r="J4160" s="235"/>
      <c r="K4160" s="235"/>
      <c r="L4160" s="240"/>
      <c r="M4160" s="241"/>
      <c r="N4160" s="242"/>
      <c r="O4160" s="242"/>
      <c r="P4160" s="242"/>
      <c r="Q4160" s="242"/>
      <c r="R4160" s="242"/>
      <c r="S4160" s="242"/>
      <c r="T4160" s="24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4" t="s">
        <v>202</v>
      </c>
      <c r="AU4160" s="244" t="s">
        <v>82</v>
      </c>
      <c r="AV4160" s="13" t="s">
        <v>80</v>
      </c>
      <c r="AW4160" s="13" t="s">
        <v>34</v>
      </c>
      <c r="AX4160" s="13" t="s">
        <v>72</v>
      </c>
      <c r="AY4160" s="244" t="s">
        <v>191</v>
      </c>
    </row>
    <row r="4161" s="13" customFormat="1">
      <c r="A4161" s="13"/>
      <c r="B4161" s="234"/>
      <c r="C4161" s="235"/>
      <c r="D4161" s="236" t="s">
        <v>202</v>
      </c>
      <c r="E4161" s="237" t="s">
        <v>19</v>
      </c>
      <c r="F4161" s="238" t="s">
        <v>1582</v>
      </c>
      <c r="G4161" s="235"/>
      <c r="H4161" s="237" t="s">
        <v>19</v>
      </c>
      <c r="I4161" s="239"/>
      <c r="J4161" s="235"/>
      <c r="K4161" s="235"/>
      <c r="L4161" s="240"/>
      <c r="M4161" s="241"/>
      <c r="N4161" s="242"/>
      <c r="O4161" s="242"/>
      <c r="P4161" s="242"/>
      <c r="Q4161" s="242"/>
      <c r="R4161" s="242"/>
      <c r="S4161" s="242"/>
      <c r="T4161" s="24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4" t="s">
        <v>202</v>
      </c>
      <c r="AU4161" s="244" t="s">
        <v>82</v>
      </c>
      <c r="AV4161" s="13" t="s">
        <v>80</v>
      </c>
      <c r="AW4161" s="13" t="s">
        <v>34</v>
      </c>
      <c r="AX4161" s="13" t="s">
        <v>72</v>
      </c>
      <c r="AY4161" s="244" t="s">
        <v>191</v>
      </c>
    </row>
    <row r="4162" s="14" customFormat="1">
      <c r="A4162" s="14"/>
      <c r="B4162" s="245"/>
      <c r="C4162" s="246"/>
      <c r="D4162" s="236" t="s">
        <v>202</v>
      </c>
      <c r="E4162" s="247" t="s">
        <v>19</v>
      </c>
      <c r="F4162" s="248" t="s">
        <v>3045</v>
      </c>
      <c r="G4162" s="246"/>
      <c r="H4162" s="249">
        <v>26.420000000000002</v>
      </c>
      <c r="I4162" s="250"/>
      <c r="J4162" s="246"/>
      <c r="K4162" s="246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202</v>
      </c>
      <c r="AU4162" s="255" t="s">
        <v>82</v>
      </c>
      <c r="AV4162" s="14" t="s">
        <v>82</v>
      </c>
      <c r="AW4162" s="14" t="s">
        <v>34</v>
      </c>
      <c r="AX4162" s="14" t="s">
        <v>72</v>
      </c>
      <c r="AY4162" s="255" t="s">
        <v>191</v>
      </c>
    </row>
    <row r="4163" s="14" customFormat="1">
      <c r="A4163" s="14"/>
      <c r="B4163" s="245"/>
      <c r="C4163" s="246"/>
      <c r="D4163" s="236" t="s">
        <v>202</v>
      </c>
      <c r="E4163" s="247" t="s">
        <v>19</v>
      </c>
      <c r="F4163" s="248" t="s">
        <v>1375</v>
      </c>
      <c r="G4163" s="246"/>
      <c r="H4163" s="249">
        <v>-1.5760000000000001</v>
      </c>
      <c r="I4163" s="250"/>
      <c r="J4163" s="246"/>
      <c r="K4163" s="246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202</v>
      </c>
      <c r="AU4163" s="255" t="s">
        <v>82</v>
      </c>
      <c r="AV4163" s="14" t="s">
        <v>82</v>
      </c>
      <c r="AW4163" s="14" t="s">
        <v>34</v>
      </c>
      <c r="AX4163" s="14" t="s">
        <v>72</v>
      </c>
      <c r="AY4163" s="255" t="s">
        <v>191</v>
      </c>
    </row>
    <row r="4164" s="13" customFormat="1">
      <c r="A4164" s="13"/>
      <c r="B4164" s="234"/>
      <c r="C4164" s="235"/>
      <c r="D4164" s="236" t="s">
        <v>202</v>
      </c>
      <c r="E4164" s="237" t="s">
        <v>19</v>
      </c>
      <c r="F4164" s="238" t="s">
        <v>1589</v>
      </c>
      <c r="G4164" s="235"/>
      <c r="H4164" s="237" t="s">
        <v>19</v>
      </c>
      <c r="I4164" s="239"/>
      <c r="J4164" s="235"/>
      <c r="K4164" s="235"/>
      <c r="L4164" s="240"/>
      <c r="M4164" s="241"/>
      <c r="N4164" s="242"/>
      <c r="O4164" s="242"/>
      <c r="P4164" s="242"/>
      <c r="Q4164" s="242"/>
      <c r="R4164" s="242"/>
      <c r="S4164" s="242"/>
      <c r="T4164" s="243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4" t="s">
        <v>202</v>
      </c>
      <c r="AU4164" s="244" t="s">
        <v>82</v>
      </c>
      <c r="AV4164" s="13" t="s">
        <v>80</v>
      </c>
      <c r="AW4164" s="13" t="s">
        <v>34</v>
      </c>
      <c r="AX4164" s="13" t="s">
        <v>72</v>
      </c>
      <c r="AY4164" s="244" t="s">
        <v>191</v>
      </c>
    </row>
    <row r="4165" s="14" customFormat="1">
      <c r="A4165" s="14"/>
      <c r="B4165" s="245"/>
      <c r="C4165" s="246"/>
      <c r="D4165" s="236" t="s">
        <v>202</v>
      </c>
      <c r="E4165" s="247" t="s">
        <v>19</v>
      </c>
      <c r="F4165" s="248" t="s">
        <v>3046</v>
      </c>
      <c r="G4165" s="246"/>
      <c r="H4165" s="249">
        <v>11.119999999999999</v>
      </c>
      <c r="I4165" s="250"/>
      <c r="J4165" s="246"/>
      <c r="K4165" s="246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202</v>
      </c>
      <c r="AU4165" s="255" t="s">
        <v>82</v>
      </c>
      <c r="AV4165" s="14" t="s">
        <v>82</v>
      </c>
      <c r="AW4165" s="14" t="s">
        <v>34</v>
      </c>
      <c r="AX4165" s="14" t="s">
        <v>72</v>
      </c>
      <c r="AY4165" s="255" t="s">
        <v>191</v>
      </c>
    </row>
    <row r="4166" s="14" customFormat="1">
      <c r="A4166" s="14"/>
      <c r="B4166" s="245"/>
      <c r="C4166" s="246"/>
      <c r="D4166" s="236" t="s">
        <v>202</v>
      </c>
      <c r="E4166" s="247" t="s">
        <v>19</v>
      </c>
      <c r="F4166" s="248" t="s">
        <v>1375</v>
      </c>
      <c r="G4166" s="246"/>
      <c r="H4166" s="249">
        <v>-1.5760000000000001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202</v>
      </c>
      <c r="AU4166" s="255" t="s">
        <v>82</v>
      </c>
      <c r="AV4166" s="14" t="s">
        <v>82</v>
      </c>
      <c r="AW4166" s="14" t="s">
        <v>34</v>
      </c>
      <c r="AX4166" s="14" t="s">
        <v>72</v>
      </c>
      <c r="AY4166" s="255" t="s">
        <v>191</v>
      </c>
    </row>
    <row r="4167" s="13" customFormat="1">
      <c r="A4167" s="13"/>
      <c r="B4167" s="234"/>
      <c r="C4167" s="235"/>
      <c r="D4167" s="236" t="s">
        <v>202</v>
      </c>
      <c r="E4167" s="237" t="s">
        <v>19</v>
      </c>
      <c r="F4167" s="238" t="s">
        <v>1599</v>
      </c>
      <c r="G4167" s="235"/>
      <c r="H4167" s="237" t="s">
        <v>19</v>
      </c>
      <c r="I4167" s="239"/>
      <c r="J4167" s="235"/>
      <c r="K4167" s="235"/>
      <c r="L4167" s="240"/>
      <c r="M4167" s="241"/>
      <c r="N4167" s="242"/>
      <c r="O4167" s="242"/>
      <c r="P4167" s="242"/>
      <c r="Q4167" s="242"/>
      <c r="R4167" s="242"/>
      <c r="S4167" s="242"/>
      <c r="T4167" s="24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4" t="s">
        <v>202</v>
      </c>
      <c r="AU4167" s="244" t="s">
        <v>82</v>
      </c>
      <c r="AV4167" s="13" t="s">
        <v>80</v>
      </c>
      <c r="AW4167" s="13" t="s">
        <v>34</v>
      </c>
      <c r="AX4167" s="13" t="s">
        <v>72</v>
      </c>
      <c r="AY4167" s="244" t="s">
        <v>191</v>
      </c>
    </row>
    <row r="4168" s="14" customFormat="1">
      <c r="A4168" s="14"/>
      <c r="B4168" s="245"/>
      <c r="C4168" s="246"/>
      <c r="D4168" s="236" t="s">
        <v>202</v>
      </c>
      <c r="E4168" s="247" t="s">
        <v>19</v>
      </c>
      <c r="F4168" s="248" t="s">
        <v>3047</v>
      </c>
      <c r="G4168" s="246"/>
      <c r="H4168" s="249">
        <v>31.899999999999999</v>
      </c>
      <c r="I4168" s="250"/>
      <c r="J4168" s="246"/>
      <c r="K4168" s="246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202</v>
      </c>
      <c r="AU4168" s="255" t="s">
        <v>82</v>
      </c>
      <c r="AV4168" s="14" t="s">
        <v>82</v>
      </c>
      <c r="AW4168" s="14" t="s">
        <v>34</v>
      </c>
      <c r="AX4168" s="14" t="s">
        <v>72</v>
      </c>
      <c r="AY4168" s="255" t="s">
        <v>191</v>
      </c>
    </row>
    <row r="4169" s="14" customFormat="1">
      <c r="A4169" s="14"/>
      <c r="B4169" s="245"/>
      <c r="C4169" s="246"/>
      <c r="D4169" s="236" t="s">
        <v>202</v>
      </c>
      <c r="E4169" s="247" t="s">
        <v>19</v>
      </c>
      <c r="F4169" s="248" t="s">
        <v>3048</v>
      </c>
      <c r="G4169" s="246"/>
      <c r="H4169" s="249">
        <v>0.40000000000000002</v>
      </c>
      <c r="I4169" s="250"/>
      <c r="J4169" s="246"/>
      <c r="K4169" s="246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202</v>
      </c>
      <c r="AU4169" s="255" t="s">
        <v>82</v>
      </c>
      <c r="AV4169" s="14" t="s">
        <v>82</v>
      </c>
      <c r="AW4169" s="14" t="s">
        <v>34</v>
      </c>
      <c r="AX4169" s="14" t="s">
        <v>72</v>
      </c>
      <c r="AY4169" s="255" t="s">
        <v>191</v>
      </c>
    </row>
    <row r="4170" s="14" customFormat="1">
      <c r="A4170" s="14"/>
      <c r="B4170" s="245"/>
      <c r="C4170" s="246"/>
      <c r="D4170" s="236" t="s">
        <v>202</v>
      </c>
      <c r="E4170" s="247" t="s">
        <v>19</v>
      </c>
      <c r="F4170" s="248" t="s">
        <v>3049</v>
      </c>
      <c r="G4170" s="246"/>
      <c r="H4170" s="249">
        <v>-3.6520000000000001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202</v>
      </c>
      <c r="AU4170" s="255" t="s">
        <v>82</v>
      </c>
      <c r="AV4170" s="14" t="s">
        <v>82</v>
      </c>
      <c r="AW4170" s="14" t="s">
        <v>34</v>
      </c>
      <c r="AX4170" s="14" t="s">
        <v>72</v>
      </c>
      <c r="AY4170" s="255" t="s">
        <v>191</v>
      </c>
    </row>
    <row r="4171" s="13" customFormat="1">
      <c r="A4171" s="13"/>
      <c r="B4171" s="234"/>
      <c r="C4171" s="235"/>
      <c r="D4171" s="236" t="s">
        <v>202</v>
      </c>
      <c r="E4171" s="237" t="s">
        <v>19</v>
      </c>
      <c r="F4171" s="238" t="s">
        <v>1602</v>
      </c>
      <c r="G4171" s="235"/>
      <c r="H4171" s="237" t="s">
        <v>19</v>
      </c>
      <c r="I4171" s="239"/>
      <c r="J4171" s="235"/>
      <c r="K4171" s="235"/>
      <c r="L4171" s="240"/>
      <c r="M4171" s="241"/>
      <c r="N4171" s="242"/>
      <c r="O4171" s="242"/>
      <c r="P4171" s="242"/>
      <c r="Q4171" s="242"/>
      <c r="R4171" s="242"/>
      <c r="S4171" s="242"/>
      <c r="T4171" s="24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4" t="s">
        <v>202</v>
      </c>
      <c r="AU4171" s="244" t="s">
        <v>82</v>
      </c>
      <c r="AV4171" s="13" t="s">
        <v>80</v>
      </c>
      <c r="AW4171" s="13" t="s">
        <v>34</v>
      </c>
      <c r="AX4171" s="13" t="s">
        <v>72</v>
      </c>
      <c r="AY4171" s="244" t="s">
        <v>191</v>
      </c>
    </row>
    <row r="4172" s="14" customFormat="1">
      <c r="A4172" s="14"/>
      <c r="B4172" s="245"/>
      <c r="C4172" s="246"/>
      <c r="D4172" s="236" t="s">
        <v>202</v>
      </c>
      <c r="E4172" s="247" t="s">
        <v>19</v>
      </c>
      <c r="F4172" s="248" t="s">
        <v>3050</v>
      </c>
      <c r="G4172" s="246"/>
      <c r="H4172" s="249">
        <v>23.649999999999999</v>
      </c>
      <c r="I4172" s="250"/>
      <c r="J4172" s="246"/>
      <c r="K4172" s="246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202</v>
      </c>
      <c r="AU4172" s="255" t="s">
        <v>82</v>
      </c>
      <c r="AV4172" s="14" t="s">
        <v>82</v>
      </c>
      <c r="AW4172" s="14" t="s">
        <v>34</v>
      </c>
      <c r="AX4172" s="14" t="s">
        <v>72</v>
      </c>
      <c r="AY4172" s="255" t="s">
        <v>191</v>
      </c>
    </row>
    <row r="4173" s="14" customFormat="1">
      <c r="A4173" s="14"/>
      <c r="B4173" s="245"/>
      <c r="C4173" s="246"/>
      <c r="D4173" s="236" t="s">
        <v>202</v>
      </c>
      <c r="E4173" s="247" t="s">
        <v>19</v>
      </c>
      <c r="F4173" s="248" t="s">
        <v>1375</v>
      </c>
      <c r="G4173" s="246"/>
      <c r="H4173" s="249">
        <v>-1.5760000000000001</v>
      </c>
      <c r="I4173" s="250"/>
      <c r="J4173" s="246"/>
      <c r="K4173" s="246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202</v>
      </c>
      <c r="AU4173" s="255" t="s">
        <v>82</v>
      </c>
      <c r="AV4173" s="14" t="s">
        <v>82</v>
      </c>
      <c r="AW4173" s="14" t="s">
        <v>34</v>
      </c>
      <c r="AX4173" s="14" t="s">
        <v>72</v>
      </c>
      <c r="AY4173" s="255" t="s">
        <v>191</v>
      </c>
    </row>
    <row r="4174" s="13" customFormat="1">
      <c r="A4174" s="13"/>
      <c r="B4174" s="234"/>
      <c r="C4174" s="235"/>
      <c r="D4174" s="236" t="s">
        <v>202</v>
      </c>
      <c r="E4174" s="237" t="s">
        <v>19</v>
      </c>
      <c r="F4174" s="238" t="s">
        <v>1604</v>
      </c>
      <c r="G4174" s="235"/>
      <c r="H4174" s="237" t="s">
        <v>19</v>
      </c>
      <c r="I4174" s="239"/>
      <c r="J4174" s="235"/>
      <c r="K4174" s="235"/>
      <c r="L4174" s="240"/>
      <c r="M4174" s="241"/>
      <c r="N4174" s="242"/>
      <c r="O4174" s="242"/>
      <c r="P4174" s="242"/>
      <c r="Q4174" s="242"/>
      <c r="R4174" s="242"/>
      <c r="S4174" s="242"/>
      <c r="T4174" s="24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4" t="s">
        <v>202</v>
      </c>
      <c r="AU4174" s="244" t="s">
        <v>82</v>
      </c>
      <c r="AV4174" s="13" t="s">
        <v>80</v>
      </c>
      <c r="AW4174" s="13" t="s">
        <v>34</v>
      </c>
      <c r="AX4174" s="13" t="s">
        <v>72</v>
      </c>
      <c r="AY4174" s="244" t="s">
        <v>191</v>
      </c>
    </row>
    <row r="4175" s="14" customFormat="1">
      <c r="A4175" s="14"/>
      <c r="B4175" s="245"/>
      <c r="C4175" s="246"/>
      <c r="D4175" s="236" t="s">
        <v>202</v>
      </c>
      <c r="E4175" s="247" t="s">
        <v>19</v>
      </c>
      <c r="F4175" s="248" t="s">
        <v>3050</v>
      </c>
      <c r="G4175" s="246"/>
      <c r="H4175" s="249">
        <v>23.649999999999999</v>
      </c>
      <c r="I4175" s="250"/>
      <c r="J4175" s="246"/>
      <c r="K4175" s="246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202</v>
      </c>
      <c r="AU4175" s="255" t="s">
        <v>82</v>
      </c>
      <c r="AV4175" s="14" t="s">
        <v>82</v>
      </c>
      <c r="AW4175" s="14" t="s">
        <v>34</v>
      </c>
      <c r="AX4175" s="14" t="s">
        <v>72</v>
      </c>
      <c r="AY4175" s="255" t="s">
        <v>191</v>
      </c>
    </row>
    <row r="4176" s="14" customFormat="1">
      <c r="A4176" s="14"/>
      <c r="B4176" s="245"/>
      <c r="C4176" s="246"/>
      <c r="D4176" s="236" t="s">
        <v>202</v>
      </c>
      <c r="E4176" s="247" t="s">
        <v>19</v>
      </c>
      <c r="F4176" s="248" t="s">
        <v>3048</v>
      </c>
      <c r="G4176" s="246"/>
      <c r="H4176" s="249">
        <v>0.40000000000000002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202</v>
      </c>
      <c r="AU4176" s="255" t="s">
        <v>82</v>
      </c>
      <c r="AV4176" s="14" t="s">
        <v>82</v>
      </c>
      <c r="AW4176" s="14" t="s">
        <v>34</v>
      </c>
      <c r="AX4176" s="14" t="s">
        <v>72</v>
      </c>
      <c r="AY4176" s="255" t="s">
        <v>191</v>
      </c>
    </row>
    <row r="4177" s="14" customFormat="1">
      <c r="A4177" s="14"/>
      <c r="B4177" s="245"/>
      <c r="C4177" s="246"/>
      <c r="D4177" s="236" t="s">
        <v>202</v>
      </c>
      <c r="E4177" s="247" t="s">
        <v>19</v>
      </c>
      <c r="F4177" s="248" t="s">
        <v>1605</v>
      </c>
      <c r="G4177" s="246"/>
      <c r="H4177" s="249">
        <v>1.032</v>
      </c>
      <c r="I4177" s="250"/>
      <c r="J4177" s="246"/>
      <c r="K4177" s="246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202</v>
      </c>
      <c r="AU4177" s="255" t="s">
        <v>82</v>
      </c>
      <c r="AV4177" s="14" t="s">
        <v>82</v>
      </c>
      <c r="AW4177" s="14" t="s">
        <v>34</v>
      </c>
      <c r="AX4177" s="14" t="s">
        <v>72</v>
      </c>
      <c r="AY4177" s="255" t="s">
        <v>191</v>
      </c>
    </row>
    <row r="4178" s="14" customFormat="1">
      <c r="A4178" s="14"/>
      <c r="B4178" s="245"/>
      <c r="C4178" s="246"/>
      <c r="D4178" s="236" t="s">
        <v>202</v>
      </c>
      <c r="E4178" s="247" t="s">
        <v>19</v>
      </c>
      <c r="F4178" s="248" t="s">
        <v>3051</v>
      </c>
      <c r="G4178" s="246"/>
      <c r="H4178" s="249">
        <v>-4.0709999999999997</v>
      </c>
      <c r="I4178" s="250"/>
      <c r="J4178" s="246"/>
      <c r="K4178" s="246"/>
      <c r="L4178" s="251"/>
      <c r="M4178" s="252"/>
      <c r="N4178" s="253"/>
      <c r="O4178" s="253"/>
      <c r="P4178" s="253"/>
      <c r="Q4178" s="253"/>
      <c r="R4178" s="253"/>
      <c r="S4178" s="253"/>
      <c r="T4178" s="25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5" t="s">
        <v>202</v>
      </c>
      <c r="AU4178" s="255" t="s">
        <v>82</v>
      </c>
      <c r="AV4178" s="14" t="s">
        <v>82</v>
      </c>
      <c r="AW4178" s="14" t="s">
        <v>34</v>
      </c>
      <c r="AX4178" s="14" t="s">
        <v>72</v>
      </c>
      <c r="AY4178" s="255" t="s">
        <v>191</v>
      </c>
    </row>
    <row r="4179" s="15" customFormat="1">
      <c r="A4179" s="15"/>
      <c r="B4179" s="256"/>
      <c r="C4179" s="257"/>
      <c r="D4179" s="236" t="s">
        <v>202</v>
      </c>
      <c r="E4179" s="258" t="s">
        <v>19</v>
      </c>
      <c r="F4179" s="259" t="s">
        <v>208</v>
      </c>
      <c r="G4179" s="257"/>
      <c r="H4179" s="260">
        <v>106.12100000000002</v>
      </c>
      <c r="I4179" s="261"/>
      <c r="J4179" s="257"/>
      <c r="K4179" s="257"/>
      <c r="L4179" s="262"/>
      <c r="M4179" s="263"/>
      <c r="N4179" s="264"/>
      <c r="O4179" s="264"/>
      <c r="P4179" s="264"/>
      <c r="Q4179" s="264"/>
      <c r="R4179" s="264"/>
      <c r="S4179" s="264"/>
      <c r="T4179" s="26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6" t="s">
        <v>202</v>
      </c>
      <c r="AU4179" s="266" t="s">
        <v>82</v>
      </c>
      <c r="AV4179" s="15" t="s">
        <v>93</v>
      </c>
      <c r="AW4179" s="15" t="s">
        <v>34</v>
      </c>
      <c r="AX4179" s="15" t="s">
        <v>72</v>
      </c>
      <c r="AY4179" s="266" t="s">
        <v>191</v>
      </c>
    </row>
    <row r="4180" s="13" customFormat="1">
      <c r="A4180" s="13"/>
      <c r="B4180" s="234"/>
      <c r="C4180" s="235"/>
      <c r="D4180" s="236" t="s">
        <v>202</v>
      </c>
      <c r="E4180" s="237" t="s">
        <v>19</v>
      </c>
      <c r="F4180" s="238" t="s">
        <v>1607</v>
      </c>
      <c r="G4180" s="235"/>
      <c r="H4180" s="237" t="s">
        <v>19</v>
      </c>
      <c r="I4180" s="239"/>
      <c r="J4180" s="235"/>
      <c r="K4180" s="235"/>
      <c r="L4180" s="240"/>
      <c r="M4180" s="241"/>
      <c r="N4180" s="242"/>
      <c r="O4180" s="242"/>
      <c r="P4180" s="242"/>
      <c r="Q4180" s="242"/>
      <c r="R4180" s="242"/>
      <c r="S4180" s="242"/>
      <c r="T4180" s="24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4" t="s">
        <v>202</v>
      </c>
      <c r="AU4180" s="244" t="s">
        <v>82</v>
      </c>
      <c r="AV4180" s="13" t="s">
        <v>80</v>
      </c>
      <c r="AW4180" s="13" t="s">
        <v>34</v>
      </c>
      <c r="AX4180" s="13" t="s">
        <v>72</v>
      </c>
      <c r="AY4180" s="244" t="s">
        <v>191</v>
      </c>
    </row>
    <row r="4181" s="13" customFormat="1">
      <c r="A4181" s="13"/>
      <c r="B4181" s="234"/>
      <c r="C4181" s="235"/>
      <c r="D4181" s="236" t="s">
        <v>202</v>
      </c>
      <c r="E4181" s="237" t="s">
        <v>19</v>
      </c>
      <c r="F4181" s="238" t="s">
        <v>1608</v>
      </c>
      <c r="G4181" s="235"/>
      <c r="H4181" s="237" t="s">
        <v>19</v>
      </c>
      <c r="I4181" s="239"/>
      <c r="J4181" s="235"/>
      <c r="K4181" s="235"/>
      <c r="L4181" s="240"/>
      <c r="M4181" s="241"/>
      <c r="N4181" s="242"/>
      <c r="O4181" s="242"/>
      <c r="P4181" s="242"/>
      <c r="Q4181" s="242"/>
      <c r="R4181" s="242"/>
      <c r="S4181" s="242"/>
      <c r="T4181" s="243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4" t="s">
        <v>202</v>
      </c>
      <c r="AU4181" s="244" t="s">
        <v>82</v>
      </c>
      <c r="AV4181" s="13" t="s">
        <v>80</v>
      </c>
      <c r="AW4181" s="13" t="s">
        <v>34</v>
      </c>
      <c r="AX4181" s="13" t="s">
        <v>72</v>
      </c>
      <c r="AY4181" s="244" t="s">
        <v>191</v>
      </c>
    </row>
    <row r="4182" s="14" customFormat="1">
      <c r="A4182" s="14"/>
      <c r="B4182" s="245"/>
      <c r="C4182" s="246"/>
      <c r="D4182" s="236" t="s">
        <v>202</v>
      </c>
      <c r="E4182" s="247" t="s">
        <v>19</v>
      </c>
      <c r="F4182" s="248" t="s">
        <v>3052</v>
      </c>
      <c r="G4182" s="246"/>
      <c r="H4182" s="249">
        <v>52.109999999999999</v>
      </c>
      <c r="I4182" s="250"/>
      <c r="J4182" s="246"/>
      <c r="K4182" s="246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202</v>
      </c>
      <c r="AU4182" s="255" t="s">
        <v>82</v>
      </c>
      <c r="AV4182" s="14" t="s">
        <v>82</v>
      </c>
      <c r="AW4182" s="14" t="s">
        <v>34</v>
      </c>
      <c r="AX4182" s="14" t="s">
        <v>72</v>
      </c>
      <c r="AY4182" s="255" t="s">
        <v>191</v>
      </c>
    </row>
    <row r="4183" s="14" customFormat="1">
      <c r="A4183" s="14"/>
      <c r="B4183" s="245"/>
      <c r="C4183" s="246"/>
      <c r="D4183" s="236" t="s">
        <v>202</v>
      </c>
      <c r="E4183" s="247" t="s">
        <v>19</v>
      </c>
      <c r="F4183" s="248" t="s">
        <v>3053</v>
      </c>
      <c r="G4183" s="246"/>
      <c r="H4183" s="249">
        <v>0.59999999999999998</v>
      </c>
      <c r="I4183" s="250"/>
      <c r="J4183" s="246"/>
      <c r="K4183" s="246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202</v>
      </c>
      <c r="AU4183" s="255" t="s">
        <v>82</v>
      </c>
      <c r="AV4183" s="14" t="s">
        <v>82</v>
      </c>
      <c r="AW4183" s="14" t="s">
        <v>34</v>
      </c>
      <c r="AX4183" s="14" t="s">
        <v>72</v>
      </c>
      <c r="AY4183" s="255" t="s">
        <v>191</v>
      </c>
    </row>
    <row r="4184" s="14" customFormat="1">
      <c r="A4184" s="14"/>
      <c r="B4184" s="245"/>
      <c r="C4184" s="246"/>
      <c r="D4184" s="236" t="s">
        <v>202</v>
      </c>
      <c r="E4184" s="247" t="s">
        <v>19</v>
      </c>
      <c r="F4184" s="248" t="s">
        <v>3053</v>
      </c>
      <c r="G4184" s="246"/>
      <c r="H4184" s="249">
        <v>0.59999999999999998</v>
      </c>
      <c r="I4184" s="250"/>
      <c r="J4184" s="246"/>
      <c r="K4184" s="246"/>
      <c r="L4184" s="251"/>
      <c r="M4184" s="252"/>
      <c r="N4184" s="253"/>
      <c r="O4184" s="253"/>
      <c r="P4184" s="253"/>
      <c r="Q4184" s="253"/>
      <c r="R4184" s="253"/>
      <c r="S4184" s="253"/>
      <c r="T4184" s="25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5" t="s">
        <v>202</v>
      </c>
      <c r="AU4184" s="255" t="s">
        <v>82</v>
      </c>
      <c r="AV4184" s="14" t="s">
        <v>82</v>
      </c>
      <c r="AW4184" s="14" t="s">
        <v>34</v>
      </c>
      <c r="AX4184" s="14" t="s">
        <v>72</v>
      </c>
      <c r="AY4184" s="255" t="s">
        <v>191</v>
      </c>
    </row>
    <row r="4185" s="14" customFormat="1">
      <c r="A4185" s="14"/>
      <c r="B4185" s="245"/>
      <c r="C4185" s="246"/>
      <c r="D4185" s="236" t="s">
        <v>202</v>
      </c>
      <c r="E4185" s="247" t="s">
        <v>19</v>
      </c>
      <c r="F4185" s="248" t="s">
        <v>3054</v>
      </c>
      <c r="G4185" s="246"/>
      <c r="H4185" s="249">
        <v>-15.9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202</v>
      </c>
      <c r="AU4185" s="255" t="s">
        <v>82</v>
      </c>
      <c r="AV4185" s="14" t="s">
        <v>82</v>
      </c>
      <c r="AW4185" s="14" t="s">
        <v>34</v>
      </c>
      <c r="AX4185" s="14" t="s">
        <v>72</v>
      </c>
      <c r="AY4185" s="255" t="s">
        <v>191</v>
      </c>
    </row>
    <row r="4186" s="13" customFormat="1">
      <c r="A4186" s="13"/>
      <c r="B4186" s="234"/>
      <c r="C4186" s="235"/>
      <c r="D4186" s="236" t="s">
        <v>202</v>
      </c>
      <c r="E4186" s="237" t="s">
        <v>19</v>
      </c>
      <c r="F4186" s="238" t="s">
        <v>1612</v>
      </c>
      <c r="G4186" s="235"/>
      <c r="H4186" s="237" t="s">
        <v>19</v>
      </c>
      <c r="I4186" s="239"/>
      <c r="J4186" s="235"/>
      <c r="K4186" s="235"/>
      <c r="L4186" s="240"/>
      <c r="M4186" s="241"/>
      <c r="N4186" s="242"/>
      <c r="O4186" s="242"/>
      <c r="P4186" s="242"/>
      <c r="Q4186" s="242"/>
      <c r="R4186" s="242"/>
      <c r="S4186" s="242"/>
      <c r="T4186" s="24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4" t="s">
        <v>202</v>
      </c>
      <c r="AU4186" s="244" t="s">
        <v>82</v>
      </c>
      <c r="AV4186" s="13" t="s">
        <v>80</v>
      </c>
      <c r="AW4186" s="13" t="s">
        <v>34</v>
      </c>
      <c r="AX4186" s="13" t="s">
        <v>72</v>
      </c>
      <c r="AY4186" s="244" t="s">
        <v>191</v>
      </c>
    </row>
    <row r="4187" s="14" customFormat="1">
      <c r="A4187" s="14"/>
      <c r="B4187" s="245"/>
      <c r="C4187" s="246"/>
      <c r="D4187" s="236" t="s">
        <v>202</v>
      </c>
      <c r="E4187" s="247" t="s">
        <v>19</v>
      </c>
      <c r="F4187" s="248" t="s">
        <v>3055</v>
      </c>
      <c r="G4187" s="246"/>
      <c r="H4187" s="249">
        <v>41.591999999999999</v>
      </c>
      <c r="I4187" s="250"/>
      <c r="J4187" s="246"/>
      <c r="K4187" s="246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202</v>
      </c>
      <c r="AU4187" s="255" t="s">
        <v>82</v>
      </c>
      <c r="AV4187" s="14" t="s">
        <v>82</v>
      </c>
      <c r="AW4187" s="14" t="s">
        <v>34</v>
      </c>
      <c r="AX4187" s="14" t="s">
        <v>72</v>
      </c>
      <c r="AY4187" s="255" t="s">
        <v>191</v>
      </c>
    </row>
    <row r="4188" s="14" customFormat="1">
      <c r="A4188" s="14"/>
      <c r="B4188" s="245"/>
      <c r="C4188" s="246"/>
      <c r="D4188" s="236" t="s">
        <v>202</v>
      </c>
      <c r="E4188" s="247" t="s">
        <v>19</v>
      </c>
      <c r="F4188" s="248" t="s">
        <v>3056</v>
      </c>
      <c r="G4188" s="246"/>
      <c r="H4188" s="249">
        <v>1.8</v>
      </c>
      <c r="I4188" s="250"/>
      <c r="J4188" s="246"/>
      <c r="K4188" s="246"/>
      <c r="L4188" s="251"/>
      <c r="M4188" s="252"/>
      <c r="N4188" s="253"/>
      <c r="O4188" s="253"/>
      <c r="P4188" s="253"/>
      <c r="Q4188" s="253"/>
      <c r="R4188" s="253"/>
      <c r="S4188" s="253"/>
      <c r="T4188" s="25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5" t="s">
        <v>202</v>
      </c>
      <c r="AU4188" s="255" t="s">
        <v>82</v>
      </c>
      <c r="AV4188" s="14" t="s">
        <v>82</v>
      </c>
      <c r="AW4188" s="14" t="s">
        <v>34</v>
      </c>
      <c r="AX4188" s="14" t="s">
        <v>72</v>
      </c>
      <c r="AY4188" s="255" t="s">
        <v>191</v>
      </c>
    </row>
    <row r="4189" s="14" customFormat="1">
      <c r="A4189" s="14"/>
      <c r="B4189" s="245"/>
      <c r="C4189" s="246"/>
      <c r="D4189" s="236" t="s">
        <v>202</v>
      </c>
      <c r="E4189" s="247" t="s">
        <v>19</v>
      </c>
      <c r="F4189" s="248" t="s">
        <v>3053</v>
      </c>
      <c r="G4189" s="246"/>
      <c r="H4189" s="249">
        <v>0.59999999999999998</v>
      </c>
      <c r="I4189" s="250"/>
      <c r="J4189" s="246"/>
      <c r="K4189" s="246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202</v>
      </c>
      <c r="AU4189" s="255" t="s">
        <v>82</v>
      </c>
      <c r="AV4189" s="14" t="s">
        <v>82</v>
      </c>
      <c r="AW4189" s="14" t="s">
        <v>34</v>
      </c>
      <c r="AX4189" s="14" t="s">
        <v>72</v>
      </c>
      <c r="AY4189" s="255" t="s">
        <v>191</v>
      </c>
    </row>
    <row r="4190" s="14" customFormat="1">
      <c r="A4190" s="14"/>
      <c r="B4190" s="245"/>
      <c r="C4190" s="246"/>
      <c r="D4190" s="236" t="s">
        <v>202</v>
      </c>
      <c r="E4190" s="247" t="s">
        <v>19</v>
      </c>
      <c r="F4190" s="248" t="s">
        <v>3053</v>
      </c>
      <c r="G4190" s="246"/>
      <c r="H4190" s="249">
        <v>0.59999999999999998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202</v>
      </c>
      <c r="AU4190" s="255" t="s">
        <v>82</v>
      </c>
      <c r="AV4190" s="14" t="s">
        <v>82</v>
      </c>
      <c r="AW4190" s="14" t="s">
        <v>34</v>
      </c>
      <c r="AX4190" s="14" t="s">
        <v>72</v>
      </c>
      <c r="AY4190" s="255" t="s">
        <v>191</v>
      </c>
    </row>
    <row r="4191" s="14" customFormat="1">
      <c r="A4191" s="14"/>
      <c r="B4191" s="245"/>
      <c r="C4191" s="246"/>
      <c r="D4191" s="236" t="s">
        <v>202</v>
      </c>
      <c r="E4191" s="247" t="s">
        <v>19</v>
      </c>
      <c r="F4191" s="248" t="s">
        <v>3053</v>
      </c>
      <c r="G4191" s="246"/>
      <c r="H4191" s="249">
        <v>0.59999999999999998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202</v>
      </c>
      <c r="AU4191" s="255" t="s">
        <v>82</v>
      </c>
      <c r="AV4191" s="14" t="s">
        <v>82</v>
      </c>
      <c r="AW4191" s="14" t="s">
        <v>34</v>
      </c>
      <c r="AX4191" s="14" t="s">
        <v>72</v>
      </c>
      <c r="AY4191" s="255" t="s">
        <v>191</v>
      </c>
    </row>
    <row r="4192" s="14" customFormat="1">
      <c r="A4192" s="14"/>
      <c r="B4192" s="245"/>
      <c r="C4192" s="246"/>
      <c r="D4192" s="236" t="s">
        <v>202</v>
      </c>
      <c r="E4192" s="247" t="s">
        <v>19</v>
      </c>
      <c r="F4192" s="248" t="s">
        <v>3053</v>
      </c>
      <c r="G4192" s="246"/>
      <c r="H4192" s="249">
        <v>0.59999999999999998</v>
      </c>
      <c r="I4192" s="250"/>
      <c r="J4192" s="246"/>
      <c r="K4192" s="246"/>
      <c r="L4192" s="251"/>
      <c r="M4192" s="252"/>
      <c r="N4192" s="253"/>
      <c r="O4192" s="253"/>
      <c r="P4192" s="253"/>
      <c r="Q4192" s="253"/>
      <c r="R4192" s="253"/>
      <c r="S4192" s="253"/>
      <c r="T4192" s="25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5" t="s">
        <v>202</v>
      </c>
      <c r="AU4192" s="255" t="s">
        <v>82</v>
      </c>
      <c r="AV4192" s="14" t="s">
        <v>82</v>
      </c>
      <c r="AW4192" s="14" t="s">
        <v>34</v>
      </c>
      <c r="AX4192" s="14" t="s">
        <v>72</v>
      </c>
      <c r="AY4192" s="255" t="s">
        <v>191</v>
      </c>
    </row>
    <row r="4193" s="14" customFormat="1">
      <c r="A4193" s="14"/>
      <c r="B4193" s="245"/>
      <c r="C4193" s="246"/>
      <c r="D4193" s="236" t="s">
        <v>202</v>
      </c>
      <c r="E4193" s="247" t="s">
        <v>19</v>
      </c>
      <c r="F4193" s="248" t="s">
        <v>3053</v>
      </c>
      <c r="G4193" s="246"/>
      <c r="H4193" s="249">
        <v>0.59999999999999998</v>
      </c>
      <c r="I4193" s="250"/>
      <c r="J4193" s="246"/>
      <c r="K4193" s="246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202</v>
      </c>
      <c r="AU4193" s="255" t="s">
        <v>82</v>
      </c>
      <c r="AV4193" s="14" t="s">
        <v>82</v>
      </c>
      <c r="AW4193" s="14" t="s">
        <v>34</v>
      </c>
      <c r="AX4193" s="14" t="s">
        <v>72</v>
      </c>
      <c r="AY4193" s="255" t="s">
        <v>191</v>
      </c>
    </row>
    <row r="4194" s="14" customFormat="1">
      <c r="A4194" s="14"/>
      <c r="B4194" s="245"/>
      <c r="C4194" s="246"/>
      <c r="D4194" s="236" t="s">
        <v>202</v>
      </c>
      <c r="E4194" s="247" t="s">
        <v>19</v>
      </c>
      <c r="F4194" s="248" t="s">
        <v>3057</v>
      </c>
      <c r="G4194" s="246"/>
      <c r="H4194" s="249">
        <v>-17.850000000000001</v>
      </c>
      <c r="I4194" s="250"/>
      <c r="J4194" s="246"/>
      <c r="K4194" s="246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202</v>
      </c>
      <c r="AU4194" s="255" t="s">
        <v>82</v>
      </c>
      <c r="AV4194" s="14" t="s">
        <v>82</v>
      </c>
      <c r="AW4194" s="14" t="s">
        <v>34</v>
      </c>
      <c r="AX4194" s="14" t="s">
        <v>72</v>
      </c>
      <c r="AY4194" s="255" t="s">
        <v>191</v>
      </c>
    </row>
    <row r="4195" s="14" customFormat="1">
      <c r="A4195" s="14"/>
      <c r="B4195" s="245"/>
      <c r="C4195" s="246"/>
      <c r="D4195" s="236" t="s">
        <v>202</v>
      </c>
      <c r="E4195" s="247" t="s">
        <v>19</v>
      </c>
      <c r="F4195" s="248" t="s">
        <v>3058</v>
      </c>
      <c r="G4195" s="246"/>
      <c r="H4195" s="249">
        <v>53.174999999999997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202</v>
      </c>
      <c r="AU4195" s="255" t="s">
        <v>82</v>
      </c>
      <c r="AV4195" s="14" t="s">
        <v>82</v>
      </c>
      <c r="AW4195" s="14" t="s">
        <v>34</v>
      </c>
      <c r="AX4195" s="14" t="s">
        <v>72</v>
      </c>
      <c r="AY4195" s="255" t="s">
        <v>191</v>
      </c>
    </row>
    <row r="4196" s="14" customFormat="1">
      <c r="A4196" s="14"/>
      <c r="B4196" s="245"/>
      <c r="C4196" s="246"/>
      <c r="D4196" s="236" t="s">
        <v>202</v>
      </c>
      <c r="E4196" s="247" t="s">
        <v>19</v>
      </c>
      <c r="F4196" s="248" t="s">
        <v>3059</v>
      </c>
      <c r="G4196" s="246"/>
      <c r="H4196" s="249">
        <v>1.125</v>
      </c>
      <c r="I4196" s="250"/>
      <c r="J4196" s="246"/>
      <c r="K4196" s="246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202</v>
      </c>
      <c r="AU4196" s="255" t="s">
        <v>82</v>
      </c>
      <c r="AV4196" s="14" t="s">
        <v>82</v>
      </c>
      <c r="AW4196" s="14" t="s">
        <v>34</v>
      </c>
      <c r="AX4196" s="14" t="s">
        <v>72</v>
      </c>
      <c r="AY4196" s="255" t="s">
        <v>191</v>
      </c>
    </row>
    <row r="4197" s="14" customFormat="1">
      <c r="A4197" s="14"/>
      <c r="B4197" s="245"/>
      <c r="C4197" s="246"/>
      <c r="D4197" s="236" t="s">
        <v>202</v>
      </c>
      <c r="E4197" s="247" t="s">
        <v>19</v>
      </c>
      <c r="F4197" s="248" t="s">
        <v>3060</v>
      </c>
      <c r="G4197" s="246"/>
      <c r="H4197" s="249">
        <v>0.29999999999999999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202</v>
      </c>
      <c r="AU4197" s="255" t="s">
        <v>82</v>
      </c>
      <c r="AV4197" s="14" t="s">
        <v>82</v>
      </c>
      <c r="AW4197" s="14" t="s">
        <v>34</v>
      </c>
      <c r="AX4197" s="14" t="s">
        <v>72</v>
      </c>
      <c r="AY4197" s="255" t="s">
        <v>191</v>
      </c>
    </row>
    <row r="4198" s="14" customFormat="1">
      <c r="A4198" s="14"/>
      <c r="B4198" s="245"/>
      <c r="C4198" s="246"/>
      <c r="D4198" s="236" t="s">
        <v>202</v>
      </c>
      <c r="E4198" s="247" t="s">
        <v>19</v>
      </c>
      <c r="F4198" s="248" t="s">
        <v>3061</v>
      </c>
      <c r="G4198" s="246"/>
      <c r="H4198" s="249">
        <v>0.90000000000000002</v>
      </c>
      <c r="I4198" s="250"/>
      <c r="J4198" s="246"/>
      <c r="K4198" s="246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202</v>
      </c>
      <c r="AU4198" s="255" t="s">
        <v>82</v>
      </c>
      <c r="AV4198" s="14" t="s">
        <v>82</v>
      </c>
      <c r="AW4198" s="14" t="s">
        <v>34</v>
      </c>
      <c r="AX4198" s="14" t="s">
        <v>72</v>
      </c>
      <c r="AY4198" s="255" t="s">
        <v>191</v>
      </c>
    </row>
    <row r="4199" s="14" customFormat="1">
      <c r="A4199" s="14"/>
      <c r="B4199" s="245"/>
      <c r="C4199" s="246"/>
      <c r="D4199" s="236" t="s">
        <v>202</v>
      </c>
      <c r="E4199" s="247" t="s">
        <v>19</v>
      </c>
      <c r="F4199" s="248" t="s">
        <v>3053</v>
      </c>
      <c r="G4199" s="246"/>
      <c r="H4199" s="249">
        <v>0.59999999999999998</v>
      </c>
      <c r="I4199" s="250"/>
      <c r="J4199" s="246"/>
      <c r="K4199" s="246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202</v>
      </c>
      <c r="AU4199" s="255" t="s">
        <v>82</v>
      </c>
      <c r="AV4199" s="14" t="s">
        <v>82</v>
      </c>
      <c r="AW4199" s="14" t="s">
        <v>34</v>
      </c>
      <c r="AX4199" s="14" t="s">
        <v>72</v>
      </c>
      <c r="AY4199" s="255" t="s">
        <v>191</v>
      </c>
    </row>
    <row r="4200" s="14" customFormat="1">
      <c r="A4200" s="14"/>
      <c r="B4200" s="245"/>
      <c r="C4200" s="246"/>
      <c r="D4200" s="236" t="s">
        <v>202</v>
      </c>
      <c r="E4200" s="247" t="s">
        <v>19</v>
      </c>
      <c r="F4200" s="248" t="s">
        <v>3053</v>
      </c>
      <c r="G4200" s="246"/>
      <c r="H4200" s="249">
        <v>0.59999999999999998</v>
      </c>
      <c r="I4200" s="250"/>
      <c r="J4200" s="246"/>
      <c r="K4200" s="246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202</v>
      </c>
      <c r="AU4200" s="255" t="s">
        <v>82</v>
      </c>
      <c r="AV4200" s="14" t="s">
        <v>82</v>
      </c>
      <c r="AW4200" s="14" t="s">
        <v>34</v>
      </c>
      <c r="AX4200" s="14" t="s">
        <v>72</v>
      </c>
      <c r="AY4200" s="255" t="s">
        <v>191</v>
      </c>
    </row>
    <row r="4201" s="14" customFormat="1">
      <c r="A4201" s="14"/>
      <c r="B4201" s="245"/>
      <c r="C4201" s="246"/>
      <c r="D4201" s="236" t="s">
        <v>202</v>
      </c>
      <c r="E4201" s="247" t="s">
        <v>19</v>
      </c>
      <c r="F4201" s="248" t="s">
        <v>3053</v>
      </c>
      <c r="G4201" s="246"/>
      <c r="H4201" s="249">
        <v>0.59999999999999998</v>
      </c>
      <c r="I4201" s="250"/>
      <c r="J4201" s="246"/>
      <c r="K4201" s="246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202</v>
      </c>
      <c r="AU4201" s="255" t="s">
        <v>82</v>
      </c>
      <c r="AV4201" s="14" t="s">
        <v>82</v>
      </c>
      <c r="AW4201" s="14" t="s">
        <v>34</v>
      </c>
      <c r="AX4201" s="14" t="s">
        <v>72</v>
      </c>
      <c r="AY4201" s="255" t="s">
        <v>191</v>
      </c>
    </row>
    <row r="4202" s="14" customFormat="1">
      <c r="A4202" s="14"/>
      <c r="B4202" s="245"/>
      <c r="C4202" s="246"/>
      <c r="D4202" s="236" t="s">
        <v>202</v>
      </c>
      <c r="E4202" s="247" t="s">
        <v>19</v>
      </c>
      <c r="F4202" s="248" t="s">
        <v>3062</v>
      </c>
      <c r="G4202" s="246"/>
      <c r="H4202" s="249">
        <v>0.45000000000000001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202</v>
      </c>
      <c r="AU4202" s="255" t="s">
        <v>82</v>
      </c>
      <c r="AV4202" s="14" t="s">
        <v>82</v>
      </c>
      <c r="AW4202" s="14" t="s">
        <v>34</v>
      </c>
      <c r="AX4202" s="14" t="s">
        <v>72</v>
      </c>
      <c r="AY4202" s="255" t="s">
        <v>191</v>
      </c>
    </row>
    <row r="4203" s="14" customFormat="1">
      <c r="A4203" s="14"/>
      <c r="B4203" s="245"/>
      <c r="C4203" s="246"/>
      <c r="D4203" s="236" t="s">
        <v>202</v>
      </c>
      <c r="E4203" s="247" t="s">
        <v>19</v>
      </c>
      <c r="F4203" s="248" t="s">
        <v>3062</v>
      </c>
      <c r="G4203" s="246"/>
      <c r="H4203" s="249">
        <v>0.45000000000000001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202</v>
      </c>
      <c r="AU4203" s="255" t="s">
        <v>82</v>
      </c>
      <c r="AV4203" s="14" t="s">
        <v>82</v>
      </c>
      <c r="AW4203" s="14" t="s">
        <v>34</v>
      </c>
      <c r="AX4203" s="14" t="s">
        <v>72</v>
      </c>
      <c r="AY4203" s="255" t="s">
        <v>191</v>
      </c>
    </row>
    <row r="4204" s="14" customFormat="1">
      <c r="A4204" s="14"/>
      <c r="B4204" s="245"/>
      <c r="C4204" s="246"/>
      <c r="D4204" s="236" t="s">
        <v>202</v>
      </c>
      <c r="E4204" s="247" t="s">
        <v>19</v>
      </c>
      <c r="F4204" s="248" t="s">
        <v>3063</v>
      </c>
      <c r="G4204" s="246"/>
      <c r="H4204" s="249">
        <v>-25.199999999999999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202</v>
      </c>
      <c r="AU4204" s="255" t="s">
        <v>82</v>
      </c>
      <c r="AV4204" s="14" t="s">
        <v>82</v>
      </c>
      <c r="AW4204" s="14" t="s">
        <v>34</v>
      </c>
      <c r="AX4204" s="14" t="s">
        <v>72</v>
      </c>
      <c r="AY4204" s="255" t="s">
        <v>191</v>
      </c>
    </row>
    <row r="4205" s="15" customFormat="1">
      <c r="A4205" s="15"/>
      <c r="B4205" s="256"/>
      <c r="C4205" s="257"/>
      <c r="D4205" s="236" t="s">
        <v>202</v>
      </c>
      <c r="E4205" s="258" t="s">
        <v>19</v>
      </c>
      <c r="F4205" s="259" t="s">
        <v>208</v>
      </c>
      <c r="G4205" s="257"/>
      <c r="H4205" s="260">
        <v>98.951999999999956</v>
      </c>
      <c r="I4205" s="261"/>
      <c r="J4205" s="257"/>
      <c r="K4205" s="257"/>
      <c r="L4205" s="262"/>
      <c r="M4205" s="263"/>
      <c r="N4205" s="264"/>
      <c r="O4205" s="264"/>
      <c r="P4205" s="264"/>
      <c r="Q4205" s="264"/>
      <c r="R4205" s="264"/>
      <c r="S4205" s="264"/>
      <c r="T4205" s="265"/>
      <c r="U4205" s="15"/>
      <c r="V4205" s="15"/>
      <c r="W4205" s="15"/>
      <c r="X4205" s="15"/>
      <c r="Y4205" s="15"/>
      <c r="Z4205" s="15"/>
      <c r="AA4205" s="15"/>
      <c r="AB4205" s="15"/>
      <c r="AC4205" s="15"/>
      <c r="AD4205" s="15"/>
      <c r="AE4205" s="15"/>
      <c r="AT4205" s="266" t="s">
        <v>202</v>
      </c>
      <c r="AU4205" s="266" t="s">
        <v>82</v>
      </c>
      <c r="AV4205" s="15" t="s">
        <v>93</v>
      </c>
      <c r="AW4205" s="15" t="s">
        <v>34</v>
      </c>
      <c r="AX4205" s="15" t="s">
        <v>72</v>
      </c>
      <c r="AY4205" s="266" t="s">
        <v>191</v>
      </c>
    </row>
    <row r="4206" s="13" customFormat="1">
      <c r="A4206" s="13"/>
      <c r="B4206" s="234"/>
      <c r="C4206" s="235"/>
      <c r="D4206" s="236" t="s">
        <v>202</v>
      </c>
      <c r="E4206" s="237" t="s">
        <v>19</v>
      </c>
      <c r="F4206" s="238" t="s">
        <v>1623</v>
      </c>
      <c r="G4206" s="235"/>
      <c r="H4206" s="237" t="s">
        <v>19</v>
      </c>
      <c r="I4206" s="239"/>
      <c r="J4206" s="235"/>
      <c r="K4206" s="235"/>
      <c r="L4206" s="240"/>
      <c r="M4206" s="241"/>
      <c r="N4206" s="242"/>
      <c r="O4206" s="242"/>
      <c r="P4206" s="242"/>
      <c r="Q4206" s="242"/>
      <c r="R4206" s="242"/>
      <c r="S4206" s="242"/>
      <c r="T4206" s="24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4" t="s">
        <v>202</v>
      </c>
      <c r="AU4206" s="244" t="s">
        <v>82</v>
      </c>
      <c r="AV4206" s="13" t="s">
        <v>80</v>
      </c>
      <c r="AW4206" s="13" t="s">
        <v>34</v>
      </c>
      <c r="AX4206" s="13" t="s">
        <v>72</v>
      </c>
      <c r="AY4206" s="244" t="s">
        <v>191</v>
      </c>
    </row>
    <row r="4207" s="13" customFormat="1">
      <c r="A4207" s="13"/>
      <c r="B4207" s="234"/>
      <c r="C4207" s="235"/>
      <c r="D4207" s="236" t="s">
        <v>202</v>
      </c>
      <c r="E4207" s="237" t="s">
        <v>19</v>
      </c>
      <c r="F4207" s="238" t="s">
        <v>1471</v>
      </c>
      <c r="G4207" s="235"/>
      <c r="H4207" s="237" t="s">
        <v>19</v>
      </c>
      <c r="I4207" s="239"/>
      <c r="J4207" s="235"/>
      <c r="K4207" s="235"/>
      <c r="L4207" s="240"/>
      <c r="M4207" s="241"/>
      <c r="N4207" s="242"/>
      <c r="O4207" s="242"/>
      <c r="P4207" s="242"/>
      <c r="Q4207" s="242"/>
      <c r="R4207" s="242"/>
      <c r="S4207" s="242"/>
      <c r="T4207" s="243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4" t="s">
        <v>202</v>
      </c>
      <c r="AU4207" s="244" t="s">
        <v>82</v>
      </c>
      <c r="AV4207" s="13" t="s">
        <v>80</v>
      </c>
      <c r="AW4207" s="13" t="s">
        <v>34</v>
      </c>
      <c r="AX4207" s="13" t="s">
        <v>72</v>
      </c>
      <c r="AY4207" s="244" t="s">
        <v>191</v>
      </c>
    </row>
    <row r="4208" s="14" customFormat="1">
      <c r="A4208" s="14"/>
      <c r="B4208" s="245"/>
      <c r="C4208" s="246"/>
      <c r="D4208" s="236" t="s">
        <v>202</v>
      </c>
      <c r="E4208" s="247" t="s">
        <v>19</v>
      </c>
      <c r="F4208" s="248" t="s">
        <v>3064</v>
      </c>
      <c r="G4208" s="246"/>
      <c r="H4208" s="249">
        <v>137.125</v>
      </c>
      <c r="I4208" s="250"/>
      <c r="J4208" s="246"/>
      <c r="K4208" s="246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202</v>
      </c>
      <c r="AU4208" s="255" t="s">
        <v>82</v>
      </c>
      <c r="AV4208" s="14" t="s">
        <v>82</v>
      </c>
      <c r="AW4208" s="14" t="s">
        <v>34</v>
      </c>
      <c r="AX4208" s="14" t="s">
        <v>72</v>
      </c>
      <c r="AY4208" s="255" t="s">
        <v>191</v>
      </c>
    </row>
    <row r="4209" s="14" customFormat="1">
      <c r="A4209" s="14"/>
      <c r="B4209" s="245"/>
      <c r="C4209" s="246"/>
      <c r="D4209" s="236" t="s">
        <v>202</v>
      </c>
      <c r="E4209" s="247" t="s">
        <v>19</v>
      </c>
      <c r="F4209" s="248" t="s">
        <v>1616</v>
      </c>
      <c r="G4209" s="246"/>
      <c r="H4209" s="249">
        <v>2.2400000000000002</v>
      </c>
      <c r="I4209" s="250"/>
      <c r="J4209" s="246"/>
      <c r="K4209" s="246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202</v>
      </c>
      <c r="AU4209" s="255" t="s">
        <v>82</v>
      </c>
      <c r="AV4209" s="14" t="s">
        <v>82</v>
      </c>
      <c r="AW4209" s="14" t="s">
        <v>34</v>
      </c>
      <c r="AX4209" s="14" t="s">
        <v>72</v>
      </c>
      <c r="AY4209" s="255" t="s">
        <v>191</v>
      </c>
    </row>
    <row r="4210" s="14" customFormat="1">
      <c r="A4210" s="14"/>
      <c r="B4210" s="245"/>
      <c r="C4210" s="246"/>
      <c r="D4210" s="236" t="s">
        <v>202</v>
      </c>
      <c r="E4210" s="247" t="s">
        <v>19</v>
      </c>
      <c r="F4210" s="248" t="s">
        <v>1625</v>
      </c>
      <c r="G4210" s="246"/>
      <c r="H4210" s="249">
        <v>1.04</v>
      </c>
      <c r="I4210" s="250"/>
      <c r="J4210" s="246"/>
      <c r="K4210" s="246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202</v>
      </c>
      <c r="AU4210" s="255" t="s">
        <v>82</v>
      </c>
      <c r="AV4210" s="14" t="s">
        <v>82</v>
      </c>
      <c r="AW4210" s="14" t="s">
        <v>34</v>
      </c>
      <c r="AX4210" s="14" t="s">
        <v>72</v>
      </c>
      <c r="AY4210" s="255" t="s">
        <v>191</v>
      </c>
    </row>
    <row r="4211" s="14" customFormat="1">
      <c r="A4211" s="14"/>
      <c r="B4211" s="245"/>
      <c r="C4211" s="246"/>
      <c r="D4211" s="236" t="s">
        <v>202</v>
      </c>
      <c r="E4211" s="247" t="s">
        <v>19</v>
      </c>
      <c r="F4211" s="248" t="s">
        <v>1626</v>
      </c>
      <c r="G4211" s="246"/>
      <c r="H4211" s="249">
        <v>0.80000000000000004</v>
      </c>
      <c r="I4211" s="250"/>
      <c r="J4211" s="246"/>
      <c r="K4211" s="246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202</v>
      </c>
      <c r="AU4211" s="255" t="s">
        <v>82</v>
      </c>
      <c r="AV4211" s="14" t="s">
        <v>82</v>
      </c>
      <c r="AW4211" s="14" t="s">
        <v>34</v>
      </c>
      <c r="AX4211" s="14" t="s">
        <v>72</v>
      </c>
      <c r="AY4211" s="255" t="s">
        <v>191</v>
      </c>
    </row>
    <row r="4212" s="14" customFormat="1">
      <c r="A4212" s="14"/>
      <c r="B4212" s="245"/>
      <c r="C4212" s="246"/>
      <c r="D4212" s="236" t="s">
        <v>202</v>
      </c>
      <c r="E4212" s="247" t="s">
        <v>19</v>
      </c>
      <c r="F4212" s="248" t="s">
        <v>1627</v>
      </c>
      <c r="G4212" s="246"/>
      <c r="H4212" s="249">
        <v>-21.440000000000001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202</v>
      </c>
      <c r="AU4212" s="255" t="s">
        <v>82</v>
      </c>
      <c r="AV4212" s="14" t="s">
        <v>82</v>
      </c>
      <c r="AW4212" s="14" t="s">
        <v>34</v>
      </c>
      <c r="AX4212" s="14" t="s">
        <v>72</v>
      </c>
      <c r="AY4212" s="255" t="s">
        <v>191</v>
      </c>
    </row>
    <row r="4213" s="13" customFormat="1">
      <c r="A4213" s="13"/>
      <c r="B4213" s="234"/>
      <c r="C4213" s="235"/>
      <c r="D4213" s="236" t="s">
        <v>202</v>
      </c>
      <c r="E4213" s="237" t="s">
        <v>19</v>
      </c>
      <c r="F4213" s="238" t="s">
        <v>1628</v>
      </c>
      <c r="G4213" s="235"/>
      <c r="H4213" s="237" t="s">
        <v>19</v>
      </c>
      <c r="I4213" s="239"/>
      <c r="J4213" s="235"/>
      <c r="K4213" s="235"/>
      <c r="L4213" s="240"/>
      <c r="M4213" s="241"/>
      <c r="N4213" s="242"/>
      <c r="O4213" s="242"/>
      <c r="P4213" s="242"/>
      <c r="Q4213" s="242"/>
      <c r="R4213" s="242"/>
      <c r="S4213" s="242"/>
      <c r="T4213" s="24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4" t="s">
        <v>202</v>
      </c>
      <c r="AU4213" s="244" t="s">
        <v>82</v>
      </c>
      <c r="AV4213" s="13" t="s">
        <v>80</v>
      </c>
      <c r="AW4213" s="13" t="s">
        <v>34</v>
      </c>
      <c r="AX4213" s="13" t="s">
        <v>72</v>
      </c>
      <c r="AY4213" s="244" t="s">
        <v>191</v>
      </c>
    </row>
    <row r="4214" s="14" customFormat="1">
      <c r="A4214" s="14"/>
      <c r="B4214" s="245"/>
      <c r="C4214" s="246"/>
      <c r="D4214" s="236" t="s">
        <v>202</v>
      </c>
      <c r="E4214" s="247" t="s">
        <v>19</v>
      </c>
      <c r="F4214" s="248" t="s">
        <v>3065</v>
      </c>
      <c r="G4214" s="246"/>
      <c r="H4214" s="249">
        <v>67.575000000000003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202</v>
      </c>
      <c r="AU4214" s="255" t="s">
        <v>82</v>
      </c>
      <c r="AV4214" s="14" t="s">
        <v>82</v>
      </c>
      <c r="AW4214" s="14" t="s">
        <v>34</v>
      </c>
      <c r="AX4214" s="14" t="s">
        <v>72</v>
      </c>
      <c r="AY4214" s="255" t="s">
        <v>191</v>
      </c>
    </row>
    <row r="4215" s="14" customFormat="1">
      <c r="A4215" s="14"/>
      <c r="B4215" s="245"/>
      <c r="C4215" s="246"/>
      <c r="D4215" s="236" t="s">
        <v>202</v>
      </c>
      <c r="E4215" s="247" t="s">
        <v>19</v>
      </c>
      <c r="F4215" s="248" t="s">
        <v>1630</v>
      </c>
      <c r="G4215" s="246"/>
      <c r="H4215" s="249">
        <v>1.9199999999999999</v>
      </c>
      <c r="I4215" s="250"/>
      <c r="J4215" s="246"/>
      <c r="K4215" s="246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202</v>
      </c>
      <c r="AU4215" s="255" t="s">
        <v>82</v>
      </c>
      <c r="AV4215" s="14" t="s">
        <v>82</v>
      </c>
      <c r="AW4215" s="14" t="s">
        <v>34</v>
      </c>
      <c r="AX4215" s="14" t="s">
        <v>72</v>
      </c>
      <c r="AY4215" s="255" t="s">
        <v>191</v>
      </c>
    </row>
    <row r="4216" s="14" customFormat="1">
      <c r="A4216" s="14"/>
      <c r="B4216" s="245"/>
      <c r="C4216" s="246"/>
      <c r="D4216" s="236" t="s">
        <v>202</v>
      </c>
      <c r="E4216" s="247" t="s">
        <v>19</v>
      </c>
      <c r="F4216" s="248" t="s">
        <v>1631</v>
      </c>
      <c r="G4216" s="246"/>
      <c r="H4216" s="249">
        <v>-11.673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202</v>
      </c>
      <c r="AU4216" s="255" t="s">
        <v>82</v>
      </c>
      <c r="AV4216" s="14" t="s">
        <v>82</v>
      </c>
      <c r="AW4216" s="14" t="s">
        <v>34</v>
      </c>
      <c r="AX4216" s="14" t="s">
        <v>72</v>
      </c>
      <c r="AY4216" s="255" t="s">
        <v>191</v>
      </c>
    </row>
    <row r="4217" s="13" customFormat="1">
      <c r="A4217" s="13"/>
      <c r="B4217" s="234"/>
      <c r="C4217" s="235"/>
      <c r="D4217" s="236" t="s">
        <v>202</v>
      </c>
      <c r="E4217" s="237" t="s">
        <v>19</v>
      </c>
      <c r="F4217" s="238" t="s">
        <v>1475</v>
      </c>
      <c r="G4217" s="235"/>
      <c r="H4217" s="237" t="s">
        <v>19</v>
      </c>
      <c r="I4217" s="239"/>
      <c r="J4217" s="235"/>
      <c r="K4217" s="235"/>
      <c r="L4217" s="240"/>
      <c r="M4217" s="241"/>
      <c r="N4217" s="242"/>
      <c r="O4217" s="242"/>
      <c r="P4217" s="242"/>
      <c r="Q4217" s="242"/>
      <c r="R4217" s="242"/>
      <c r="S4217" s="242"/>
      <c r="T4217" s="24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4" t="s">
        <v>202</v>
      </c>
      <c r="AU4217" s="244" t="s">
        <v>82</v>
      </c>
      <c r="AV4217" s="13" t="s">
        <v>80</v>
      </c>
      <c r="AW4217" s="13" t="s">
        <v>34</v>
      </c>
      <c r="AX4217" s="13" t="s">
        <v>72</v>
      </c>
      <c r="AY4217" s="244" t="s">
        <v>191</v>
      </c>
    </row>
    <row r="4218" s="14" customFormat="1">
      <c r="A4218" s="14"/>
      <c r="B4218" s="245"/>
      <c r="C4218" s="246"/>
      <c r="D4218" s="236" t="s">
        <v>202</v>
      </c>
      <c r="E4218" s="247" t="s">
        <v>19</v>
      </c>
      <c r="F4218" s="248" t="s">
        <v>3066</v>
      </c>
      <c r="G4218" s="246"/>
      <c r="H4218" s="249">
        <v>55.5</v>
      </c>
      <c r="I4218" s="250"/>
      <c r="J4218" s="246"/>
      <c r="K4218" s="246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202</v>
      </c>
      <c r="AU4218" s="255" t="s">
        <v>82</v>
      </c>
      <c r="AV4218" s="14" t="s">
        <v>82</v>
      </c>
      <c r="AW4218" s="14" t="s">
        <v>34</v>
      </c>
      <c r="AX4218" s="14" t="s">
        <v>72</v>
      </c>
      <c r="AY4218" s="255" t="s">
        <v>191</v>
      </c>
    </row>
    <row r="4219" s="14" customFormat="1">
      <c r="A4219" s="14"/>
      <c r="B4219" s="245"/>
      <c r="C4219" s="246"/>
      <c r="D4219" s="236" t="s">
        <v>202</v>
      </c>
      <c r="E4219" s="247" t="s">
        <v>19</v>
      </c>
      <c r="F4219" s="248" t="s">
        <v>1396</v>
      </c>
      <c r="G4219" s="246"/>
      <c r="H4219" s="249">
        <v>-1.7729999999999999</v>
      </c>
      <c r="I4219" s="250"/>
      <c r="J4219" s="246"/>
      <c r="K4219" s="246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202</v>
      </c>
      <c r="AU4219" s="255" t="s">
        <v>82</v>
      </c>
      <c r="AV4219" s="14" t="s">
        <v>82</v>
      </c>
      <c r="AW4219" s="14" t="s">
        <v>34</v>
      </c>
      <c r="AX4219" s="14" t="s">
        <v>72</v>
      </c>
      <c r="AY4219" s="255" t="s">
        <v>191</v>
      </c>
    </row>
    <row r="4220" s="15" customFormat="1">
      <c r="A4220" s="15"/>
      <c r="B4220" s="256"/>
      <c r="C4220" s="257"/>
      <c r="D4220" s="236" t="s">
        <v>202</v>
      </c>
      <c r="E4220" s="258" t="s">
        <v>19</v>
      </c>
      <c r="F4220" s="259" t="s">
        <v>208</v>
      </c>
      <c r="G4220" s="257"/>
      <c r="H4220" s="260">
        <v>231.31400000000002</v>
      </c>
      <c r="I4220" s="261"/>
      <c r="J4220" s="257"/>
      <c r="K4220" s="257"/>
      <c r="L4220" s="262"/>
      <c r="M4220" s="263"/>
      <c r="N4220" s="264"/>
      <c r="O4220" s="264"/>
      <c r="P4220" s="264"/>
      <c r="Q4220" s="264"/>
      <c r="R4220" s="264"/>
      <c r="S4220" s="264"/>
      <c r="T4220" s="265"/>
      <c r="U4220" s="15"/>
      <c r="V4220" s="15"/>
      <c r="W4220" s="15"/>
      <c r="X4220" s="15"/>
      <c r="Y4220" s="15"/>
      <c r="Z4220" s="15"/>
      <c r="AA4220" s="15"/>
      <c r="AB4220" s="15"/>
      <c r="AC4220" s="15"/>
      <c r="AD4220" s="15"/>
      <c r="AE4220" s="15"/>
      <c r="AT4220" s="266" t="s">
        <v>202</v>
      </c>
      <c r="AU4220" s="266" t="s">
        <v>82</v>
      </c>
      <c r="AV4220" s="15" t="s">
        <v>93</v>
      </c>
      <c r="AW4220" s="15" t="s">
        <v>34</v>
      </c>
      <c r="AX4220" s="15" t="s">
        <v>72</v>
      </c>
      <c r="AY4220" s="266" t="s">
        <v>191</v>
      </c>
    </row>
    <row r="4221" s="16" customFormat="1">
      <c r="A4221" s="16"/>
      <c r="B4221" s="267"/>
      <c r="C4221" s="268"/>
      <c r="D4221" s="236" t="s">
        <v>202</v>
      </c>
      <c r="E4221" s="269" t="s">
        <v>19</v>
      </c>
      <c r="F4221" s="270" t="s">
        <v>212</v>
      </c>
      <c r="G4221" s="268"/>
      <c r="H4221" s="271">
        <v>751.04999999999984</v>
      </c>
      <c r="I4221" s="272"/>
      <c r="J4221" s="268"/>
      <c r="K4221" s="268"/>
      <c r="L4221" s="273"/>
      <c r="M4221" s="274"/>
      <c r="N4221" s="275"/>
      <c r="O4221" s="275"/>
      <c r="P4221" s="275"/>
      <c r="Q4221" s="275"/>
      <c r="R4221" s="275"/>
      <c r="S4221" s="275"/>
      <c r="T4221" s="27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T4221" s="277" t="s">
        <v>202</v>
      </c>
      <c r="AU4221" s="277" t="s">
        <v>82</v>
      </c>
      <c r="AV4221" s="16" t="s">
        <v>198</v>
      </c>
      <c r="AW4221" s="16" t="s">
        <v>34</v>
      </c>
      <c r="AX4221" s="16" t="s">
        <v>80</v>
      </c>
      <c r="AY4221" s="277" t="s">
        <v>191</v>
      </c>
    </row>
    <row r="4222" s="2" customFormat="1" ht="21.75" customHeight="1">
      <c r="A4222" s="41"/>
      <c r="B4222" s="42"/>
      <c r="C4222" s="216" t="s">
        <v>3072</v>
      </c>
      <c r="D4222" s="216" t="s">
        <v>193</v>
      </c>
      <c r="E4222" s="217" t="s">
        <v>3073</v>
      </c>
      <c r="F4222" s="218" t="s">
        <v>3074</v>
      </c>
      <c r="G4222" s="219" t="s">
        <v>196</v>
      </c>
      <c r="H4222" s="220">
        <v>732.33600000000001</v>
      </c>
      <c r="I4222" s="221"/>
      <c r="J4222" s="222">
        <f>ROUND(I4222*H4222,2)</f>
        <v>0</v>
      </c>
      <c r="K4222" s="218" t="s">
        <v>197</v>
      </c>
      <c r="L4222" s="47"/>
      <c r="M4222" s="223" t="s">
        <v>19</v>
      </c>
      <c r="N4222" s="224" t="s">
        <v>43</v>
      </c>
      <c r="O4222" s="87"/>
      <c r="P4222" s="225">
        <f>O4222*H4222</f>
        <v>0</v>
      </c>
      <c r="Q4222" s="225">
        <v>0.0053499999999999997</v>
      </c>
      <c r="R4222" s="225">
        <f>Q4222*H4222</f>
        <v>3.9179976000000001</v>
      </c>
      <c r="S4222" s="225">
        <v>0</v>
      </c>
      <c r="T4222" s="226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7" t="s">
        <v>464</v>
      </c>
      <c r="AT4222" s="227" t="s">
        <v>193</v>
      </c>
      <c r="AU4222" s="227" t="s">
        <v>82</v>
      </c>
      <c r="AY4222" s="20" t="s">
        <v>191</v>
      </c>
      <c r="BE4222" s="228">
        <f>IF(N4222="základní",J4222,0)</f>
        <v>0</v>
      </c>
      <c r="BF4222" s="228">
        <f>IF(N4222="snížená",J4222,0)</f>
        <v>0</v>
      </c>
      <c r="BG4222" s="228">
        <f>IF(N4222="zákl. přenesená",J4222,0)</f>
        <v>0</v>
      </c>
      <c r="BH4222" s="228">
        <f>IF(N4222="sníž. přenesená",J4222,0)</f>
        <v>0</v>
      </c>
      <c r="BI4222" s="228">
        <f>IF(N4222="nulová",J4222,0)</f>
        <v>0</v>
      </c>
      <c r="BJ4222" s="20" t="s">
        <v>80</v>
      </c>
      <c r="BK4222" s="228">
        <f>ROUND(I4222*H4222,2)</f>
        <v>0</v>
      </c>
      <c r="BL4222" s="20" t="s">
        <v>464</v>
      </c>
      <c r="BM4222" s="227" t="s">
        <v>3075</v>
      </c>
    </row>
    <row r="4223" s="2" customFormat="1">
      <c r="A4223" s="41"/>
      <c r="B4223" s="42"/>
      <c r="C4223" s="43"/>
      <c r="D4223" s="229" t="s">
        <v>200</v>
      </c>
      <c r="E4223" s="43"/>
      <c r="F4223" s="230" t="s">
        <v>3076</v>
      </c>
      <c r="G4223" s="43"/>
      <c r="H4223" s="43"/>
      <c r="I4223" s="231"/>
      <c r="J4223" s="43"/>
      <c r="K4223" s="43"/>
      <c r="L4223" s="47"/>
      <c r="M4223" s="232"/>
      <c r="N4223" s="233"/>
      <c r="O4223" s="87"/>
      <c r="P4223" s="87"/>
      <c r="Q4223" s="87"/>
      <c r="R4223" s="87"/>
      <c r="S4223" s="87"/>
      <c r="T4223" s="88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T4223" s="20" t="s">
        <v>200</v>
      </c>
      <c r="AU4223" s="20" t="s">
        <v>82</v>
      </c>
    </row>
    <row r="4224" s="13" customFormat="1">
      <c r="A4224" s="13"/>
      <c r="B4224" s="234"/>
      <c r="C4224" s="235"/>
      <c r="D4224" s="236" t="s">
        <v>202</v>
      </c>
      <c r="E4224" s="237" t="s">
        <v>19</v>
      </c>
      <c r="F4224" s="238" t="s">
        <v>701</v>
      </c>
      <c r="G4224" s="235"/>
      <c r="H4224" s="237" t="s">
        <v>19</v>
      </c>
      <c r="I4224" s="239"/>
      <c r="J4224" s="235"/>
      <c r="K4224" s="235"/>
      <c r="L4224" s="240"/>
      <c r="M4224" s="241"/>
      <c r="N4224" s="242"/>
      <c r="O4224" s="242"/>
      <c r="P4224" s="242"/>
      <c r="Q4224" s="242"/>
      <c r="R4224" s="242"/>
      <c r="S4224" s="242"/>
      <c r="T4224" s="24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4" t="s">
        <v>202</v>
      </c>
      <c r="AU4224" s="244" t="s">
        <v>82</v>
      </c>
      <c r="AV4224" s="13" t="s">
        <v>80</v>
      </c>
      <c r="AW4224" s="13" t="s">
        <v>34</v>
      </c>
      <c r="AX4224" s="13" t="s">
        <v>72</v>
      </c>
      <c r="AY4224" s="244" t="s">
        <v>191</v>
      </c>
    </row>
    <row r="4225" s="13" customFormat="1">
      <c r="A4225" s="13"/>
      <c r="B4225" s="234"/>
      <c r="C4225" s="235"/>
      <c r="D4225" s="236" t="s">
        <v>202</v>
      </c>
      <c r="E4225" s="237" t="s">
        <v>19</v>
      </c>
      <c r="F4225" s="238" t="s">
        <v>1489</v>
      </c>
      <c r="G4225" s="235"/>
      <c r="H4225" s="237" t="s">
        <v>19</v>
      </c>
      <c r="I4225" s="239"/>
      <c r="J4225" s="235"/>
      <c r="K4225" s="235"/>
      <c r="L4225" s="240"/>
      <c r="M4225" s="241"/>
      <c r="N4225" s="242"/>
      <c r="O4225" s="242"/>
      <c r="P4225" s="242"/>
      <c r="Q4225" s="242"/>
      <c r="R4225" s="242"/>
      <c r="S4225" s="242"/>
      <c r="T4225" s="24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4" t="s">
        <v>202</v>
      </c>
      <c r="AU4225" s="244" t="s">
        <v>82</v>
      </c>
      <c r="AV4225" s="13" t="s">
        <v>80</v>
      </c>
      <c r="AW4225" s="13" t="s">
        <v>34</v>
      </c>
      <c r="AX4225" s="13" t="s">
        <v>72</v>
      </c>
      <c r="AY4225" s="244" t="s">
        <v>191</v>
      </c>
    </row>
    <row r="4226" s="13" customFormat="1">
      <c r="A4226" s="13"/>
      <c r="B4226" s="234"/>
      <c r="C4226" s="235"/>
      <c r="D4226" s="236" t="s">
        <v>202</v>
      </c>
      <c r="E4226" s="237" t="s">
        <v>19</v>
      </c>
      <c r="F4226" s="238" t="s">
        <v>1494</v>
      </c>
      <c r="G4226" s="235"/>
      <c r="H4226" s="237" t="s">
        <v>19</v>
      </c>
      <c r="I4226" s="239"/>
      <c r="J4226" s="235"/>
      <c r="K4226" s="235"/>
      <c r="L4226" s="240"/>
      <c r="M4226" s="241"/>
      <c r="N4226" s="242"/>
      <c r="O4226" s="242"/>
      <c r="P4226" s="242"/>
      <c r="Q4226" s="242"/>
      <c r="R4226" s="242"/>
      <c r="S4226" s="242"/>
      <c r="T4226" s="24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4" t="s">
        <v>202</v>
      </c>
      <c r="AU4226" s="244" t="s">
        <v>82</v>
      </c>
      <c r="AV4226" s="13" t="s">
        <v>80</v>
      </c>
      <c r="AW4226" s="13" t="s">
        <v>34</v>
      </c>
      <c r="AX4226" s="13" t="s">
        <v>72</v>
      </c>
      <c r="AY4226" s="244" t="s">
        <v>191</v>
      </c>
    </row>
    <row r="4227" s="14" customFormat="1">
      <c r="A4227" s="14"/>
      <c r="B4227" s="245"/>
      <c r="C4227" s="246"/>
      <c r="D4227" s="236" t="s">
        <v>202</v>
      </c>
      <c r="E4227" s="247" t="s">
        <v>19</v>
      </c>
      <c r="F4227" s="248" t="s">
        <v>3027</v>
      </c>
      <c r="G4227" s="246"/>
      <c r="H4227" s="249">
        <v>68.099999999999994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202</v>
      </c>
      <c r="AU4227" s="255" t="s">
        <v>82</v>
      </c>
      <c r="AV4227" s="14" t="s">
        <v>82</v>
      </c>
      <c r="AW4227" s="14" t="s">
        <v>34</v>
      </c>
      <c r="AX4227" s="14" t="s">
        <v>72</v>
      </c>
      <c r="AY4227" s="255" t="s">
        <v>191</v>
      </c>
    </row>
    <row r="4228" s="14" customFormat="1">
      <c r="A4228" s="14"/>
      <c r="B4228" s="245"/>
      <c r="C4228" s="246"/>
      <c r="D4228" s="236" t="s">
        <v>202</v>
      </c>
      <c r="E4228" s="247" t="s">
        <v>19</v>
      </c>
      <c r="F4228" s="248" t="s">
        <v>3028</v>
      </c>
      <c r="G4228" s="246"/>
      <c r="H4228" s="249">
        <v>-22.350000000000001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202</v>
      </c>
      <c r="AU4228" s="255" t="s">
        <v>82</v>
      </c>
      <c r="AV4228" s="14" t="s">
        <v>82</v>
      </c>
      <c r="AW4228" s="14" t="s">
        <v>34</v>
      </c>
      <c r="AX4228" s="14" t="s">
        <v>72</v>
      </c>
      <c r="AY4228" s="255" t="s">
        <v>191</v>
      </c>
    </row>
    <row r="4229" s="13" customFormat="1">
      <c r="A4229" s="13"/>
      <c r="B4229" s="234"/>
      <c r="C4229" s="235"/>
      <c r="D4229" s="236" t="s">
        <v>202</v>
      </c>
      <c r="E4229" s="237" t="s">
        <v>19</v>
      </c>
      <c r="F4229" s="238" t="s">
        <v>1498</v>
      </c>
      <c r="G4229" s="235"/>
      <c r="H4229" s="237" t="s">
        <v>19</v>
      </c>
      <c r="I4229" s="239"/>
      <c r="J4229" s="235"/>
      <c r="K4229" s="235"/>
      <c r="L4229" s="240"/>
      <c r="M4229" s="241"/>
      <c r="N4229" s="242"/>
      <c r="O4229" s="242"/>
      <c r="P4229" s="242"/>
      <c r="Q4229" s="242"/>
      <c r="R4229" s="242"/>
      <c r="S4229" s="242"/>
      <c r="T4229" s="24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4" t="s">
        <v>202</v>
      </c>
      <c r="AU4229" s="244" t="s">
        <v>82</v>
      </c>
      <c r="AV4229" s="13" t="s">
        <v>80</v>
      </c>
      <c r="AW4229" s="13" t="s">
        <v>34</v>
      </c>
      <c r="AX4229" s="13" t="s">
        <v>72</v>
      </c>
      <c r="AY4229" s="244" t="s">
        <v>191</v>
      </c>
    </row>
    <row r="4230" s="14" customFormat="1">
      <c r="A4230" s="14"/>
      <c r="B4230" s="245"/>
      <c r="C4230" s="246"/>
      <c r="D4230" s="236" t="s">
        <v>202</v>
      </c>
      <c r="E4230" s="247" t="s">
        <v>19</v>
      </c>
      <c r="F4230" s="248" t="s">
        <v>3029</v>
      </c>
      <c r="G4230" s="246"/>
      <c r="H4230" s="249">
        <v>16.280000000000001</v>
      </c>
      <c r="I4230" s="250"/>
      <c r="J4230" s="246"/>
      <c r="K4230" s="246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202</v>
      </c>
      <c r="AU4230" s="255" t="s">
        <v>82</v>
      </c>
      <c r="AV4230" s="14" t="s">
        <v>82</v>
      </c>
      <c r="AW4230" s="14" t="s">
        <v>34</v>
      </c>
      <c r="AX4230" s="14" t="s">
        <v>72</v>
      </c>
      <c r="AY4230" s="255" t="s">
        <v>191</v>
      </c>
    </row>
    <row r="4231" s="14" customFormat="1">
      <c r="A4231" s="14"/>
      <c r="B4231" s="245"/>
      <c r="C4231" s="246"/>
      <c r="D4231" s="236" t="s">
        <v>202</v>
      </c>
      <c r="E4231" s="247" t="s">
        <v>19</v>
      </c>
      <c r="F4231" s="248" t="s">
        <v>1500</v>
      </c>
      <c r="G4231" s="246"/>
      <c r="H4231" s="249">
        <v>-4.5579999999999998</v>
      </c>
      <c r="I4231" s="250"/>
      <c r="J4231" s="246"/>
      <c r="K4231" s="246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202</v>
      </c>
      <c r="AU4231" s="255" t="s">
        <v>82</v>
      </c>
      <c r="AV4231" s="14" t="s">
        <v>82</v>
      </c>
      <c r="AW4231" s="14" t="s">
        <v>34</v>
      </c>
      <c r="AX4231" s="14" t="s">
        <v>72</v>
      </c>
      <c r="AY4231" s="255" t="s">
        <v>191</v>
      </c>
    </row>
    <row r="4232" s="13" customFormat="1">
      <c r="A4232" s="13"/>
      <c r="B4232" s="234"/>
      <c r="C4232" s="235"/>
      <c r="D4232" s="236" t="s">
        <v>202</v>
      </c>
      <c r="E4232" s="237" t="s">
        <v>19</v>
      </c>
      <c r="F4232" s="238" t="s">
        <v>1501</v>
      </c>
      <c r="G4232" s="235"/>
      <c r="H4232" s="237" t="s">
        <v>19</v>
      </c>
      <c r="I4232" s="239"/>
      <c r="J4232" s="235"/>
      <c r="K4232" s="235"/>
      <c r="L4232" s="240"/>
      <c r="M4232" s="241"/>
      <c r="N4232" s="242"/>
      <c r="O4232" s="242"/>
      <c r="P4232" s="242"/>
      <c r="Q4232" s="242"/>
      <c r="R4232" s="242"/>
      <c r="S4232" s="242"/>
      <c r="T4232" s="243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4" t="s">
        <v>202</v>
      </c>
      <c r="AU4232" s="244" t="s">
        <v>82</v>
      </c>
      <c r="AV4232" s="13" t="s">
        <v>80</v>
      </c>
      <c r="AW4232" s="13" t="s">
        <v>34</v>
      </c>
      <c r="AX4232" s="13" t="s">
        <v>72</v>
      </c>
      <c r="AY4232" s="244" t="s">
        <v>191</v>
      </c>
    </row>
    <row r="4233" s="14" customFormat="1">
      <c r="A4233" s="14"/>
      <c r="B4233" s="245"/>
      <c r="C4233" s="246"/>
      <c r="D4233" s="236" t="s">
        <v>202</v>
      </c>
      <c r="E4233" s="247" t="s">
        <v>19</v>
      </c>
      <c r="F4233" s="248" t="s">
        <v>3030</v>
      </c>
      <c r="G4233" s="246"/>
      <c r="H4233" s="249">
        <v>9.6799999999999997</v>
      </c>
      <c r="I4233" s="250"/>
      <c r="J4233" s="246"/>
      <c r="K4233" s="246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202</v>
      </c>
      <c r="AU4233" s="255" t="s">
        <v>82</v>
      </c>
      <c r="AV4233" s="14" t="s">
        <v>82</v>
      </c>
      <c r="AW4233" s="14" t="s">
        <v>34</v>
      </c>
      <c r="AX4233" s="14" t="s">
        <v>72</v>
      </c>
      <c r="AY4233" s="255" t="s">
        <v>191</v>
      </c>
    </row>
    <row r="4234" s="14" customFormat="1">
      <c r="A4234" s="14"/>
      <c r="B4234" s="245"/>
      <c r="C4234" s="246"/>
      <c r="D4234" s="236" t="s">
        <v>202</v>
      </c>
      <c r="E4234" s="247" t="s">
        <v>19</v>
      </c>
      <c r="F4234" s="248" t="s">
        <v>3031</v>
      </c>
      <c r="G4234" s="246"/>
      <c r="H4234" s="249">
        <v>0.13900000000000001</v>
      </c>
      <c r="I4234" s="250"/>
      <c r="J4234" s="246"/>
      <c r="K4234" s="246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202</v>
      </c>
      <c r="AU4234" s="255" t="s">
        <v>82</v>
      </c>
      <c r="AV4234" s="14" t="s">
        <v>82</v>
      </c>
      <c r="AW4234" s="14" t="s">
        <v>34</v>
      </c>
      <c r="AX4234" s="14" t="s">
        <v>72</v>
      </c>
      <c r="AY4234" s="255" t="s">
        <v>191</v>
      </c>
    </row>
    <row r="4235" s="14" customFormat="1">
      <c r="A4235" s="14"/>
      <c r="B4235" s="245"/>
      <c r="C4235" s="246"/>
      <c r="D4235" s="236" t="s">
        <v>202</v>
      </c>
      <c r="E4235" s="247" t="s">
        <v>19</v>
      </c>
      <c r="F4235" s="248" t="s">
        <v>1507</v>
      </c>
      <c r="G4235" s="246"/>
      <c r="H4235" s="249">
        <v>-1.379</v>
      </c>
      <c r="I4235" s="250"/>
      <c r="J4235" s="246"/>
      <c r="K4235" s="246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202</v>
      </c>
      <c r="AU4235" s="255" t="s">
        <v>82</v>
      </c>
      <c r="AV4235" s="14" t="s">
        <v>82</v>
      </c>
      <c r="AW4235" s="14" t="s">
        <v>34</v>
      </c>
      <c r="AX4235" s="14" t="s">
        <v>72</v>
      </c>
      <c r="AY4235" s="255" t="s">
        <v>191</v>
      </c>
    </row>
    <row r="4236" s="13" customFormat="1">
      <c r="A4236" s="13"/>
      <c r="B4236" s="234"/>
      <c r="C4236" s="235"/>
      <c r="D4236" s="236" t="s">
        <v>202</v>
      </c>
      <c r="E4236" s="237" t="s">
        <v>19</v>
      </c>
      <c r="F4236" s="238" t="s">
        <v>1505</v>
      </c>
      <c r="G4236" s="235"/>
      <c r="H4236" s="237" t="s">
        <v>19</v>
      </c>
      <c r="I4236" s="239"/>
      <c r="J4236" s="235"/>
      <c r="K4236" s="235"/>
      <c r="L4236" s="240"/>
      <c r="M4236" s="241"/>
      <c r="N4236" s="242"/>
      <c r="O4236" s="242"/>
      <c r="P4236" s="242"/>
      <c r="Q4236" s="242"/>
      <c r="R4236" s="242"/>
      <c r="S4236" s="242"/>
      <c r="T4236" s="24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4" t="s">
        <v>202</v>
      </c>
      <c r="AU4236" s="244" t="s">
        <v>82</v>
      </c>
      <c r="AV4236" s="13" t="s">
        <v>80</v>
      </c>
      <c r="AW4236" s="13" t="s">
        <v>34</v>
      </c>
      <c r="AX4236" s="13" t="s">
        <v>72</v>
      </c>
      <c r="AY4236" s="244" t="s">
        <v>191</v>
      </c>
    </row>
    <row r="4237" s="14" customFormat="1">
      <c r="A4237" s="14"/>
      <c r="B4237" s="245"/>
      <c r="C4237" s="246"/>
      <c r="D4237" s="236" t="s">
        <v>202</v>
      </c>
      <c r="E4237" s="247" t="s">
        <v>19</v>
      </c>
      <c r="F4237" s="248" t="s">
        <v>3032</v>
      </c>
      <c r="G4237" s="246"/>
      <c r="H4237" s="249">
        <v>9.6999999999999993</v>
      </c>
      <c r="I4237" s="250"/>
      <c r="J4237" s="246"/>
      <c r="K4237" s="246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202</v>
      </c>
      <c r="AU4237" s="255" t="s">
        <v>82</v>
      </c>
      <c r="AV4237" s="14" t="s">
        <v>82</v>
      </c>
      <c r="AW4237" s="14" t="s">
        <v>34</v>
      </c>
      <c r="AX4237" s="14" t="s">
        <v>72</v>
      </c>
      <c r="AY4237" s="255" t="s">
        <v>191</v>
      </c>
    </row>
    <row r="4238" s="14" customFormat="1">
      <c r="A4238" s="14"/>
      <c r="B4238" s="245"/>
      <c r="C4238" s="246"/>
      <c r="D4238" s="236" t="s">
        <v>202</v>
      </c>
      <c r="E4238" s="247" t="s">
        <v>19</v>
      </c>
      <c r="F4238" s="248" t="s">
        <v>3033</v>
      </c>
      <c r="G4238" s="246"/>
      <c r="H4238" s="249">
        <v>0.13800000000000001</v>
      </c>
      <c r="I4238" s="250"/>
      <c r="J4238" s="246"/>
      <c r="K4238" s="246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202</v>
      </c>
      <c r="AU4238" s="255" t="s">
        <v>82</v>
      </c>
      <c r="AV4238" s="14" t="s">
        <v>82</v>
      </c>
      <c r="AW4238" s="14" t="s">
        <v>34</v>
      </c>
      <c r="AX4238" s="14" t="s">
        <v>72</v>
      </c>
      <c r="AY4238" s="255" t="s">
        <v>191</v>
      </c>
    </row>
    <row r="4239" s="14" customFormat="1">
      <c r="A4239" s="14"/>
      <c r="B4239" s="245"/>
      <c r="C4239" s="246"/>
      <c r="D4239" s="236" t="s">
        <v>202</v>
      </c>
      <c r="E4239" s="247" t="s">
        <v>19</v>
      </c>
      <c r="F4239" s="248" t="s">
        <v>1507</v>
      </c>
      <c r="G4239" s="246"/>
      <c r="H4239" s="249">
        <v>-1.379</v>
      </c>
      <c r="I4239" s="250"/>
      <c r="J4239" s="246"/>
      <c r="K4239" s="246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202</v>
      </c>
      <c r="AU4239" s="255" t="s">
        <v>82</v>
      </c>
      <c r="AV4239" s="14" t="s">
        <v>82</v>
      </c>
      <c r="AW4239" s="14" t="s">
        <v>34</v>
      </c>
      <c r="AX4239" s="14" t="s">
        <v>72</v>
      </c>
      <c r="AY4239" s="255" t="s">
        <v>191</v>
      </c>
    </row>
    <row r="4240" s="13" customFormat="1">
      <c r="A4240" s="13"/>
      <c r="B4240" s="234"/>
      <c r="C4240" s="235"/>
      <c r="D4240" s="236" t="s">
        <v>202</v>
      </c>
      <c r="E4240" s="237" t="s">
        <v>19</v>
      </c>
      <c r="F4240" s="238" t="s">
        <v>1508</v>
      </c>
      <c r="G4240" s="235"/>
      <c r="H4240" s="237" t="s">
        <v>19</v>
      </c>
      <c r="I4240" s="239"/>
      <c r="J4240" s="235"/>
      <c r="K4240" s="235"/>
      <c r="L4240" s="240"/>
      <c r="M4240" s="241"/>
      <c r="N4240" s="242"/>
      <c r="O4240" s="242"/>
      <c r="P4240" s="242"/>
      <c r="Q4240" s="242"/>
      <c r="R4240" s="242"/>
      <c r="S4240" s="242"/>
      <c r="T4240" s="243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4" t="s">
        <v>202</v>
      </c>
      <c r="AU4240" s="244" t="s">
        <v>82</v>
      </c>
      <c r="AV4240" s="13" t="s">
        <v>80</v>
      </c>
      <c r="AW4240" s="13" t="s">
        <v>34</v>
      </c>
      <c r="AX4240" s="13" t="s">
        <v>72</v>
      </c>
      <c r="AY4240" s="244" t="s">
        <v>191</v>
      </c>
    </row>
    <row r="4241" s="14" customFormat="1">
      <c r="A4241" s="14"/>
      <c r="B4241" s="245"/>
      <c r="C4241" s="246"/>
      <c r="D4241" s="236" t="s">
        <v>202</v>
      </c>
      <c r="E4241" s="247" t="s">
        <v>19</v>
      </c>
      <c r="F4241" s="248" t="s">
        <v>3034</v>
      </c>
      <c r="G4241" s="246"/>
      <c r="H4241" s="249">
        <v>12.24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202</v>
      </c>
      <c r="AU4241" s="255" t="s">
        <v>82</v>
      </c>
      <c r="AV4241" s="14" t="s">
        <v>82</v>
      </c>
      <c r="AW4241" s="14" t="s">
        <v>34</v>
      </c>
      <c r="AX4241" s="14" t="s">
        <v>72</v>
      </c>
      <c r="AY4241" s="255" t="s">
        <v>191</v>
      </c>
    </row>
    <row r="4242" s="14" customFormat="1">
      <c r="A4242" s="14"/>
      <c r="B4242" s="245"/>
      <c r="C4242" s="246"/>
      <c r="D4242" s="236" t="s">
        <v>202</v>
      </c>
      <c r="E4242" s="247" t="s">
        <v>19</v>
      </c>
      <c r="F4242" s="248" t="s">
        <v>1428</v>
      </c>
      <c r="G4242" s="246"/>
      <c r="H4242" s="249">
        <v>-1.8</v>
      </c>
      <c r="I4242" s="250"/>
      <c r="J4242" s="246"/>
      <c r="K4242" s="246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202</v>
      </c>
      <c r="AU4242" s="255" t="s">
        <v>82</v>
      </c>
      <c r="AV4242" s="14" t="s">
        <v>82</v>
      </c>
      <c r="AW4242" s="14" t="s">
        <v>34</v>
      </c>
      <c r="AX4242" s="14" t="s">
        <v>72</v>
      </c>
      <c r="AY4242" s="255" t="s">
        <v>191</v>
      </c>
    </row>
    <row r="4243" s="13" customFormat="1">
      <c r="A4243" s="13"/>
      <c r="B4243" s="234"/>
      <c r="C4243" s="235"/>
      <c r="D4243" s="236" t="s">
        <v>202</v>
      </c>
      <c r="E4243" s="237" t="s">
        <v>19</v>
      </c>
      <c r="F4243" s="238" t="s">
        <v>1518</v>
      </c>
      <c r="G4243" s="235"/>
      <c r="H4243" s="237" t="s">
        <v>19</v>
      </c>
      <c r="I4243" s="239"/>
      <c r="J4243" s="235"/>
      <c r="K4243" s="235"/>
      <c r="L4243" s="240"/>
      <c r="M4243" s="241"/>
      <c r="N4243" s="242"/>
      <c r="O4243" s="242"/>
      <c r="P4243" s="242"/>
      <c r="Q4243" s="242"/>
      <c r="R4243" s="242"/>
      <c r="S4243" s="242"/>
      <c r="T4243" s="24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4" t="s">
        <v>202</v>
      </c>
      <c r="AU4243" s="244" t="s">
        <v>82</v>
      </c>
      <c r="AV4243" s="13" t="s">
        <v>80</v>
      </c>
      <c r="AW4243" s="13" t="s">
        <v>34</v>
      </c>
      <c r="AX4243" s="13" t="s">
        <v>72</v>
      </c>
      <c r="AY4243" s="244" t="s">
        <v>191</v>
      </c>
    </row>
    <row r="4244" s="14" customFormat="1">
      <c r="A4244" s="14"/>
      <c r="B4244" s="245"/>
      <c r="C4244" s="246"/>
      <c r="D4244" s="236" t="s">
        <v>202</v>
      </c>
      <c r="E4244" s="247" t="s">
        <v>19</v>
      </c>
      <c r="F4244" s="248" t="s">
        <v>3035</v>
      </c>
      <c r="G4244" s="246"/>
      <c r="H4244" s="249">
        <v>60.450000000000003</v>
      </c>
      <c r="I4244" s="250"/>
      <c r="J4244" s="246"/>
      <c r="K4244" s="246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202</v>
      </c>
      <c r="AU4244" s="255" t="s">
        <v>82</v>
      </c>
      <c r="AV4244" s="14" t="s">
        <v>82</v>
      </c>
      <c r="AW4244" s="14" t="s">
        <v>34</v>
      </c>
      <c r="AX4244" s="14" t="s">
        <v>72</v>
      </c>
      <c r="AY4244" s="255" t="s">
        <v>191</v>
      </c>
    </row>
    <row r="4245" s="14" customFormat="1">
      <c r="A4245" s="14"/>
      <c r="B4245" s="245"/>
      <c r="C4245" s="246"/>
      <c r="D4245" s="236" t="s">
        <v>202</v>
      </c>
      <c r="E4245" s="247" t="s">
        <v>19</v>
      </c>
      <c r="F4245" s="248" t="s">
        <v>1521</v>
      </c>
      <c r="G4245" s="246"/>
      <c r="H4245" s="249">
        <v>-6.3310000000000004</v>
      </c>
      <c r="I4245" s="250"/>
      <c r="J4245" s="246"/>
      <c r="K4245" s="246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202</v>
      </c>
      <c r="AU4245" s="255" t="s">
        <v>82</v>
      </c>
      <c r="AV4245" s="14" t="s">
        <v>82</v>
      </c>
      <c r="AW4245" s="14" t="s">
        <v>34</v>
      </c>
      <c r="AX4245" s="14" t="s">
        <v>72</v>
      </c>
      <c r="AY4245" s="255" t="s">
        <v>191</v>
      </c>
    </row>
    <row r="4246" s="13" customFormat="1">
      <c r="A4246" s="13"/>
      <c r="B4246" s="234"/>
      <c r="C4246" s="235"/>
      <c r="D4246" s="236" t="s">
        <v>202</v>
      </c>
      <c r="E4246" s="237" t="s">
        <v>19</v>
      </c>
      <c r="F4246" s="238" t="s">
        <v>1522</v>
      </c>
      <c r="G4246" s="235"/>
      <c r="H4246" s="237" t="s">
        <v>19</v>
      </c>
      <c r="I4246" s="239"/>
      <c r="J4246" s="235"/>
      <c r="K4246" s="235"/>
      <c r="L4246" s="240"/>
      <c r="M4246" s="241"/>
      <c r="N4246" s="242"/>
      <c r="O4246" s="242"/>
      <c r="P4246" s="242"/>
      <c r="Q4246" s="242"/>
      <c r="R4246" s="242"/>
      <c r="S4246" s="242"/>
      <c r="T4246" s="243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4" t="s">
        <v>202</v>
      </c>
      <c r="AU4246" s="244" t="s">
        <v>82</v>
      </c>
      <c r="AV4246" s="13" t="s">
        <v>80</v>
      </c>
      <c r="AW4246" s="13" t="s">
        <v>34</v>
      </c>
      <c r="AX4246" s="13" t="s">
        <v>72</v>
      </c>
      <c r="AY4246" s="244" t="s">
        <v>191</v>
      </c>
    </row>
    <row r="4247" s="14" customFormat="1">
      <c r="A4247" s="14"/>
      <c r="B4247" s="245"/>
      <c r="C4247" s="246"/>
      <c r="D4247" s="236" t="s">
        <v>202</v>
      </c>
      <c r="E4247" s="247" t="s">
        <v>19</v>
      </c>
      <c r="F4247" s="248" t="s">
        <v>3036</v>
      </c>
      <c r="G4247" s="246"/>
      <c r="H4247" s="249">
        <v>20.225000000000001</v>
      </c>
      <c r="I4247" s="250"/>
      <c r="J4247" s="246"/>
      <c r="K4247" s="246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202</v>
      </c>
      <c r="AU4247" s="255" t="s">
        <v>82</v>
      </c>
      <c r="AV4247" s="14" t="s">
        <v>82</v>
      </c>
      <c r="AW4247" s="14" t="s">
        <v>34</v>
      </c>
      <c r="AX4247" s="14" t="s">
        <v>72</v>
      </c>
      <c r="AY4247" s="255" t="s">
        <v>191</v>
      </c>
    </row>
    <row r="4248" s="14" customFormat="1">
      <c r="A4248" s="14"/>
      <c r="B4248" s="245"/>
      <c r="C4248" s="246"/>
      <c r="D4248" s="236" t="s">
        <v>202</v>
      </c>
      <c r="E4248" s="247" t="s">
        <v>19</v>
      </c>
      <c r="F4248" s="248" t="s">
        <v>1524</v>
      </c>
      <c r="G4248" s="246"/>
      <c r="H4248" s="249">
        <v>4.25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202</v>
      </c>
      <c r="AU4248" s="255" t="s">
        <v>82</v>
      </c>
      <c r="AV4248" s="14" t="s">
        <v>82</v>
      </c>
      <c r="AW4248" s="14" t="s">
        <v>34</v>
      </c>
      <c r="AX4248" s="14" t="s">
        <v>72</v>
      </c>
      <c r="AY4248" s="255" t="s">
        <v>191</v>
      </c>
    </row>
    <row r="4249" s="14" customFormat="1">
      <c r="A4249" s="14"/>
      <c r="B4249" s="245"/>
      <c r="C4249" s="246"/>
      <c r="D4249" s="236" t="s">
        <v>202</v>
      </c>
      <c r="E4249" s="247" t="s">
        <v>19</v>
      </c>
      <c r="F4249" s="248" t="s">
        <v>1375</v>
      </c>
      <c r="G4249" s="246"/>
      <c r="H4249" s="249">
        <v>-1.5760000000000001</v>
      </c>
      <c r="I4249" s="250"/>
      <c r="J4249" s="246"/>
      <c r="K4249" s="246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202</v>
      </c>
      <c r="AU4249" s="255" t="s">
        <v>82</v>
      </c>
      <c r="AV4249" s="14" t="s">
        <v>82</v>
      </c>
      <c r="AW4249" s="14" t="s">
        <v>34</v>
      </c>
      <c r="AX4249" s="14" t="s">
        <v>72</v>
      </c>
      <c r="AY4249" s="255" t="s">
        <v>191</v>
      </c>
    </row>
    <row r="4250" s="13" customFormat="1">
      <c r="A4250" s="13"/>
      <c r="B4250" s="234"/>
      <c r="C4250" s="235"/>
      <c r="D4250" s="236" t="s">
        <v>202</v>
      </c>
      <c r="E4250" s="237" t="s">
        <v>19</v>
      </c>
      <c r="F4250" s="238" t="s">
        <v>1525</v>
      </c>
      <c r="G4250" s="235"/>
      <c r="H4250" s="237" t="s">
        <v>19</v>
      </c>
      <c r="I4250" s="239"/>
      <c r="J4250" s="235"/>
      <c r="K4250" s="235"/>
      <c r="L4250" s="240"/>
      <c r="M4250" s="241"/>
      <c r="N4250" s="242"/>
      <c r="O4250" s="242"/>
      <c r="P4250" s="242"/>
      <c r="Q4250" s="242"/>
      <c r="R4250" s="242"/>
      <c r="S4250" s="242"/>
      <c r="T4250" s="24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4" t="s">
        <v>202</v>
      </c>
      <c r="AU4250" s="244" t="s">
        <v>82</v>
      </c>
      <c r="AV4250" s="13" t="s">
        <v>80</v>
      </c>
      <c r="AW4250" s="13" t="s">
        <v>34</v>
      </c>
      <c r="AX4250" s="13" t="s">
        <v>72</v>
      </c>
      <c r="AY4250" s="244" t="s">
        <v>191</v>
      </c>
    </row>
    <row r="4251" s="14" customFormat="1">
      <c r="A4251" s="14"/>
      <c r="B4251" s="245"/>
      <c r="C4251" s="246"/>
      <c r="D4251" s="236" t="s">
        <v>202</v>
      </c>
      <c r="E4251" s="247" t="s">
        <v>19</v>
      </c>
      <c r="F4251" s="248" t="s">
        <v>3037</v>
      </c>
      <c r="G4251" s="246"/>
      <c r="H4251" s="249">
        <v>13</v>
      </c>
      <c r="I4251" s="250"/>
      <c r="J4251" s="246"/>
      <c r="K4251" s="246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202</v>
      </c>
      <c r="AU4251" s="255" t="s">
        <v>82</v>
      </c>
      <c r="AV4251" s="14" t="s">
        <v>82</v>
      </c>
      <c r="AW4251" s="14" t="s">
        <v>34</v>
      </c>
      <c r="AX4251" s="14" t="s">
        <v>72</v>
      </c>
      <c r="AY4251" s="255" t="s">
        <v>191</v>
      </c>
    </row>
    <row r="4252" s="14" customFormat="1">
      <c r="A4252" s="14"/>
      <c r="B4252" s="245"/>
      <c r="C4252" s="246"/>
      <c r="D4252" s="236" t="s">
        <v>202</v>
      </c>
      <c r="E4252" s="247" t="s">
        <v>19</v>
      </c>
      <c r="F4252" s="248" t="s">
        <v>1507</v>
      </c>
      <c r="G4252" s="246"/>
      <c r="H4252" s="249">
        <v>-1.379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202</v>
      </c>
      <c r="AU4252" s="255" t="s">
        <v>82</v>
      </c>
      <c r="AV4252" s="14" t="s">
        <v>82</v>
      </c>
      <c r="AW4252" s="14" t="s">
        <v>34</v>
      </c>
      <c r="AX4252" s="14" t="s">
        <v>72</v>
      </c>
      <c r="AY4252" s="255" t="s">
        <v>191</v>
      </c>
    </row>
    <row r="4253" s="13" customFormat="1">
      <c r="A4253" s="13"/>
      <c r="B4253" s="234"/>
      <c r="C4253" s="235"/>
      <c r="D4253" s="236" t="s">
        <v>202</v>
      </c>
      <c r="E4253" s="237" t="s">
        <v>19</v>
      </c>
      <c r="F4253" s="238" t="s">
        <v>1527</v>
      </c>
      <c r="G4253" s="235"/>
      <c r="H4253" s="237" t="s">
        <v>19</v>
      </c>
      <c r="I4253" s="239"/>
      <c r="J4253" s="235"/>
      <c r="K4253" s="235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202</v>
      </c>
      <c r="AU4253" s="244" t="s">
        <v>82</v>
      </c>
      <c r="AV4253" s="13" t="s">
        <v>80</v>
      </c>
      <c r="AW4253" s="13" t="s">
        <v>34</v>
      </c>
      <c r="AX4253" s="13" t="s">
        <v>72</v>
      </c>
      <c r="AY4253" s="244" t="s">
        <v>191</v>
      </c>
    </row>
    <row r="4254" s="14" customFormat="1">
      <c r="A4254" s="14"/>
      <c r="B4254" s="245"/>
      <c r="C4254" s="246"/>
      <c r="D4254" s="236" t="s">
        <v>202</v>
      </c>
      <c r="E4254" s="247" t="s">
        <v>19</v>
      </c>
      <c r="F4254" s="248" t="s">
        <v>3038</v>
      </c>
      <c r="G4254" s="246"/>
      <c r="H4254" s="249">
        <v>49.450000000000003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202</v>
      </c>
      <c r="AU4254" s="255" t="s">
        <v>82</v>
      </c>
      <c r="AV4254" s="14" t="s">
        <v>82</v>
      </c>
      <c r="AW4254" s="14" t="s">
        <v>34</v>
      </c>
      <c r="AX4254" s="14" t="s">
        <v>72</v>
      </c>
      <c r="AY4254" s="255" t="s">
        <v>191</v>
      </c>
    </row>
    <row r="4255" s="14" customFormat="1">
      <c r="A4255" s="14"/>
      <c r="B4255" s="245"/>
      <c r="C4255" s="246"/>
      <c r="D4255" s="236" t="s">
        <v>202</v>
      </c>
      <c r="E4255" s="247" t="s">
        <v>19</v>
      </c>
      <c r="F4255" s="248" t="s">
        <v>1530</v>
      </c>
      <c r="G4255" s="246"/>
      <c r="H4255" s="249">
        <v>-6.3310000000000004</v>
      </c>
      <c r="I4255" s="250"/>
      <c r="J4255" s="246"/>
      <c r="K4255" s="246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202</v>
      </c>
      <c r="AU4255" s="255" t="s">
        <v>82</v>
      </c>
      <c r="AV4255" s="14" t="s">
        <v>82</v>
      </c>
      <c r="AW4255" s="14" t="s">
        <v>34</v>
      </c>
      <c r="AX4255" s="14" t="s">
        <v>72</v>
      </c>
      <c r="AY4255" s="255" t="s">
        <v>191</v>
      </c>
    </row>
    <row r="4256" s="13" customFormat="1">
      <c r="A4256" s="13"/>
      <c r="B4256" s="234"/>
      <c r="C4256" s="235"/>
      <c r="D4256" s="236" t="s">
        <v>202</v>
      </c>
      <c r="E4256" s="237" t="s">
        <v>19</v>
      </c>
      <c r="F4256" s="238" t="s">
        <v>1531</v>
      </c>
      <c r="G4256" s="235"/>
      <c r="H4256" s="237" t="s">
        <v>19</v>
      </c>
      <c r="I4256" s="239"/>
      <c r="J4256" s="235"/>
      <c r="K4256" s="235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202</v>
      </c>
      <c r="AU4256" s="244" t="s">
        <v>82</v>
      </c>
      <c r="AV4256" s="13" t="s">
        <v>80</v>
      </c>
      <c r="AW4256" s="13" t="s">
        <v>34</v>
      </c>
      <c r="AX4256" s="13" t="s">
        <v>72</v>
      </c>
      <c r="AY4256" s="244" t="s">
        <v>191</v>
      </c>
    </row>
    <row r="4257" s="14" customFormat="1">
      <c r="A4257" s="14"/>
      <c r="B4257" s="245"/>
      <c r="C4257" s="246"/>
      <c r="D4257" s="236" t="s">
        <v>202</v>
      </c>
      <c r="E4257" s="247" t="s">
        <v>19</v>
      </c>
      <c r="F4257" s="248" t="s">
        <v>3039</v>
      </c>
      <c r="G4257" s="246"/>
      <c r="H4257" s="249">
        <v>20.425000000000001</v>
      </c>
      <c r="I4257" s="250"/>
      <c r="J4257" s="246"/>
      <c r="K4257" s="246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202</v>
      </c>
      <c r="AU4257" s="255" t="s">
        <v>82</v>
      </c>
      <c r="AV4257" s="14" t="s">
        <v>82</v>
      </c>
      <c r="AW4257" s="14" t="s">
        <v>34</v>
      </c>
      <c r="AX4257" s="14" t="s">
        <v>72</v>
      </c>
      <c r="AY4257" s="255" t="s">
        <v>191</v>
      </c>
    </row>
    <row r="4258" s="14" customFormat="1">
      <c r="A4258" s="14"/>
      <c r="B4258" s="245"/>
      <c r="C4258" s="246"/>
      <c r="D4258" s="236" t="s">
        <v>202</v>
      </c>
      <c r="E4258" s="247" t="s">
        <v>19</v>
      </c>
      <c r="F4258" s="248" t="s">
        <v>1524</v>
      </c>
      <c r="G4258" s="246"/>
      <c r="H4258" s="249">
        <v>4.25</v>
      </c>
      <c r="I4258" s="250"/>
      <c r="J4258" s="246"/>
      <c r="K4258" s="246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202</v>
      </c>
      <c r="AU4258" s="255" t="s">
        <v>82</v>
      </c>
      <c r="AV4258" s="14" t="s">
        <v>82</v>
      </c>
      <c r="AW4258" s="14" t="s">
        <v>34</v>
      </c>
      <c r="AX4258" s="14" t="s">
        <v>72</v>
      </c>
      <c r="AY4258" s="255" t="s">
        <v>191</v>
      </c>
    </row>
    <row r="4259" s="14" customFormat="1">
      <c r="A4259" s="14"/>
      <c r="B4259" s="245"/>
      <c r="C4259" s="246"/>
      <c r="D4259" s="236" t="s">
        <v>202</v>
      </c>
      <c r="E4259" s="247" t="s">
        <v>19</v>
      </c>
      <c r="F4259" s="248" t="s">
        <v>1375</v>
      </c>
      <c r="G4259" s="246"/>
      <c r="H4259" s="249">
        <v>-1.5760000000000001</v>
      </c>
      <c r="I4259" s="250"/>
      <c r="J4259" s="246"/>
      <c r="K4259" s="246"/>
      <c r="L4259" s="251"/>
      <c r="M4259" s="252"/>
      <c r="N4259" s="253"/>
      <c r="O4259" s="253"/>
      <c r="P4259" s="253"/>
      <c r="Q4259" s="253"/>
      <c r="R4259" s="253"/>
      <c r="S4259" s="253"/>
      <c r="T4259" s="25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5" t="s">
        <v>202</v>
      </c>
      <c r="AU4259" s="255" t="s">
        <v>82</v>
      </c>
      <c r="AV4259" s="14" t="s">
        <v>82</v>
      </c>
      <c r="AW4259" s="14" t="s">
        <v>34</v>
      </c>
      <c r="AX4259" s="14" t="s">
        <v>72</v>
      </c>
      <c r="AY4259" s="255" t="s">
        <v>191</v>
      </c>
    </row>
    <row r="4260" s="13" customFormat="1">
      <c r="A4260" s="13"/>
      <c r="B4260" s="234"/>
      <c r="C4260" s="235"/>
      <c r="D4260" s="236" t="s">
        <v>202</v>
      </c>
      <c r="E4260" s="237" t="s">
        <v>19</v>
      </c>
      <c r="F4260" s="238" t="s">
        <v>1533</v>
      </c>
      <c r="G4260" s="235"/>
      <c r="H4260" s="237" t="s">
        <v>19</v>
      </c>
      <c r="I4260" s="239"/>
      <c r="J4260" s="235"/>
      <c r="K4260" s="235"/>
      <c r="L4260" s="240"/>
      <c r="M4260" s="241"/>
      <c r="N4260" s="242"/>
      <c r="O4260" s="242"/>
      <c r="P4260" s="242"/>
      <c r="Q4260" s="242"/>
      <c r="R4260" s="242"/>
      <c r="S4260" s="242"/>
      <c r="T4260" s="243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4" t="s">
        <v>202</v>
      </c>
      <c r="AU4260" s="244" t="s">
        <v>82</v>
      </c>
      <c r="AV4260" s="13" t="s">
        <v>80</v>
      </c>
      <c r="AW4260" s="13" t="s">
        <v>34</v>
      </c>
      <c r="AX4260" s="13" t="s">
        <v>72</v>
      </c>
      <c r="AY4260" s="244" t="s">
        <v>191</v>
      </c>
    </row>
    <row r="4261" s="14" customFormat="1">
      <c r="A4261" s="14"/>
      <c r="B4261" s="245"/>
      <c r="C4261" s="246"/>
      <c r="D4261" s="236" t="s">
        <v>202</v>
      </c>
      <c r="E4261" s="247" t="s">
        <v>19</v>
      </c>
      <c r="F4261" s="248" t="s">
        <v>3037</v>
      </c>
      <c r="G4261" s="246"/>
      <c r="H4261" s="249">
        <v>13</v>
      </c>
      <c r="I4261" s="250"/>
      <c r="J4261" s="246"/>
      <c r="K4261" s="246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202</v>
      </c>
      <c r="AU4261" s="255" t="s">
        <v>82</v>
      </c>
      <c r="AV4261" s="14" t="s">
        <v>82</v>
      </c>
      <c r="AW4261" s="14" t="s">
        <v>34</v>
      </c>
      <c r="AX4261" s="14" t="s">
        <v>72</v>
      </c>
      <c r="AY4261" s="255" t="s">
        <v>191</v>
      </c>
    </row>
    <row r="4262" s="14" customFormat="1">
      <c r="A4262" s="14"/>
      <c r="B4262" s="245"/>
      <c r="C4262" s="246"/>
      <c r="D4262" s="236" t="s">
        <v>202</v>
      </c>
      <c r="E4262" s="247" t="s">
        <v>19</v>
      </c>
      <c r="F4262" s="248" t="s">
        <v>1507</v>
      </c>
      <c r="G4262" s="246"/>
      <c r="H4262" s="249">
        <v>-1.379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202</v>
      </c>
      <c r="AU4262" s="255" t="s">
        <v>82</v>
      </c>
      <c r="AV4262" s="14" t="s">
        <v>82</v>
      </c>
      <c r="AW4262" s="14" t="s">
        <v>34</v>
      </c>
      <c r="AX4262" s="14" t="s">
        <v>72</v>
      </c>
      <c r="AY4262" s="255" t="s">
        <v>191</v>
      </c>
    </row>
    <row r="4263" s="15" customFormat="1">
      <c r="A4263" s="15"/>
      <c r="B4263" s="256"/>
      <c r="C4263" s="257"/>
      <c r="D4263" s="236" t="s">
        <v>202</v>
      </c>
      <c r="E4263" s="258" t="s">
        <v>19</v>
      </c>
      <c r="F4263" s="259" t="s">
        <v>208</v>
      </c>
      <c r="G4263" s="257"/>
      <c r="H4263" s="260">
        <v>251.28900000000002</v>
      </c>
      <c r="I4263" s="261"/>
      <c r="J4263" s="257"/>
      <c r="K4263" s="257"/>
      <c r="L4263" s="262"/>
      <c r="M4263" s="263"/>
      <c r="N4263" s="264"/>
      <c r="O4263" s="264"/>
      <c r="P4263" s="264"/>
      <c r="Q4263" s="264"/>
      <c r="R4263" s="264"/>
      <c r="S4263" s="264"/>
      <c r="T4263" s="26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/>
      <c r="AT4263" s="266" t="s">
        <v>202</v>
      </c>
      <c r="AU4263" s="266" t="s">
        <v>82</v>
      </c>
      <c r="AV4263" s="15" t="s">
        <v>93</v>
      </c>
      <c r="AW4263" s="15" t="s">
        <v>34</v>
      </c>
      <c r="AX4263" s="15" t="s">
        <v>72</v>
      </c>
      <c r="AY4263" s="266" t="s">
        <v>191</v>
      </c>
    </row>
    <row r="4264" s="13" customFormat="1">
      <c r="A4264" s="13"/>
      <c r="B4264" s="234"/>
      <c r="C4264" s="235"/>
      <c r="D4264" s="236" t="s">
        <v>202</v>
      </c>
      <c r="E4264" s="237" t="s">
        <v>19</v>
      </c>
      <c r="F4264" s="238" t="s">
        <v>1539</v>
      </c>
      <c r="G4264" s="235"/>
      <c r="H4264" s="237" t="s">
        <v>19</v>
      </c>
      <c r="I4264" s="239"/>
      <c r="J4264" s="235"/>
      <c r="K4264" s="235"/>
      <c r="L4264" s="240"/>
      <c r="M4264" s="241"/>
      <c r="N4264" s="242"/>
      <c r="O4264" s="242"/>
      <c r="P4264" s="242"/>
      <c r="Q4264" s="242"/>
      <c r="R4264" s="242"/>
      <c r="S4264" s="242"/>
      <c r="T4264" s="243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4" t="s">
        <v>202</v>
      </c>
      <c r="AU4264" s="244" t="s">
        <v>82</v>
      </c>
      <c r="AV4264" s="13" t="s">
        <v>80</v>
      </c>
      <c r="AW4264" s="13" t="s">
        <v>34</v>
      </c>
      <c r="AX4264" s="13" t="s">
        <v>72</v>
      </c>
      <c r="AY4264" s="244" t="s">
        <v>191</v>
      </c>
    </row>
    <row r="4265" s="13" customFormat="1">
      <c r="A4265" s="13"/>
      <c r="B4265" s="234"/>
      <c r="C4265" s="235"/>
      <c r="D4265" s="236" t="s">
        <v>202</v>
      </c>
      <c r="E4265" s="237" t="s">
        <v>19</v>
      </c>
      <c r="F4265" s="238" t="s">
        <v>1540</v>
      </c>
      <c r="G4265" s="235"/>
      <c r="H4265" s="237" t="s">
        <v>19</v>
      </c>
      <c r="I4265" s="239"/>
      <c r="J4265" s="235"/>
      <c r="K4265" s="235"/>
      <c r="L4265" s="240"/>
      <c r="M4265" s="241"/>
      <c r="N4265" s="242"/>
      <c r="O4265" s="242"/>
      <c r="P4265" s="242"/>
      <c r="Q4265" s="242"/>
      <c r="R4265" s="242"/>
      <c r="S4265" s="242"/>
      <c r="T4265" s="24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4" t="s">
        <v>202</v>
      </c>
      <c r="AU4265" s="244" t="s">
        <v>82</v>
      </c>
      <c r="AV4265" s="13" t="s">
        <v>80</v>
      </c>
      <c r="AW4265" s="13" t="s">
        <v>34</v>
      </c>
      <c r="AX4265" s="13" t="s">
        <v>72</v>
      </c>
      <c r="AY4265" s="244" t="s">
        <v>191</v>
      </c>
    </row>
    <row r="4266" s="13" customFormat="1">
      <c r="A4266" s="13"/>
      <c r="B4266" s="234"/>
      <c r="C4266" s="235"/>
      <c r="D4266" s="236" t="s">
        <v>202</v>
      </c>
      <c r="E4266" s="237" t="s">
        <v>19</v>
      </c>
      <c r="F4266" s="238" t="s">
        <v>1548</v>
      </c>
      <c r="G4266" s="235"/>
      <c r="H4266" s="237" t="s">
        <v>19</v>
      </c>
      <c r="I4266" s="239"/>
      <c r="J4266" s="235"/>
      <c r="K4266" s="235"/>
      <c r="L4266" s="240"/>
      <c r="M4266" s="241"/>
      <c r="N4266" s="242"/>
      <c r="O4266" s="242"/>
      <c r="P4266" s="242"/>
      <c r="Q4266" s="242"/>
      <c r="R4266" s="242"/>
      <c r="S4266" s="242"/>
      <c r="T4266" s="24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4" t="s">
        <v>202</v>
      </c>
      <c r="AU4266" s="244" t="s">
        <v>82</v>
      </c>
      <c r="AV4266" s="13" t="s">
        <v>80</v>
      </c>
      <c r="AW4266" s="13" t="s">
        <v>34</v>
      </c>
      <c r="AX4266" s="13" t="s">
        <v>72</v>
      </c>
      <c r="AY4266" s="244" t="s">
        <v>191</v>
      </c>
    </row>
    <row r="4267" s="14" customFormat="1">
      <c r="A4267" s="14"/>
      <c r="B4267" s="245"/>
      <c r="C4267" s="246"/>
      <c r="D4267" s="236" t="s">
        <v>202</v>
      </c>
      <c r="E4267" s="247" t="s">
        <v>19</v>
      </c>
      <c r="F4267" s="248" t="s">
        <v>3040</v>
      </c>
      <c r="G4267" s="246"/>
      <c r="H4267" s="249">
        <v>16.460000000000001</v>
      </c>
      <c r="I4267" s="250"/>
      <c r="J4267" s="246"/>
      <c r="K4267" s="246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202</v>
      </c>
      <c r="AU4267" s="255" t="s">
        <v>82</v>
      </c>
      <c r="AV4267" s="14" t="s">
        <v>82</v>
      </c>
      <c r="AW4267" s="14" t="s">
        <v>34</v>
      </c>
      <c r="AX4267" s="14" t="s">
        <v>72</v>
      </c>
      <c r="AY4267" s="255" t="s">
        <v>191</v>
      </c>
    </row>
    <row r="4268" s="14" customFormat="1">
      <c r="A4268" s="14"/>
      <c r="B4268" s="245"/>
      <c r="C4268" s="246"/>
      <c r="D4268" s="236" t="s">
        <v>202</v>
      </c>
      <c r="E4268" s="247" t="s">
        <v>19</v>
      </c>
      <c r="F4268" s="248" t="s">
        <v>3042</v>
      </c>
      <c r="G4268" s="246"/>
      <c r="H4268" s="249">
        <v>-1.567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202</v>
      </c>
      <c r="AU4268" s="255" t="s">
        <v>82</v>
      </c>
      <c r="AV4268" s="14" t="s">
        <v>82</v>
      </c>
      <c r="AW4268" s="14" t="s">
        <v>34</v>
      </c>
      <c r="AX4268" s="14" t="s">
        <v>72</v>
      </c>
      <c r="AY4268" s="255" t="s">
        <v>191</v>
      </c>
    </row>
    <row r="4269" s="13" customFormat="1">
      <c r="A4269" s="13"/>
      <c r="B4269" s="234"/>
      <c r="C4269" s="235"/>
      <c r="D4269" s="236" t="s">
        <v>202</v>
      </c>
      <c r="E4269" s="237" t="s">
        <v>19</v>
      </c>
      <c r="F4269" s="238" t="s">
        <v>1554</v>
      </c>
      <c r="G4269" s="235"/>
      <c r="H4269" s="237" t="s">
        <v>19</v>
      </c>
      <c r="I4269" s="239"/>
      <c r="J4269" s="235"/>
      <c r="K4269" s="235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202</v>
      </c>
      <c r="AU4269" s="244" t="s">
        <v>82</v>
      </c>
      <c r="AV4269" s="13" t="s">
        <v>80</v>
      </c>
      <c r="AW4269" s="13" t="s">
        <v>34</v>
      </c>
      <c r="AX4269" s="13" t="s">
        <v>72</v>
      </c>
      <c r="AY4269" s="244" t="s">
        <v>191</v>
      </c>
    </row>
    <row r="4270" s="13" customFormat="1">
      <c r="A4270" s="13"/>
      <c r="B4270" s="234"/>
      <c r="C4270" s="235"/>
      <c r="D4270" s="236" t="s">
        <v>202</v>
      </c>
      <c r="E4270" s="237" t="s">
        <v>19</v>
      </c>
      <c r="F4270" s="238" t="s">
        <v>1559</v>
      </c>
      <c r="G4270" s="235"/>
      <c r="H4270" s="237" t="s">
        <v>19</v>
      </c>
      <c r="I4270" s="239"/>
      <c r="J4270" s="235"/>
      <c r="K4270" s="235"/>
      <c r="L4270" s="240"/>
      <c r="M4270" s="241"/>
      <c r="N4270" s="242"/>
      <c r="O4270" s="242"/>
      <c r="P4270" s="242"/>
      <c r="Q4270" s="242"/>
      <c r="R4270" s="242"/>
      <c r="S4270" s="242"/>
      <c r="T4270" s="243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4" t="s">
        <v>202</v>
      </c>
      <c r="AU4270" s="244" t="s">
        <v>82</v>
      </c>
      <c r="AV4270" s="13" t="s">
        <v>80</v>
      </c>
      <c r="AW4270" s="13" t="s">
        <v>34</v>
      </c>
      <c r="AX4270" s="13" t="s">
        <v>72</v>
      </c>
      <c r="AY4270" s="244" t="s">
        <v>191</v>
      </c>
    </row>
    <row r="4271" s="14" customFormat="1">
      <c r="A4271" s="14"/>
      <c r="B4271" s="245"/>
      <c r="C4271" s="246"/>
      <c r="D4271" s="236" t="s">
        <v>202</v>
      </c>
      <c r="E4271" s="247" t="s">
        <v>19</v>
      </c>
      <c r="F4271" s="248" t="s">
        <v>3043</v>
      </c>
      <c r="G4271" s="246"/>
      <c r="H4271" s="249">
        <v>16.399999999999999</v>
      </c>
      <c r="I4271" s="250"/>
      <c r="J4271" s="246"/>
      <c r="K4271" s="246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202</v>
      </c>
      <c r="AU4271" s="255" t="s">
        <v>82</v>
      </c>
      <c r="AV4271" s="14" t="s">
        <v>82</v>
      </c>
      <c r="AW4271" s="14" t="s">
        <v>34</v>
      </c>
      <c r="AX4271" s="14" t="s">
        <v>72</v>
      </c>
      <c r="AY4271" s="255" t="s">
        <v>191</v>
      </c>
    </row>
    <row r="4272" s="14" customFormat="1">
      <c r="A4272" s="14"/>
      <c r="B4272" s="245"/>
      <c r="C4272" s="246"/>
      <c r="D4272" s="236" t="s">
        <v>202</v>
      </c>
      <c r="E4272" s="247" t="s">
        <v>19</v>
      </c>
      <c r="F4272" s="248" t="s">
        <v>3042</v>
      </c>
      <c r="G4272" s="246"/>
      <c r="H4272" s="249">
        <v>-1.567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202</v>
      </c>
      <c r="AU4272" s="255" t="s">
        <v>82</v>
      </c>
      <c r="AV4272" s="14" t="s">
        <v>82</v>
      </c>
      <c r="AW4272" s="14" t="s">
        <v>34</v>
      </c>
      <c r="AX4272" s="14" t="s">
        <v>72</v>
      </c>
      <c r="AY4272" s="255" t="s">
        <v>191</v>
      </c>
    </row>
    <row r="4273" s="13" customFormat="1">
      <c r="A4273" s="13"/>
      <c r="B4273" s="234"/>
      <c r="C4273" s="235"/>
      <c r="D4273" s="236" t="s">
        <v>202</v>
      </c>
      <c r="E4273" s="237" t="s">
        <v>19</v>
      </c>
      <c r="F4273" s="238" t="s">
        <v>1565</v>
      </c>
      <c r="G4273" s="235"/>
      <c r="H4273" s="237" t="s">
        <v>19</v>
      </c>
      <c r="I4273" s="239"/>
      <c r="J4273" s="235"/>
      <c r="K4273" s="235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202</v>
      </c>
      <c r="AU4273" s="244" t="s">
        <v>82</v>
      </c>
      <c r="AV4273" s="13" t="s">
        <v>80</v>
      </c>
      <c r="AW4273" s="13" t="s">
        <v>34</v>
      </c>
      <c r="AX4273" s="13" t="s">
        <v>72</v>
      </c>
      <c r="AY4273" s="244" t="s">
        <v>191</v>
      </c>
    </row>
    <row r="4274" s="13" customFormat="1">
      <c r="A4274" s="13"/>
      <c r="B4274" s="234"/>
      <c r="C4274" s="235"/>
      <c r="D4274" s="236" t="s">
        <v>202</v>
      </c>
      <c r="E4274" s="237" t="s">
        <v>19</v>
      </c>
      <c r="F4274" s="238" t="s">
        <v>1569</v>
      </c>
      <c r="G4274" s="235"/>
      <c r="H4274" s="237" t="s">
        <v>19</v>
      </c>
      <c r="I4274" s="239"/>
      <c r="J4274" s="235"/>
      <c r="K4274" s="235"/>
      <c r="L4274" s="240"/>
      <c r="M4274" s="241"/>
      <c r="N4274" s="242"/>
      <c r="O4274" s="242"/>
      <c r="P4274" s="242"/>
      <c r="Q4274" s="242"/>
      <c r="R4274" s="242"/>
      <c r="S4274" s="242"/>
      <c r="T4274" s="243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4" t="s">
        <v>202</v>
      </c>
      <c r="AU4274" s="244" t="s">
        <v>82</v>
      </c>
      <c r="AV4274" s="13" t="s">
        <v>80</v>
      </c>
      <c r="AW4274" s="13" t="s">
        <v>34</v>
      </c>
      <c r="AX4274" s="13" t="s">
        <v>72</v>
      </c>
      <c r="AY4274" s="244" t="s">
        <v>191</v>
      </c>
    </row>
    <row r="4275" s="14" customFormat="1">
      <c r="A4275" s="14"/>
      <c r="B4275" s="245"/>
      <c r="C4275" s="246"/>
      <c r="D4275" s="236" t="s">
        <v>202</v>
      </c>
      <c r="E4275" s="247" t="s">
        <v>19</v>
      </c>
      <c r="F4275" s="248" t="s">
        <v>3043</v>
      </c>
      <c r="G4275" s="246"/>
      <c r="H4275" s="249">
        <v>16.399999999999999</v>
      </c>
      <c r="I4275" s="250"/>
      <c r="J4275" s="246"/>
      <c r="K4275" s="246"/>
      <c r="L4275" s="251"/>
      <c r="M4275" s="252"/>
      <c r="N4275" s="253"/>
      <c r="O4275" s="253"/>
      <c r="P4275" s="253"/>
      <c r="Q4275" s="253"/>
      <c r="R4275" s="253"/>
      <c r="S4275" s="253"/>
      <c r="T4275" s="25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5" t="s">
        <v>202</v>
      </c>
      <c r="AU4275" s="255" t="s">
        <v>82</v>
      </c>
      <c r="AV4275" s="14" t="s">
        <v>82</v>
      </c>
      <c r="AW4275" s="14" t="s">
        <v>34</v>
      </c>
      <c r="AX4275" s="14" t="s">
        <v>72</v>
      </c>
      <c r="AY4275" s="255" t="s">
        <v>191</v>
      </c>
    </row>
    <row r="4276" s="14" customFormat="1">
      <c r="A4276" s="14"/>
      <c r="B4276" s="245"/>
      <c r="C4276" s="246"/>
      <c r="D4276" s="236" t="s">
        <v>202</v>
      </c>
      <c r="E4276" s="247" t="s">
        <v>19</v>
      </c>
      <c r="F4276" s="248" t="s">
        <v>3042</v>
      </c>
      <c r="G4276" s="246"/>
      <c r="H4276" s="249">
        <v>-1.567</v>
      </c>
      <c r="I4276" s="250"/>
      <c r="J4276" s="246"/>
      <c r="K4276" s="246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202</v>
      </c>
      <c r="AU4276" s="255" t="s">
        <v>82</v>
      </c>
      <c r="AV4276" s="14" t="s">
        <v>82</v>
      </c>
      <c r="AW4276" s="14" t="s">
        <v>34</v>
      </c>
      <c r="AX4276" s="14" t="s">
        <v>72</v>
      </c>
      <c r="AY4276" s="255" t="s">
        <v>191</v>
      </c>
    </row>
    <row r="4277" s="13" customFormat="1">
      <c r="A4277" s="13"/>
      <c r="B4277" s="234"/>
      <c r="C4277" s="235"/>
      <c r="D4277" s="236" t="s">
        <v>202</v>
      </c>
      <c r="E4277" s="237" t="s">
        <v>19</v>
      </c>
      <c r="F4277" s="238" t="s">
        <v>1572</v>
      </c>
      <c r="G4277" s="235"/>
      <c r="H4277" s="237" t="s">
        <v>19</v>
      </c>
      <c r="I4277" s="239"/>
      <c r="J4277" s="235"/>
      <c r="K4277" s="235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202</v>
      </c>
      <c r="AU4277" s="244" t="s">
        <v>82</v>
      </c>
      <c r="AV4277" s="13" t="s">
        <v>80</v>
      </c>
      <c r="AW4277" s="13" t="s">
        <v>34</v>
      </c>
      <c r="AX4277" s="13" t="s">
        <v>72</v>
      </c>
      <c r="AY4277" s="244" t="s">
        <v>191</v>
      </c>
    </row>
    <row r="4278" s="13" customFormat="1">
      <c r="A4278" s="13"/>
      <c r="B4278" s="234"/>
      <c r="C4278" s="235"/>
      <c r="D4278" s="236" t="s">
        <v>202</v>
      </c>
      <c r="E4278" s="237" t="s">
        <v>19</v>
      </c>
      <c r="F4278" s="238" t="s">
        <v>1577</v>
      </c>
      <c r="G4278" s="235"/>
      <c r="H4278" s="237" t="s">
        <v>19</v>
      </c>
      <c r="I4278" s="239"/>
      <c r="J4278" s="235"/>
      <c r="K4278" s="235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202</v>
      </c>
      <c r="AU4278" s="244" t="s">
        <v>82</v>
      </c>
      <c r="AV4278" s="13" t="s">
        <v>80</v>
      </c>
      <c r="AW4278" s="13" t="s">
        <v>34</v>
      </c>
      <c r="AX4278" s="13" t="s">
        <v>72</v>
      </c>
      <c r="AY4278" s="244" t="s">
        <v>191</v>
      </c>
    </row>
    <row r="4279" s="14" customFormat="1">
      <c r="A4279" s="14"/>
      <c r="B4279" s="245"/>
      <c r="C4279" s="246"/>
      <c r="D4279" s="236" t="s">
        <v>202</v>
      </c>
      <c r="E4279" s="247" t="s">
        <v>19</v>
      </c>
      <c r="F4279" s="248" t="s">
        <v>3044</v>
      </c>
      <c r="G4279" s="246"/>
      <c r="H4279" s="249">
        <v>16.399999999999999</v>
      </c>
      <c r="I4279" s="250"/>
      <c r="J4279" s="246"/>
      <c r="K4279" s="246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202</v>
      </c>
      <c r="AU4279" s="255" t="s">
        <v>82</v>
      </c>
      <c r="AV4279" s="14" t="s">
        <v>82</v>
      </c>
      <c r="AW4279" s="14" t="s">
        <v>34</v>
      </c>
      <c r="AX4279" s="14" t="s">
        <v>72</v>
      </c>
      <c r="AY4279" s="255" t="s">
        <v>191</v>
      </c>
    </row>
    <row r="4280" s="14" customFormat="1">
      <c r="A4280" s="14"/>
      <c r="B4280" s="245"/>
      <c r="C4280" s="246"/>
      <c r="D4280" s="236" t="s">
        <v>202</v>
      </c>
      <c r="E4280" s="247" t="s">
        <v>19</v>
      </c>
      <c r="F4280" s="248" t="s">
        <v>3042</v>
      </c>
      <c r="G4280" s="246"/>
      <c r="H4280" s="249">
        <v>-1.567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202</v>
      </c>
      <c r="AU4280" s="255" t="s">
        <v>82</v>
      </c>
      <c r="AV4280" s="14" t="s">
        <v>82</v>
      </c>
      <c r="AW4280" s="14" t="s">
        <v>34</v>
      </c>
      <c r="AX4280" s="14" t="s">
        <v>72</v>
      </c>
      <c r="AY4280" s="255" t="s">
        <v>191</v>
      </c>
    </row>
    <row r="4281" s="15" customFormat="1">
      <c r="A4281" s="15"/>
      <c r="B4281" s="256"/>
      <c r="C4281" s="257"/>
      <c r="D4281" s="236" t="s">
        <v>202</v>
      </c>
      <c r="E4281" s="258" t="s">
        <v>19</v>
      </c>
      <c r="F4281" s="259" t="s">
        <v>208</v>
      </c>
      <c r="G4281" s="257"/>
      <c r="H4281" s="260">
        <v>59.391999999999996</v>
      </c>
      <c r="I4281" s="261"/>
      <c r="J4281" s="257"/>
      <c r="K4281" s="257"/>
      <c r="L4281" s="262"/>
      <c r="M4281" s="263"/>
      <c r="N4281" s="264"/>
      <c r="O4281" s="264"/>
      <c r="P4281" s="264"/>
      <c r="Q4281" s="264"/>
      <c r="R4281" s="264"/>
      <c r="S4281" s="264"/>
      <c r="T4281" s="265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66" t="s">
        <v>202</v>
      </c>
      <c r="AU4281" s="266" t="s">
        <v>82</v>
      </c>
      <c r="AV4281" s="15" t="s">
        <v>93</v>
      </c>
      <c r="AW4281" s="15" t="s">
        <v>34</v>
      </c>
      <c r="AX4281" s="15" t="s">
        <v>72</v>
      </c>
      <c r="AY4281" s="266" t="s">
        <v>191</v>
      </c>
    </row>
    <row r="4282" s="13" customFormat="1">
      <c r="A4282" s="13"/>
      <c r="B4282" s="234"/>
      <c r="C4282" s="235"/>
      <c r="D4282" s="236" t="s">
        <v>202</v>
      </c>
      <c r="E4282" s="237" t="s">
        <v>19</v>
      </c>
      <c r="F4282" s="238" t="s">
        <v>1581</v>
      </c>
      <c r="G4282" s="235"/>
      <c r="H4282" s="237" t="s">
        <v>19</v>
      </c>
      <c r="I4282" s="239"/>
      <c r="J4282" s="235"/>
      <c r="K4282" s="235"/>
      <c r="L4282" s="240"/>
      <c r="M4282" s="241"/>
      <c r="N4282" s="242"/>
      <c r="O4282" s="242"/>
      <c r="P4282" s="242"/>
      <c r="Q4282" s="242"/>
      <c r="R4282" s="242"/>
      <c r="S4282" s="242"/>
      <c r="T4282" s="24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4" t="s">
        <v>202</v>
      </c>
      <c r="AU4282" s="244" t="s">
        <v>82</v>
      </c>
      <c r="AV4282" s="13" t="s">
        <v>80</v>
      </c>
      <c r="AW4282" s="13" t="s">
        <v>34</v>
      </c>
      <c r="AX4282" s="13" t="s">
        <v>72</v>
      </c>
      <c r="AY4282" s="244" t="s">
        <v>191</v>
      </c>
    </row>
    <row r="4283" s="13" customFormat="1">
      <c r="A4283" s="13"/>
      <c r="B4283" s="234"/>
      <c r="C4283" s="235"/>
      <c r="D4283" s="236" t="s">
        <v>202</v>
      </c>
      <c r="E4283" s="237" t="s">
        <v>19</v>
      </c>
      <c r="F4283" s="238" t="s">
        <v>1582</v>
      </c>
      <c r="G4283" s="235"/>
      <c r="H4283" s="237" t="s">
        <v>19</v>
      </c>
      <c r="I4283" s="239"/>
      <c r="J4283" s="235"/>
      <c r="K4283" s="235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202</v>
      </c>
      <c r="AU4283" s="244" t="s">
        <v>82</v>
      </c>
      <c r="AV4283" s="13" t="s">
        <v>80</v>
      </c>
      <c r="AW4283" s="13" t="s">
        <v>34</v>
      </c>
      <c r="AX4283" s="13" t="s">
        <v>72</v>
      </c>
      <c r="AY4283" s="244" t="s">
        <v>191</v>
      </c>
    </row>
    <row r="4284" s="14" customFormat="1">
      <c r="A4284" s="14"/>
      <c r="B4284" s="245"/>
      <c r="C4284" s="246"/>
      <c r="D4284" s="236" t="s">
        <v>202</v>
      </c>
      <c r="E4284" s="247" t="s">
        <v>19</v>
      </c>
      <c r="F4284" s="248" t="s">
        <v>3045</v>
      </c>
      <c r="G4284" s="246"/>
      <c r="H4284" s="249">
        <v>26.420000000000002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202</v>
      </c>
      <c r="AU4284" s="255" t="s">
        <v>82</v>
      </c>
      <c r="AV4284" s="14" t="s">
        <v>82</v>
      </c>
      <c r="AW4284" s="14" t="s">
        <v>34</v>
      </c>
      <c r="AX4284" s="14" t="s">
        <v>72</v>
      </c>
      <c r="AY4284" s="255" t="s">
        <v>191</v>
      </c>
    </row>
    <row r="4285" s="14" customFormat="1">
      <c r="A4285" s="14"/>
      <c r="B4285" s="245"/>
      <c r="C4285" s="246"/>
      <c r="D4285" s="236" t="s">
        <v>202</v>
      </c>
      <c r="E4285" s="247" t="s">
        <v>19</v>
      </c>
      <c r="F4285" s="248" t="s">
        <v>1375</v>
      </c>
      <c r="G4285" s="246"/>
      <c r="H4285" s="249">
        <v>-1.5760000000000001</v>
      </c>
      <c r="I4285" s="250"/>
      <c r="J4285" s="246"/>
      <c r="K4285" s="246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202</v>
      </c>
      <c r="AU4285" s="255" t="s">
        <v>82</v>
      </c>
      <c r="AV4285" s="14" t="s">
        <v>82</v>
      </c>
      <c r="AW4285" s="14" t="s">
        <v>34</v>
      </c>
      <c r="AX4285" s="14" t="s">
        <v>72</v>
      </c>
      <c r="AY4285" s="255" t="s">
        <v>191</v>
      </c>
    </row>
    <row r="4286" s="13" customFormat="1">
      <c r="A4286" s="13"/>
      <c r="B4286" s="234"/>
      <c r="C4286" s="235"/>
      <c r="D4286" s="236" t="s">
        <v>202</v>
      </c>
      <c r="E4286" s="237" t="s">
        <v>19</v>
      </c>
      <c r="F4286" s="238" t="s">
        <v>1589</v>
      </c>
      <c r="G4286" s="235"/>
      <c r="H4286" s="237" t="s">
        <v>19</v>
      </c>
      <c r="I4286" s="239"/>
      <c r="J4286" s="235"/>
      <c r="K4286" s="235"/>
      <c r="L4286" s="240"/>
      <c r="M4286" s="241"/>
      <c r="N4286" s="242"/>
      <c r="O4286" s="242"/>
      <c r="P4286" s="242"/>
      <c r="Q4286" s="242"/>
      <c r="R4286" s="242"/>
      <c r="S4286" s="242"/>
      <c r="T4286" s="24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4" t="s">
        <v>202</v>
      </c>
      <c r="AU4286" s="244" t="s">
        <v>82</v>
      </c>
      <c r="AV4286" s="13" t="s">
        <v>80</v>
      </c>
      <c r="AW4286" s="13" t="s">
        <v>34</v>
      </c>
      <c r="AX4286" s="13" t="s">
        <v>72</v>
      </c>
      <c r="AY4286" s="244" t="s">
        <v>191</v>
      </c>
    </row>
    <row r="4287" s="14" customFormat="1">
      <c r="A4287" s="14"/>
      <c r="B4287" s="245"/>
      <c r="C4287" s="246"/>
      <c r="D4287" s="236" t="s">
        <v>202</v>
      </c>
      <c r="E4287" s="247" t="s">
        <v>19</v>
      </c>
      <c r="F4287" s="248" t="s">
        <v>3046</v>
      </c>
      <c r="G4287" s="246"/>
      <c r="H4287" s="249">
        <v>11.119999999999999</v>
      </c>
      <c r="I4287" s="250"/>
      <c r="J4287" s="246"/>
      <c r="K4287" s="246"/>
      <c r="L4287" s="251"/>
      <c r="M4287" s="252"/>
      <c r="N4287" s="253"/>
      <c r="O4287" s="253"/>
      <c r="P4287" s="253"/>
      <c r="Q4287" s="253"/>
      <c r="R4287" s="253"/>
      <c r="S4287" s="253"/>
      <c r="T4287" s="25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5" t="s">
        <v>202</v>
      </c>
      <c r="AU4287" s="255" t="s">
        <v>82</v>
      </c>
      <c r="AV4287" s="14" t="s">
        <v>82</v>
      </c>
      <c r="AW4287" s="14" t="s">
        <v>34</v>
      </c>
      <c r="AX4287" s="14" t="s">
        <v>72</v>
      </c>
      <c r="AY4287" s="255" t="s">
        <v>191</v>
      </c>
    </row>
    <row r="4288" s="14" customFormat="1">
      <c r="A4288" s="14"/>
      <c r="B4288" s="245"/>
      <c r="C4288" s="246"/>
      <c r="D4288" s="236" t="s">
        <v>202</v>
      </c>
      <c r="E4288" s="247" t="s">
        <v>19</v>
      </c>
      <c r="F4288" s="248" t="s">
        <v>1375</v>
      </c>
      <c r="G4288" s="246"/>
      <c r="H4288" s="249">
        <v>-1.5760000000000001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202</v>
      </c>
      <c r="AU4288" s="255" t="s">
        <v>82</v>
      </c>
      <c r="AV4288" s="14" t="s">
        <v>82</v>
      </c>
      <c r="AW4288" s="14" t="s">
        <v>34</v>
      </c>
      <c r="AX4288" s="14" t="s">
        <v>72</v>
      </c>
      <c r="AY4288" s="255" t="s">
        <v>191</v>
      </c>
    </row>
    <row r="4289" s="13" customFormat="1">
      <c r="A4289" s="13"/>
      <c r="B4289" s="234"/>
      <c r="C4289" s="235"/>
      <c r="D4289" s="236" t="s">
        <v>202</v>
      </c>
      <c r="E4289" s="237" t="s">
        <v>19</v>
      </c>
      <c r="F4289" s="238" t="s">
        <v>1599</v>
      </c>
      <c r="G4289" s="235"/>
      <c r="H4289" s="237" t="s">
        <v>19</v>
      </c>
      <c r="I4289" s="239"/>
      <c r="J4289" s="235"/>
      <c r="K4289" s="235"/>
      <c r="L4289" s="240"/>
      <c r="M4289" s="241"/>
      <c r="N4289" s="242"/>
      <c r="O4289" s="242"/>
      <c r="P4289" s="242"/>
      <c r="Q4289" s="242"/>
      <c r="R4289" s="242"/>
      <c r="S4289" s="242"/>
      <c r="T4289" s="24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4" t="s">
        <v>202</v>
      </c>
      <c r="AU4289" s="244" t="s">
        <v>82</v>
      </c>
      <c r="AV4289" s="13" t="s">
        <v>80</v>
      </c>
      <c r="AW4289" s="13" t="s">
        <v>34</v>
      </c>
      <c r="AX4289" s="13" t="s">
        <v>72</v>
      </c>
      <c r="AY4289" s="244" t="s">
        <v>191</v>
      </c>
    </row>
    <row r="4290" s="14" customFormat="1">
      <c r="A4290" s="14"/>
      <c r="B4290" s="245"/>
      <c r="C4290" s="246"/>
      <c r="D4290" s="236" t="s">
        <v>202</v>
      </c>
      <c r="E4290" s="247" t="s">
        <v>19</v>
      </c>
      <c r="F4290" s="248" t="s">
        <v>3047</v>
      </c>
      <c r="G4290" s="246"/>
      <c r="H4290" s="249">
        <v>31.899999999999999</v>
      </c>
      <c r="I4290" s="250"/>
      <c r="J4290" s="246"/>
      <c r="K4290" s="246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202</v>
      </c>
      <c r="AU4290" s="255" t="s">
        <v>82</v>
      </c>
      <c r="AV4290" s="14" t="s">
        <v>82</v>
      </c>
      <c r="AW4290" s="14" t="s">
        <v>34</v>
      </c>
      <c r="AX4290" s="14" t="s">
        <v>72</v>
      </c>
      <c r="AY4290" s="255" t="s">
        <v>191</v>
      </c>
    </row>
    <row r="4291" s="14" customFormat="1">
      <c r="A4291" s="14"/>
      <c r="B4291" s="245"/>
      <c r="C4291" s="246"/>
      <c r="D4291" s="236" t="s">
        <v>202</v>
      </c>
      <c r="E4291" s="247" t="s">
        <v>19</v>
      </c>
      <c r="F4291" s="248" t="s">
        <v>3049</v>
      </c>
      <c r="G4291" s="246"/>
      <c r="H4291" s="249">
        <v>-3.6520000000000001</v>
      </c>
      <c r="I4291" s="250"/>
      <c r="J4291" s="246"/>
      <c r="K4291" s="246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202</v>
      </c>
      <c r="AU4291" s="255" t="s">
        <v>82</v>
      </c>
      <c r="AV4291" s="14" t="s">
        <v>82</v>
      </c>
      <c r="AW4291" s="14" t="s">
        <v>34</v>
      </c>
      <c r="AX4291" s="14" t="s">
        <v>72</v>
      </c>
      <c r="AY4291" s="255" t="s">
        <v>191</v>
      </c>
    </row>
    <row r="4292" s="13" customFormat="1">
      <c r="A4292" s="13"/>
      <c r="B4292" s="234"/>
      <c r="C4292" s="235"/>
      <c r="D4292" s="236" t="s">
        <v>202</v>
      </c>
      <c r="E4292" s="237" t="s">
        <v>19</v>
      </c>
      <c r="F4292" s="238" t="s">
        <v>1602</v>
      </c>
      <c r="G4292" s="235"/>
      <c r="H4292" s="237" t="s">
        <v>19</v>
      </c>
      <c r="I4292" s="239"/>
      <c r="J4292" s="235"/>
      <c r="K4292" s="235"/>
      <c r="L4292" s="240"/>
      <c r="M4292" s="241"/>
      <c r="N4292" s="242"/>
      <c r="O4292" s="242"/>
      <c r="P4292" s="242"/>
      <c r="Q4292" s="242"/>
      <c r="R4292" s="242"/>
      <c r="S4292" s="242"/>
      <c r="T4292" s="243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4" t="s">
        <v>202</v>
      </c>
      <c r="AU4292" s="244" t="s">
        <v>82</v>
      </c>
      <c r="AV4292" s="13" t="s">
        <v>80</v>
      </c>
      <c r="AW4292" s="13" t="s">
        <v>34</v>
      </c>
      <c r="AX4292" s="13" t="s">
        <v>72</v>
      </c>
      <c r="AY4292" s="244" t="s">
        <v>191</v>
      </c>
    </row>
    <row r="4293" s="14" customFormat="1">
      <c r="A4293" s="14"/>
      <c r="B4293" s="245"/>
      <c r="C4293" s="246"/>
      <c r="D4293" s="236" t="s">
        <v>202</v>
      </c>
      <c r="E4293" s="247" t="s">
        <v>19</v>
      </c>
      <c r="F4293" s="248" t="s">
        <v>3050</v>
      </c>
      <c r="G4293" s="246"/>
      <c r="H4293" s="249">
        <v>23.649999999999999</v>
      </c>
      <c r="I4293" s="250"/>
      <c r="J4293" s="246"/>
      <c r="K4293" s="246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202</v>
      </c>
      <c r="AU4293" s="255" t="s">
        <v>82</v>
      </c>
      <c r="AV4293" s="14" t="s">
        <v>82</v>
      </c>
      <c r="AW4293" s="14" t="s">
        <v>34</v>
      </c>
      <c r="AX4293" s="14" t="s">
        <v>72</v>
      </c>
      <c r="AY4293" s="255" t="s">
        <v>191</v>
      </c>
    </row>
    <row r="4294" s="14" customFormat="1">
      <c r="A4294" s="14"/>
      <c r="B4294" s="245"/>
      <c r="C4294" s="246"/>
      <c r="D4294" s="236" t="s">
        <v>202</v>
      </c>
      <c r="E4294" s="247" t="s">
        <v>19</v>
      </c>
      <c r="F4294" s="248" t="s">
        <v>1375</v>
      </c>
      <c r="G4294" s="246"/>
      <c r="H4294" s="249">
        <v>-1.5760000000000001</v>
      </c>
      <c r="I4294" s="250"/>
      <c r="J4294" s="246"/>
      <c r="K4294" s="246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202</v>
      </c>
      <c r="AU4294" s="255" t="s">
        <v>82</v>
      </c>
      <c r="AV4294" s="14" t="s">
        <v>82</v>
      </c>
      <c r="AW4294" s="14" t="s">
        <v>34</v>
      </c>
      <c r="AX4294" s="14" t="s">
        <v>72</v>
      </c>
      <c r="AY4294" s="255" t="s">
        <v>191</v>
      </c>
    </row>
    <row r="4295" s="13" customFormat="1">
      <c r="A4295" s="13"/>
      <c r="B4295" s="234"/>
      <c r="C4295" s="235"/>
      <c r="D4295" s="236" t="s">
        <v>202</v>
      </c>
      <c r="E4295" s="237" t="s">
        <v>19</v>
      </c>
      <c r="F4295" s="238" t="s">
        <v>1604</v>
      </c>
      <c r="G4295" s="235"/>
      <c r="H4295" s="237" t="s">
        <v>19</v>
      </c>
      <c r="I4295" s="239"/>
      <c r="J4295" s="235"/>
      <c r="K4295" s="235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202</v>
      </c>
      <c r="AU4295" s="244" t="s">
        <v>82</v>
      </c>
      <c r="AV4295" s="13" t="s">
        <v>80</v>
      </c>
      <c r="AW4295" s="13" t="s">
        <v>34</v>
      </c>
      <c r="AX4295" s="13" t="s">
        <v>72</v>
      </c>
      <c r="AY4295" s="244" t="s">
        <v>191</v>
      </c>
    </row>
    <row r="4296" s="14" customFormat="1">
      <c r="A4296" s="14"/>
      <c r="B4296" s="245"/>
      <c r="C4296" s="246"/>
      <c r="D4296" s="236" t="s">
        <v>202</v>
      </c>
      <c r="E4296" s="247" t="s">
        <v>19</v>
      </c>
      <c r="F4296" s="248" t="s">
        <v>3050</v>
      </c>
      <c r="G4296" s="246"/>
      <c r="H4296" s="249">
        <v>23.649999999999999</v>
      </c>
      <c r="I4296" s="250"/>
      <c r="J4296" s="246"/>
      <c r="K4296" s="246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202</v>
      </c>
      <c r="AU4296" s="255" t="s">
        <v>82</v>
      </c>
      <c r="AV4296" s="14" t="s">
        <v>82</v>
      </c>
      <c r="AW4296" s="14" t="s">
        <v>34</v>
      </c>
      <c r="AX4296" s="14" t="s">
        <v>72</v>
      </c>
      <c r="AY4296" s="255" t="s">
        <v>191</v>
      </c>
    </row>
    <row r="4297" s="14" customFormat="1">
      <c r="A4297" s="14"/>
      <c r="B4297" s="245"/>
      <c r="C4297" s="246"/>
      <c r="D4297" s="236" t="s">
        <v>202</v>
      </c>
      <c r="E4297" s="247" t="s">
        <v>19</v>
      </c>
      <c r="F4297" s="248" t="s">
        <v>3051</v>
      </c>
      <c r="G4297" s="246"/>
      <c r="H4297" s="249">
        <v>-4.0709999999999997</v>
      </c>
      <c r="I4297" s="250"/>
      <c r="J4297" s="246"/>
      <c r="K4297" s="246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202</v>
      </c>
      <c r="AU4297" s="255" t="s">
        <v>82</v>
      </c>
      <c r="AV4297" s="14" t="s">
        <v>82</v>
      </c>
      <c r="AW4297" s="14" t="s">
        <v>34</v>
      </c>
      <c r="AX4297" s="14" t="s">
        <v>72</v>
      </c>
      <c r="AY4297" s="255" t="s">
        <v>191</v>
      </c>
    </row>
    <row r="4298" s="15" customFormat="1">
      <c r="A4298" s="15"/>
      <c r="B4298" s="256"/>
      <c r="C4298" s="257"/>
      <c r="D4298" s="236" t="s">
        <v>202</v>
      </c>
      <c r="E4298" s="258" t="s">
        <v>19</v>
      </c>
      <c r="F4298" s="259" t="s">
        <v>208</v>
      </c>
      <c r="G4298" s="257"/>
      <c r="H4298" s="260">
        <v>104.28900000000002</v>
      </c>
      <c r="I4298" s="261"/>
      <c r="J4298" s="257"/>
      <c r="K4298" s="257"/>
      <c r="L4298" s="262"/>
      <c r="M4298" s="263"/>
      <c r="N4298" s="264"/>
      <c r="O4298" s="264"/>
      <c r="P4298" s="264"/>
      <c r="Q4298" s="264"/>
      <c r="R4298" s="264"/>
      <c r="S4298" s="264"/>
      <c r="T4298" s="265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T4298" s="266" t="s">
        <v>202</v>
      </c>
      <c r="AU4298" s="266" t="s">
        <v>82</v>
      </c>
      <c r="AV4298" s="15" t="s">
        <v>93</v>
      </c>
      <c r="AW4298" s="15" t="s">
        <v>34</v>
      </c>
      <c r="AX4298" s="15" t="s">
        <v>72</v>
      </c>
      <c r="AY4298" s="266" t="s">
        <v>191</v>
      </c>
    </row>
    <row r="4299" s="13" customFormat="1">
      <c r="A4299" s="13"/>
      <c r="B4299" s="234"/>
      <c r="C4299" s="235"/>
      <c r="D4299" s="236" t="s">
        <v>202</v>
      </c>
      <c r="E4299" s="237" t="s">
        <v>19</v>
      </c>
      <c r="F4299" s="238" t="s">
        <v>1607</v>
      </c>
      <c r="G4299" s="235"/>
      <c r="H4299" s="237" t="s">
        <v>19</v>
      </c>
      <c r="I4299" s="239"/>
      <c r="J4299" s="235"/>
      <c r="K4299" s="235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202</v>
      </c>
      <c r="AU4299" s="244" t="s">
        <v>82</v>
      </c>
      <c r="AV4299" s="13" t="s">
        <v>80</v>
      </c>
      <c r="AW4299" s="13" t="s">
        <v>34</v>
      </c>
      <c r="AX4299" s="13" t="s">
        <v>72</v>
      </c>
      <c r="AY4299" s="244" t="s">
        <v>191</v>
      </c>
    </row>
    <row r="4300" s="13" customFormat="1">
      <c r="A4300" s="13"/>
      <c r="B4300" s="234"/>
      <c r="C4300" s="235"/>
      <c r="D4300" s="236" t="s">
        <v>202</v>
      </c>
      <c r="E4300" s="237" t="s">
        <v>19</v>
      </c>
      <c r="F4300" s="238" t="s">
        <v>1608</v>
      </c>
      <c r="G4300" s="235"/>
      <c r="H4300" s="237" t="s">
        <v>19</v>
      </c>
      <c r="I4300" s="239"/>
      <c r="J4300" s="235"/>
      <c r="K4300" s="235"/>
      <c r="L4300" s="240"/>
      <c r="M4300" s="241"/>
      <c r="N4300" s="242"/>
      <c r="O4300" s="242"/>
      <c r="P4300" s="242"/>
      <c r="Q4300" s="242"/>
      <c r="R4300" s="242"/>
      <c r="S4300" s="242"/>
      <c r="T4300" s="24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4" t="s">
        <v>202</v>
      </c>
      <c r="AU4300" s="244" t="s">
        <v>82</v>
      </c>
      <c r="AV4300" s="13" t="s">
        <v>80</v>
      </c>
      <c r="AW4300" s="13" t="s">
        <v>34</v>
      </c>
      <c r="AX4300" s="13" t="s">
        <v>72</v>
      </c>
      <c r="AY4300" s="244" t="s">
        <v>191</v>
      </c>
    </row>
    <row r="4301" s="14" customFormat="1">
      <c r="A4301" s="14"/>
      <c r="B4301" s="245"/>
      <c r="C4301" s="246"/>
      <c r="D4301" s="236" t="s">
        <v>202</v>
      </c>
      <c r="E4301" s="247" t="s">
        <v>19</v>
      </c>
      <c r="F4301" s="248" t="s">
        <v>3052</v>
      </c>
      <c r="G4301" s="246"/>
      <c r="H4301" s="249">
        <v>52.109999999999999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202</v>
      </c>
      <c r="AU4301" s="255" t="s">
        <v>82</v>
      </c>
      <c r="AV4301" s="14" t="s">
        <v>82</v>
      </c>
      <c r="AW4301" s="14" t="s">
        <v>34</v>
      </c>
      <c r="AX4301" s="14" t="s">
        <v>72</v>
      </c>
      <c r="AY4301" s="255" t="s">
        <v>191</v>
      </c>
    </row>
    <row r="4302" s="14" customFormat="1">
      <c r="A4302" s="14"/>
      <c r="B4302" s="245"/>
      <c r="C4302" s="246"/>
      <c r="D4302" s="236" t="s">
        <v>202</v>
      </c>
      <c r="E4302" s="247" t="s">
        <v>19</v>
      </c>
      <c r="F4302" s="248" t="s">
        <v>3054</v>
      </c>
      <c r="G4302" s="246"/>
      <c r="H4302" s="249">
        <v>-15.9</v>
      </c>
      <c r="I4302" s="250"/>
      <c r="J4302" s="246"/>
      <c r="K4302" s="246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202</v>
      </c>
      <c r="AU4302" s="255" t="s">
        <v>82</v>
      </c>
      <c r="AV4302" s="14" t="s">
        <v>82</v>
      </c>
      <c r="AW4302" s="14" t="s">
        <v>34</v>
      </c>
      <c r="AX4302" s="14" t="s">
        <v>72</v>
      </c>
      <c r="AY4302" s="255" t="s">
        <v>191</v>
      </c>
    </row>
    <row r="4303" s="13" customFormat="1">
      <c r="A4303" s="13"/>
      <c r="B4303" s="234"/>
      <c r="C4303" s="235"/>
      <c r="D4303" s="236" t="s">
        <v>202</v>
      </c>
      <c r="E4303" s="237" t="s">
        <v>19</v>
      </c>
      <c r="F4303" s="238" t="s">
        <v>1612</v>
      </c>
      <c r="G4303" s="235"/>
      <c r="H4303" s="237" t="s">
        <v>19</v>
      </c>
      <c r="I4303" s="239"/>
      <c r="J4303" s="235"/>
      <c r="K4303" s="235"/>
      <c r="L4303" s="240"/>
      <c r="M4303" s="241"/>
      <c r="N4303" s="242"/>
      <c r="O4303" s="242"/>
      <c r="P4303" s="242"/>
      <c r="Q4303" s="242"/>
      <c r="R4303" s="242"/>
      <c r="S4303" s="242"/>
      <c r="T4303" s="24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4" t="s">
        <v>202</v>
      </c>
      <c r="AU4303" s="244" t="s">
        <v>82</v>
      </c>
      <c r="AV4303" s="13" t="s">
        <v>80</v>
      </c>
      <c r="AW4303" s="13" t="s">
        <v>34</v>
      </c>
      <c r="AX4303" s="13" t="s">
        <v>72</v>
      </c>
      <c r="AY4303" s="244" t="s">
        <v>191</v>
      </c>
    </row>
    <row r="4304" s="14" customFormat="1">
      <c r="A4304" s="14"/>
      <c r="B4304" s="245"/>
      <c r="C4304" s="246"/>
      <c r="D4304" s="236" t="s">
        <v>202</v>
      </c>
      <c r="E4304" s="247" t="s">
        <v>19</v>
      </c>
      <c r="F4304" s="248" t="s">
        <v>3055</v>
      </c>
      <c r="G4304" s="246"/>
      <c r="H4304" s="249">
        <v>41.591999999999999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202</v>
      </c>
      <c r="AU4304" s="255" t="s">
        <v>82</v>
      </c>
      <c r="AV4304" s="14" t="s">
        <v>82</v>
      </c>
      <c r="AW4304" s="14" t="s">
        <v>34</v>
      </c>
      <c r="AX4304" s="14" t="s">
        <v>72</v>
      </c>
      <c r="AY4304" s="255" t="s">
        <v>191</v>
      </c>
    </row>
    <row r="4305" s="14" customFormat="1">
      <c r="A4305" s="14"/>
      <c r="B4305" s="245"/>
      <c r="C4305" s="246"/>
      <c r="D4305" s="236" t="s">
        <v>202</v>
      </c>
      <c r="E4305" s="247" t="s">
        <v>19</v>
      </c>
      <c r="F4305" s="248" t="s">
        <v>3056</v>
      </c>
      <c r="G4305" s="246"/>
      <c r="H4305" s="249">
        <v>1.8</v>
      </c>
      <c r="I4305" s="250"/>
      <c r="J4305" s="246"/>
      <c r="K4305" s="246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202</v>
      </c>
      <c r="AU4305" s="255" t="s">
        <v>82</v>
      </c>
      <c r="AV4305" s="14" t="s">
        <v>82</v>
      </c>
      <c r="AW4305" s="14" t="s">
        <v>34</v>
      </c>
      <c r="AX4305" s="14" t="s">
        <v>72</v>
      </c>
      <c r="AY4305" s="255" t="s">
        <v>191</v>
      </c>
    </row>
    <row r="4306" s="14" customFormat="1">
      <c r="A4306" s="14"/>
      <c r="B4306" s="245"/>
      <c r="C4306" s="246"/>
      <c r="D4306" s="236" t="s">
        <v>202</v>
      </c>
      <c r="E4306" s="247" t="s">
        <v>19</v>
      </c>
      <c r="F4306" s="248" t="s">
        <v>3057</v>
      </c>
      <c r="G4306" s="246"/>
      <c r="H4306" s="249">
        <v>-17.850000000000001</v>
      </c>
      <c r="I4306" s="250"/>
      <c r="J4306" s="246"/>
      <c r="K4306" s="246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202</v>
      </c>
      <c r="AU4306" s="255" t="s">
        <v>82</v>
      </c>
      <c r="AV4306" s="14" t="s">
        <v>82</v>
      </c>
      <c r="AW4306" s="14" t="s">
        <v>34</v>
      </c>
      <c r="AX4306" s="14" t="s">
        <v>72</v>
      </c>
      <c r="AY4306" s="255" t="s">
        <v>191</v>
      </c>
    </row>
    <row r="4307" s="14" customFormat="1">
      <c r="A4307" s="14"/>
      <c r="B4307" s="245"/>
      <c r="C4307" s="246"/>
      <c r="D4307" s="236" t="s">
        <v>202</v>
      </c>
      <c r="E4307" s="247" t="s">
        <v>19</v>
      </c>
      <c r="F4307" s="248" t="s">
        <v>3058</v>
      </c>
      <c r="G4307" s="246"/>
      <c r="H4307" s="249">
        <v>53.174999999999997</v>
      </c>
      <c r="I4307" s="250"/>
      <c r="J4307" s="246"/>
      <c r="K4307" s="246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202</v>
      </c>
      <c r="AU4307" s="255" t="s">
        <v>82</v>
      </c>
      <c r="AV4307" s="14" t="s">
        <v>82</v>
      </c>
      <c r="AW4307" s="14" t="s">
        <v>34</v>
      </c>
      <c r="AX4307" s="14" t="s">
        <v>72</v>
      </c>
      <c r="AY4307" s="255" t="s">
        <v>191</v>
      </c>
    </row>
    <row r="4308" s="14" customFormat="1">
      <c r="A4308" s="14"/>
      <c r="B4308" s="245"/>
      <c r="C4308" s="246"/>
      <c r="D4308" s="236" t="s">
        <v>202</v>
      </c>
      <c r="E4308" s="247" t="s">
        <v>19</v>
      </c>
      <c r="F4308" s="248" t="s">
        <v>3059</v>
      </c>
      <c r="G4308" s="246"/>
      <c r="H4308" s="249">
        <v>1.125</v>
      </c>
      <c r="I4308" s="250"/>
      <c r="J4308" s="246"/>
      <c r="K4308" s="246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202</v>
      </c>
      <c r="AU4308" s="255" t="s">
        <v>82</v>
      </c>
      <c r="AV4308" s="14" t="s">
        <v>82</v>
      </c>
      <c r="AW4308" s="14" t="s">
        <v>34</v>
      </c>
      <c r="AX4308" s="14" t="s">
        <v>72</v>
      </c>
      <c r="AY4308" s="255" t="s">
        <v>191</v>
      </c>
    </row>
    <row r="4309" s="14" customFormat="1">
      <c r="A4309" s="14"/>
      <c r="B4309" s="245"/>
      <c r="C4309" s="246"/>
      <c r="D4309" s="236" t="s">
        <v>202</v>
      </c>
      <c r="E4309" s="247" t="s">
        <v>19</v>
      </c>
      <c r="F4309" s="248" t="s">
        <v>3060</v>
      </c>
      <c r="G4309" s="246"/>
      <c r="H4309" s="249">
        <v>0.29999999999999999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202</v>
      </c>
      <c r="AU4309" s="255" t="s">
        <v>82</v>
      </c>
      <c r="AV4309" s="14" t="s">
        <v>82</v>
      </c>
      <c r="AW4309" s="14" t="s">
        <v>34</v>
      </c>
      <c r="AX4309" s="14" t="s">
        <v>72</v>
      </c>
      <c r="AY4309" s="255" t="s">
        <v>191</v>
      </c>
    </row>
    <row r="4310" s="14" customFormat="1">
      <c r="A4310" s="14"/>
      <c r="B4310" s="245"/>
      <c r="C4310" s="246"/>
      <c r="D4310" s="236" t="s">
        <v>202</v>
      </c>
      <c r="E4310" s="247" t="s">
        <v>19</v>
      </c>
      <c r="F4310" s="248" t="s">
        <v>3061</v>
      </c>
      <c r="G4310" s="246"/>
      <c r="H4310" s="249">
        <v>0.90000000000000002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202</v>
      </c>
      <c r="AU4310" s="255" t="s">
        <v>82</v>
      </c>
      <c r="AV4310" s="14" t="s">
        <v>82</v>
      </c>
      <c r="AW4310" s="14" t="s">
        <v>34</v>
      </c>
      <c r="AX4310" s="14" t="s">
        <v>72</v>
      </c>
      <c r="AY4310" s="255" t="s">
        <v>191</v>
      </c>
    </row>
    <row r="4311" s="14" customFormat="1">
      <c r="A4311" s="14"/>
      <c r="B4311" s="245"/>
      <c r="C4311" s="246"/>
      <c r="D4311" s="236" t="s">
        <v>202</v>
      </c>
      <c r="E4311" s="247" t="s">
        <v>19</v>
      </c>
      <c r="F4311" s="248" t="s">
        <v>3063</v>
      </c>
      <c r="G4311" s="246"/>
      <c r="H4311" s="249">
        <v>-25.199999999999999</v>
      </c>
      <c r="I4311" s="250"/>
      <c r="J4311" s="246"/>
      <c r="K4311" s="246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202</v>
      </c>
      <c r="AU4311" s="255" t="s">
        <v>82</v>
      </c>
      <c r="AV4311" s="14" t="s">
        <v>82</v>
      </c>
      <c r="AW4311" s="14" t="s">
        <v>34</v>
      </c>
      <c r="AX4311" s="14" t="s">
        <v>72</v>
      </c>
      <c r="AY4311" s="255" t="s">
        <v>191</v>
      </c>
    </row>
    <row r="4312" s="15" customFormat="1">
      <c r="A4312" s="15"/>
      <c r="B4312" s="256"/>
      <c r="C4312" s="257"/>
      <c r="D4312" s="236" t="s">
        <v>202</v>
      </c>
      <c r="E4312" s="258" t="s">
        <v>19</v>
      </c>
      <c r="F4312" s="259" t="s">
        <v>208</v>
      </c>
      <c r="G4312" s="257"/>
      <c r="H4312" s="260">
        <v>92.051999999999992</v>
      </c>
      <c r="I4312" s="261"/>
      <c r="J4312" s="257"/>
      <c r="K4312" s="257"/>
      <c r="L4312" s="262"/>
      <c r="M4312" s="263"/>
      <c r="N4312" s="264"/>
      <c r="O4312" s="264"/>
      <c r="P4312" s="264"/>
      <c r="Q4312" s="264"/>
      <c r="R4312" s="264"/>
      <c r="S4312" s="264"/>
      <c r="T4312" s="265"/>
      <c r="U4312" s="15"/>
      <c r="V4312" s="15"/>
      <c r="W4312" s="15"/>
      <c r="X4312" s="15"/>
      <c r="Y4312" s="15"/>
      <c r="Z4312" s="15"/>
      <c r="AA4312" s="15"/>
      <c r="AB4312" s="15"/>
      <c r="AC4312" s="15"/>
      <c r="AD4312" s="15"/>
      <c r="AE4312" s="15"/>
      <c r="AT4312" s="266" t="s">
        <v>202</v>
      </c>
      <c r="AU4312" s="266" t="s">
        <v>82</v>
      </c>
      <c r="AV4312" s="15" t="s">
        <v>93</v>
      </c>
      <c r="AW4312" s="15" t="s">
        <v>34</v>
      </c>
      <c r="AX4312" s="15" t="s">
        <v>72</v>
      </c>
      <c r="AY4312" s="266" t="s">
        <v>191</v>
      </c>
    </row>
    <row r="4313" s="13" customFormat="1">
      <c r="A4313" s="13"/>
      <c r="B4313" s="234"/>
      <c r="C4313" s="235"/>
      <c r="D4313" s="236" t="s">
        <v>202</v>
      </c>
      <c r="E4313" s="237" t="s">
        <v>19</v>
      </c>
      <c r="F4313" s="238" t="s">
        <v>1623</v>
      </c>
      <c r="G4313" s="235"/>
      <c r="H4313" s="237" t="s">
        <v>19</v>
      </c>
      <c r="I4313" s="239"/>
      <c r="J4313" s="235"/>
      <c r="K4313" s="235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202</v>
      </c>
      <c r="AU4313" s="244" t="s">
        <v>82</v>
      </c>
      <c r="AV4313" s="13" t="s">
        <v>80</v>
      </c>
      <c r="AW4313" s="13" t="s">
        <v>34</v>
      </c>
      <c r="AX4313" s="13" t="s">
        <v>72</v>
      </c>
      <c r="AY4313" s="244" t="s">
        <v>191</v>
      </c>
    </row>
    <row r="4314" s="13" customFormat="1">
      <c r="A4314" s="13"/>
      <c r="B4314" s="234"/>
      <c r="C4314" s="235"/>
      <c r="D4314" s="236" t="s">
        <v>202</v>
      </c>
      <c r="E4314" s="237" t="s">
        <v>19</v>
      </c>
      <c r="F4314" s="238" t="s">
        <v>1471</v>
      </c>
      <c r="G4314" s="235"/>
      <c r="H4314" s="237" t="s">
        <v>19</v>
      </c>
      <c r="I4314" s="239"/>
      <c r="J4314" s="235"/>
      <c r="K4314" s="235"/>
      <c r="L4314" s="240"/>
      <c r="M4314" s="241"/>
      <c r="N4314" s="242"/>
      <c r="O4314" s="242"/>
      <c r="P4314" s="242"/>
      <c r="Q4314" s="242"/>
      <c r="R4314" s="242"/>
      <c r="S4314" s="242"/>
      <c r="T4314" s="243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4" t="s">
        <v>202</v>
      </c>
      <c r="AU4314" s="244" t="s">
        <v>82</v>
      </c>
      <c r="AV4314" s="13" t="s">
        <v>80</v>
      </c>
      <c r="AW4314" s="13" t="s">
        <v>34</v>
      </c>
      <c r="AX4314" s="13" t="s">
        <v>72</v>
      </c>
      <c r="AY4314" s="244" t="s">
        <v>191</v>
      </c>
    </row>
    <row r="4315" s="14" customFormat="1">
      <c r="A4315" s="14"/>
      <c r="B4315" s="245"/>
      <c r="C4315" s="246"/>
      <c r="D4315" s="236" t="s">
        <v>202</v>
      </c>
      <c r="E4315" s="247" t="s">
        <v>19</v>
      </c>
      <c r="F4315" s="248" t="s">
        <v>3064</v>
      </c>
      <c r="G4315" s="246"/>
      <c r="H4315" s="249">
        <v>137.125</v>
      </c>
      <c r="I4315" s="250"/>
      <c r="J4315" s="246"/>
      <c r="K4315" s="246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202</v>
      </c>
      <c r="AU4315" s="255" t="s">
        <v>82</v>
      </c>
      <c r="AV4315" s="14" t="s">
        <v>82</v>
      </c>
      <c r="AW4315" s="14" t="s">
        <v>34</v>
      </c>
      <c r="AX4315" s="14" t="s">
        <v>72</v>
      </c>
      <c r="AY4315" s="255" t="s">
        <v>191</v>
      </c>
    </row>
    <row r="4316" s="14" customFormat="1">
      <c r="A4316" s="14"/>
      <c r="B4316" s="245"/>
      <c r="C4316" s="246"/>
      <c r="D4316" s="236" t="s">
        <v>202</v>
      </c>
      <c r="E4316" s="247" t="s">
        <v>19</v>
      </c>
      <c r="F4316" s="248" t="s">
        <v>1627</v>
      </c>
      <c r="G4316" s="246"/>
      <c r="H4316" s="249">
        <v>-21.440000000000001</v>
      </c>
      <c r="I4316" s="250"/>
      <c r="J4316" s="246"/>
      <c r="K4316" s="246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202</v>
      </c>
      <c r="AU4316" s="255" t="s">
        <v>82</v>
      </c>
      <c r="AV4316" s="14" t="s">
        <v>82</v>
      </c>
      <c r="AW4316" s="14" t="s">
        <v>34</v>
      </c>
      <c r="AX4316" s="14" t="s">
        <v>72</v>
      </c>
      <c r="AY4316" s="255" t="s">
        <v>191</v>
      </c>
    </row>
    <row r="4317" s="13" customFormat="1">
      <c r="A4317" s="13"/>
      <c r="B4317" s="234"/>
      <c r="C4317" s="235"/>
      <c r="D4317" s="236" t="s">
        <v>202</v>
      </c>
      <c r="E4317" s="237" t="s">
        <v>19</v>
      </c>
      <c r="F4317" s="238" t="s">
        <v>1628</v>
      </c>
      <c r="G4317" s="235"/>
      <c r="H4317" s="237" t="s">
        <v>19</v>
      </c>
      <c r="I4317" s="239"/>
      <c r="J4317" s="235"/>
      <c r="K4317" s="235"/>
      <c r="L4317" s="240"/>
      <c r="M4317" s="241"/>
      <c r="N4317" s="242"/>
      <c r="O4317" s="242"/>
      <c r="P4317" s="242"/>
      <c r="Q4317" s="242"/>
      <c r="R4317" s="242"/>
      <c r="S4317" s="242"/>
      <c r="T4317" s="24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4" t="s">
        <v>202</v>
      </c>
      <c r="AU4317" s="244" t="s">
        <v>82</v>
      </c>
      <c r="AV4317" s="13" t="s">
        <v>80</v>
      </c>
      <c r="AW4317" s="13" t="s">
        <v>34</v>
      </c>
      <c r="AX4317" s="13" t="s">
        <v>72</v>
      </c>
      <c r="AY4317" s="244" t="s">
        <v>191</v>
      </c>
    </row>
    <row r="4318" s="14" customFormat="1">
      <c r="A4318" s="14"/>
      <c r="B4318" s="245"/>
      <c r="C4318" s="246"/>
      <c r="D4318" s="236" t="s">
        <v>202</v>
      </c>
      <c r="E4318" s="247" t="s">
        <v>19</v>
      </c>
      <c r="F4318" s="248" t="s">
        <v>3065</v>
      </c>
      <c r="G4318" s="246"/>
      <c r="H4318" s="249">
        <v>67.575000000000003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202</v>
      </c>
      <c r="AU4318" s="255" t="s">
        <v>82</v>
      </c>
      <c r="AV4318" s="14" t="s">
        <v>82</v>
      </c>
      <c r="AW4318" s="14" t="s">
        <v>34</v>
      </c>
      <c r="AX4318" s="14" t="s">
        <v>72</v>
      </c>
      <c r="AY4318" s="255" t="s">
        <v>191</v>
      </c>
    </row>
    <row r="4319" s="14" customFormat="1">
      <c r="A4319" s="14"/>
      <c r="B4319" s="245"/>
      <c r="C4319" s="246"/>
      <c r="D4319" s="236" t="s">
        <v>202</v>
      </c>
      <c r="E4319" s="247" t="s">
        <v>19</v>
      </c>
      <c r="F4319" s="248" t="s">
        <v>1631</v>
      </c>
      <c r="G4319" s="246"/>
      <c r="H4319" s="249">
        <v>-11.673</v>
      </c>
      <c r="I4319" s="250"/>
      <c r="J4319" s="246"/>
      <c r="K4319" s="246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202</v>
      </c>
      <c r="AU4319" s="255" t="s">
        <v>82</v>
      </c>
      <c r="AV4319" s="14" t="s">
        <v>82</v>
      </c>
      <c r="AW4319" s="14" t="s">
        <v>34</v>
      </c>
      <c r="AX4319" s="14" t="s">
        <v>72</v>
      </c>
      <c r="AY4319" s="255" t="s">
        <v>191</v>
      </c>
    </row>
    <row r="4320" s="13" customFormat="1">
      <c r="A4320" s="13"/>
      <c r="B4320" s="234"/>
      <c r="C4320" s="235"/>
      <c r="D4320" s="236" t="s">
        <v>202</v>
      </c>
      <c r="E4320" s="237" t="s">
        <v>19</v>
      </c>
      <c r="F4320" s="238" t="s">
        <v>1475</v>
      </c>
      <c r="G4320" s="235"/>
      <c r="H4320" s="237" t="s">
        <v>19</v>
      </c>
      <c r="I4320" s="239"/>
      <c r="J4320" s="235"/>
      <c r="K4320" s="235"/>
      <c r="L4320" s="240"/>
      <c r="M4320" s="241"/>
      <c r="N4320" s="242"/>
      <c r="O4320" s="242"/>
      <c r="P4320" s="242"/>
      <c r="Q4320" s="242"/>
      <c r="R4320" s="242"/>
      <c r="S4320" s="242"/>
      <c r="T4320" s="24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4" t="s">
        <v>202</v>
      </c>
      <c r="AU4320" s="244" t="s">
        <v>82</v>
      </c>
      <c r="AV4320" s="13" t="s">
        <v>80</v>
      </c>
      <c r="AW4320" s="13" t="s">
        <v>34</v>
      </c>
      <c r="AX4320" s="13" t="s">
        <v>72</v>
      </c>
      <c r="AY4320" s="244" t="s">
        <v>191</v>
      </c>
    </row>
    <row r="4321" s="14" customFormat="1">
      <c r="A4321" s="14"/>
      <c r="B4321" s="245"/>
      <c r="C4321" s="246"/>
      <c r="D4321" s="236" t="s">
        <v>202</v>
      </c>
      <c r="E4321" s="247" t="s">
        <v>19</v>
      </c>
      <c r="F4321" s="248" t="s">
        <v>3066</v>
      </c>
      <c r="G4321" s="246"/>
      <c r="H4321" s="249">
        <v>55.5</v>
      </c>
      <c r="I4321" s="250"/>
      <c r="J4321" s="246"/>
      <c r="K4321" s="246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202</v>
      </c>
      <c r="AU4321" s="255" t="s">
        <v>82</v>
      </c>
      <c r="AV4321" s="14" t="s">
        <v>82</v>
      </c>
      <c r="AW4321" s="14" t="s">
        <v>34</v>
      </c>
      <c r="AX4321" s="14" t="s">
        <v>72</v>
      </c>
      <c r="AY4321" s="255" t="s">
        <v>191</v>
      </c>
    </row>
    <row r="4322" s="14" customFormat="1">
      <c r="A4322" s="14"/>
      <c r="B4322" s="245"/>
      <c r="C4322" s="246"/>
      <c r="D4322" s="236" t="s">
        <v>202</v>
      </c>
      <c r="E4322" s="247" t="s">
        <v>19</v>
      </c>
      <c r="F4322" s="248" t="s">
        <v>1396</v>
      </c>
      <c r="G4322" s="246"/>
      <c r="H4322" s="249">
        <v>-1.7729999999999999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202</v>
      </c>
      <c r="AU4322" s="255" t="s">
        <v>82</v>
      </c>
      <c r="AV4322" s="14" t="s">
        <v>82</v>
      </c>
      <c r="AW4322" s="14" t="s">
        <v>34</v>
      </c>
      <c r="AX4322" s="14" t="s">
        <v>72</v>
      </c>
      <c r="AY4322" s="255" t="s">
        <v>191</v>
      </c>
    </row>
    <row r="4323" s="15" customFormat="1">
      <c r="A4323" s="15"/>
      <c r="B4323" s="256"/>
      <c r="C4323" s="257"/>
      <c r="D4323" s="236" t="s">
        <v>202</v>
      </c>
      <c r="E4323" s="258" t="s">
        <v>19</v>
      </c>
      <c r="F4323" s="259" t="s">
        <v>208</v>
      </c>
      <c r="G4323" s="257"/>
      <c r="H4323" s="260">
        <v>225.31399999999999</v>
      </c>
      <c r="I4323" s="261"/>
      <c r="J4323" s="257"/>
      <c r="K4323" s="257"/>
      <c r="L4323" s="262"/>
      <c r="M4323" s="263"/>
      <c r="N4323" s="264"/>
      <c r="O4323" s="264"/>
      <c r="P4323" s="264"/>
      <c r="Q4323" s="264"/>
      <c r="R4323" s="264"/>
      <c r="S4323" s="264"/>
      <c r="T4323" s="26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6" t="s">
        <v>202</v>
      </c>
      <c r="AU4323" s="266" t="s">
        <v>82</v>
      </c>
      <c r="AV4323" s="15" t="s">
        <v>93</v>
      </c>
      <c r="AW4323" s="15" t="s">
        <v>34</v>
      </c>
      <c r="AX4323" s="15" t="s">
        <v>72</v>
      </c>
      <c r="AY4323" s="266" t="s">
        <v>191</v>
      </c>
    </row>
    <row r="4324" s="16" customFormat="1">
      <c r="A4324" s="16"/>
      <c r="B4324" s="267"/>
      <c r="C4324" s="268"/>
      <c r="D4324" s="236" t="s">
        <v>202</v>
      </c>
      <c r="E4324" s="269" t="s">
        <v>19</v>
      </c>
      <c r="F4324" s="270" t="s">
        <v>212</v>
      </c>
      <c r="G4324" s="268"/>
      <c r="H4324" s="271">
        <v>732.33599999999967</v>
      </c>
      <c r="I4324" s="272"/>
      <c r="J4324" s="268"/>
      <c r="K4324" s="268"/>
      <c r="L4324" s="273"/>
      <c r="M4324" s="274"/>
      <c r="N4324" s="275"/>
      <c r="O4324" s="275"/>
      <c r="P4324" s="275"/>
      <c r="Q4324" s="275"/>
      <c r="R4324" s="275"/>
      <c r="S4324" s="275"/>
      <c r="T4324" s="27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T4324" s="277" t="s">
        <v>202</v>
      </c>
      <c r="AU4324" s="277" t="s">
        <v>82</v>
      </c>
      <c r="AV4324" s="16" t="s">
        <v>198</v>
      </c>
      <c r="AW4324" s="16" t="s">
        <v>34</v>
      </c>
      <c r="AX4324" s="16" t="s">
        <v>80</v>
      </c>
      <c r="AY4324" s="277" t="s">
        <v>191</v>
      </c>
    </row>
    <row r="4325" s="2" customFormat="1" ht="16.5" customHeight="1">
      <c r="A4325" s="41"/>
      <c r="B4325" s="42"/>
      <c r="C4325" s="278" t="s">
        <v>3077</v>
      </c>
      <c r="D4325" s="278" t="s">
        <v>260</v>
      </c>
      <c r="E4325" s="279" t="s">
        <v>3078</v>
      </c>
      <c r="F4325" s="280" t="s">
        <v>3079</v>
      </c>
      <c r="G4325" s="281" t="s">
        <v>196</v>
      </c>
      <c r="H4325" s="282">
        <v>805.57000000000005</v>
      </c>
      <c r="I4325" s="283"/>
      <c r="J4325" s="284">
        <f>ROUND(I4325*H4325,2)</f>
        <v>0</v>
      </c>
      <c r="K4325" s="280" t="s">
        <v>197</v>
      </c>
      <c r="L4325" s="285"/>
      <c r="M4325" s="286" t="s">
        <v>19</v>
      </c>
      <c r="N4325" s="287" t="s">
        <v>43</v>
      </c>
      <c r="O4325" s="87"/>
      <c r="P4325" s="225">
        <f>O4325*H4325</f>
        <v>0</v>
      </c>
      <c r="Q4325" s="225">
        <v>0.012800000000000001</v>
      </c>
      <c r="R4325" s="225">
        <f>Q4325*H4325</f>
        <v>10.311296000000001</v>
      </c>
      <c r="S4325" s="225">
        <v>0</v>
      </c>
      <c r="T4325" s="226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7" t="s">
        <v>688</v>
      </c>
      <c r="AT4325" s="227" t="s">
        <v>260</v>
      </c>
      <c r="AU4325" s="227" t="s">
        <v>82</v>
      </c>
      <c r="AY4325" s="20" t="s">
        <v>191</v>
      </c>
      <c r="BE4325" s="228">
        <f>IF(N4325="základní",J4325,0)</f>
        <v>0</v>
      </c>
      <c r="BF4325" s="228">
        <f>IF(N4325="snížená",J4325,0)</f>
        <v>0</v>
      </c>
      <c r="BG4325" s="228">
        <f>IF(N4325="zákl. přenesená",J4325,0)</f>
        <v>0</v>
      </c>
      <c r="BH4325" s="228">
        <f>IF(N4325="sníž. přenesená",J4325,0)</f>
        <v>0</v>
      </c>
      <c r="BI4325" s="228">
        <f>IF(N4325="nulová",J4325,0)</f>
        <v>0</v>
      </c>
      <c r="BJ4325" s="20" t="s">
        <v>80</v>
      </c>
      <c r="BK4325" s="228">
        <f>ROUND(I4325*H4325,2)</f>
        <v>0</v>
      </c>
      <c r="BL4325" s="20" t="s">
        <v>464</v>
      </c>
      <c r="BM4325" s="227" t="s">
        <v>3080</v>
      </c>
    </row>
    <row r="4326" s="13" customFormat="1">
      <c r="A4326" s="13"/>
      <c r="B4326" s="234"/>
      <c r="C4326" s="235"/>
      <c r="D4326" s="236" t="s">
        <v>202</v>
      </c>
      <c r="E4326" s="237" t="s">
        <v>19</v>
      </c>
      <c r="F4326" s="238" t="s">
        <v>701</v>
      </c>
      <c r="G4326" s="235"/>
      <c r="H4326" s="237" t="s">
        <v>19</v>
      </c>
      <c r="I4326" s="239"/>
      <c r="J4326" s="235"/>
      <c r="K4326" s="235"/>
      <c r="L4326" s="240"/>
      <c r="M4326" s="241"/>
      <c r="N4326" s="242"/>
      <c r="O4326" s="242"/>
      <c r="P4326" s="242"/>
      <c r="Q4326" s="242"/>
      <c r="R4326" s="242"/>
      <c r="S4326" s="242"/>
      <c r="T4326" s="24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4" t="s">
        <v>202</v>
      </c>
      <c r="AU4326" s="244" t="s">
        <v>82</v>
      </c>
      <c r="AV4326" s="13" t="s">
        <v>80</v>
      </c>
      <c r="AW4326" s="13" t="s">
        <v>34</v>
      </c>
      <c r="AX4326" s="13" t="s">
        <v>72</v>
      </c>
      <c r="AY4326" s="244" t="s">
        <v>191</v>
      </c>
    </row>
    <row r="4327" s="13" customFormat="1">
      <c r="A4327" s="13"/>
      <c r="B4327" s="234"/>
      <c r="C4327" s="235"/>
      <c r="D4327" s="236" t="s">
        <v>202</v>
      </c>
      <c r="E4327" s="237" t="s">
        <v>19</v>
      </c>
      <c r="F4327" s="238" t="s">
        <v>1489</v>
      </c>
      <c r="G4327" s="235"/>
      <c r="H4327" s="237" t="s">
        <v>19</v>
      </c>
      <c r="I4327" s="239"/>
      <c r="J4327" s="235"/>
      <c r="K4327" s="235"/>
      <c r="L4327" s="240"/>
      <c r="M4327" s="241"/>
      <c r="N4327" s="242"/>
      <c r="O4327" s="242"/>
      <c r="P4327" s="242"/>
      <c r="Q4327" s="242"/>
      <c r="R4327" s="242"/>
      <c r="S4327" s="242"/>
      <c r="T4327" s="24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4" t="s">
        <v>202</v>
      </c>
      <c r="AU4327" s="244" t="s">
        <v>82</v>
      </c>
      <c r="AV4327" s="13" t="s">
        <v>80</v>
      </c>
      <c r="AW4327" s="13" t="s">
        <v>34</v>
      </c>
      <c r="AX4327" s="13" t="s">
        <v>72</v>
      </c>
      <c r="AY4327" s="244" t="s">
        <v>191</v>
      </c>
    </row>
    <row r="4328" s="13" customFormat="1">
      <c r="A4328" s="13"/>
      <c r="B4328" s="234"/>
      <c r="C4328" s="235"/>
      <c r="D4328" s="236" t="s">
        <v>202</v>
      </c>
      <c r="E4328" s="237" t="s">
        <v>19</v>
      </c>
      <c r="F4328" s="238" t="s">
        <v>1494</v>
      </c>
      <c r="G4328" s="235"/>
      <c r="H4328" s="237" t="s">
        <v>19</v>
      </c>
      <c r="I4328" s="239"/>
      <c r="J4328" s="235"/>
      <c r="K4328" s="235"/>
      <c r="L4328" s="240"/>
      <c r="M4328" s="241"/>
      <c r="N4328" s="242"/>
      <c r="O4328" s="242"/>
      <c r="P4328" s="242"/>
      <c r="Q4328" s="242"/>
      <c r="R4328" s="242"/>
      <c r="S4328" s="242"/>
      <c r="T4328" s="243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4" t="s">
        <v>202</v>
      </c>
      <c r="AU4328" s="244" t="s">
        <v>82</v>
      </c>
      <c r="AV4328" s="13" t="s">
        <v>80</v>
      </c>
      <c r="AW4328" s="13" t="s">
        <v>34</v>
      </c>
      <c r="AX4328" s="13" t="s">
        <v>72</v>
      </c>
      <c r="AY4328" s="244" t="s">
        <v>191</v>
      </c>
    </row>
    <row r="4329" s="14" customFormat="1">
      <c r="A4329" s="14"/>
      <c r="B4329" s="245"/>
      <c r="C4329" s="246"/>
      <c r="D4329" s="236" t="s">
        <v>202</v>
      </c>
      <c r="E4329" s="247" t="s">
        <v>19</v>
      </c>
      <c r="F4329" s="248" t="s">
        <v>3027</v>
      </c>
      <c r="G4329" s="246"/>
      <c r="H4329" s="249">
        <v>68.099999999999994</v>
      </c>
      <c r="I4329" s="250"/>
      <c r="J4329" s="246"/>
      <c r="K4329" s="246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202</v>
      </c>
      <c r="AU4329" s="255" t="s">
        <v>82</v>
      </c>
      <c r="AV4329" s="14" t="s">
        <v>82</v>
      </c>
      <c r="AW4329" s="14" t="s">
        <v>34</v>
      </c>
      <c r="AX4329" s="14" t="s">
        <v>72</v>
      </c>
      <c r="AY4329" s="255" t="s">
        <v>191</v>
      </c>
    </row>
    <row r="4330" s="14" customFormat="1">
      <c r="A4330" s="14"/>
      <c r="B4330" s="245"/>
      <c r="C4330" s="246"/>
      <c r="D4330" s="236" t="s">
        <v>202</v>
      </c>
      <c r="E4330" s="247" t="s">
        <v>19</v>
      </c>
      <c r="F4330" s="248" t="s">
        <v>3028</v>
      </c>
      <c r="G4330" s="246"/>
      <c r="H4330" s="249">
        <v>-22.350000000000001</v>
      </c>
      <c r="I4330" s="250"/>
      <c r="J4330" s="246"/>
      <c r="K4330" s="246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202</v>
      </c>
      <c r="AU4330" s="255" t="s">
        <v>82</v>
      </c>
      <c r="AV4330" s="14" t="s">
        <v>82</v>
      </c>
      <c r="AW4330" s="14" t="s">
        <v>34</v>
      </c>
      <c r="AX4330" s="14" t="s">
        <v>72</v>
      </c>
      <c r="AY4330" s="255" t="s">
        <v>191</v>
      </c>
    </row>
    <row r="4331" s="13" customFormat="1">
      <c r="A4331" s="13"/>
      <c r="B4331" s="234"/>
      <c r="C4331" s="235"/>
      <c r="D4331" s="236" t="s">
        <v>202</v>
      </c>
      <c r="E4331" s="237" t="s">
        <v>19</v>
      </c>
      <c r="F4331" s="238" t="s">
        <v>1498</v>
      </c>
      <c r="G4331" s="235"/>
      <c r="H4331" s="237" t="s">
        <v>19</v>
      </c>
      <c r="I4331" s="239"/>
      <c r="J4331" s="235"/>
      <c r="K4331" s="235"/>
      <c r="L4331" s="240"/>
      <c r="M4331" s="241"/>
      <c r="N4331" s="242"/>
      <c r="O4331" s="242"/>
      <c r="P4331" s="242"/>
      <c r="Q4331" s="242"/>
      <c r="R4331" s="242"/>
      <c r="S4331" s="242"/>
      <c r="T4331" s="243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4" t="s">
        <v>202</v>
      </c>
      <c r="AU4331" s="244" t="s">
        <v>82</v>
      </c>
      <c r="AV4331" s="13" t="s">
        <v>80</v>
      </c>
      <c r="AW4331" s="13" t="s">
        <v>34</v>
      </c>
      <c r="AX4331" s="13" t="s">
        <v>72</v>
      </c>
      <c r="AY4331" s="244" t="s">
        <v>191</v>
      </c>
    </row>
    <row r="4332" s="14" customFormat="1">
      <c r="A4332" s="14"/>
      <c r="B4332" s="245"/>
      <c r="C4332" s="246"/>
      <c r="D4332" s="236" t="s">
        <v>202</v>
      </c>
      <c r="E4332" s="247" t="s">
        <v>19</v>
      </c>
      <c r="F4332" s="248" t="s">
        <v>3029</v>
      </c>
      <c r="G4332" s="246"/>
      <c r="H4332" s="249">
        <v>16.280000000000001</v>
      </c>
      <c r="I4332" s="250"/>
      <c r="J4332" s="246"/>
      <c r="K4332" s="246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202</v>
      </c>
      <c r="AU4332" s="255" t="s">
        <v>82</v>
      </c>
      <c r="AV4332" s="14" t="s">
        <v>82</v>
      </c>
      <c r="AW4332" s="14" t="s">
        <v>34</v>
      </c>
      <c r="AX4332" s="14" t="s">
        <v>72</v>
      </c>
      <c r="AY4332" s="255" t="s">
        <v>191</v>
      </c>
    </row>
    <row r="4333" s="14" customFormat="1">
      <c r="A4333" s="14"/>
      <c r="B4333" s="245"/>
      <c r="C4333" s="246"/>
      <c r="D4333" s="236" t="s">
        <v>202</v>
      </c>
      <c r="E4333" s="247" t="s">
        <v>19</v>
      </c>
      <c r="F4333" s="248" t="s">
        <v>1500</v>
      </c>
      <c r="G4333" s="246"/>
      <c r="H4333" s="249">
        <v>-4.5579999999999998</v>
      </c>
      <c r="I4333" s="250"/>
      <c r="J4333" s="246"/>
      <c r="K4333" s="246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202</v>
      </c>
      <c r="AU4333" s="255" t="s">
        <v>82</v>
      </c>
      <c r="AV4333" s="14" t="s">
        <v>82</v>
      </c>
      <c r="AW4333" s="14" t="s">
        <v>34</v>
      </c>
      <c r="AX4333" s="14" t="s">
        <v>72</v>
      </c>
      <c r="AY4333" s="255" t="s">
        <v>191</v>
      </c>
    </row>
    <row r="4334" s="13" customFormat="1">
      <c r="A4334" s="13"/>
      <c r="B4334" s="234"/>
      <c r="C4334" s="235"/>
      <c r="D4334" s="236" t="s">
        <v>202</v>
      </c>
      <c r="E4334" s="237" t="s">
        <v>19</v>
      </c>
      <c r="F4334" s="238" t="s">
        <v>1501</v>
      </c>
      <c r="G4334" s="235"/>
      <c r="H4334" s="237" t="s">
        <v>19</v>
      </c>
      <c r="I4334" s="239"/>
      <c r="J4334" s="235"/>
      <c r="K4334" s="235"/>
      <c r="L4334" s="240"/>
      <c r="M4334" s="241"/>
      <c r="N4334" s="242"/>
      <c r="O4334" s="242"/>
      <c r="P4334" s="242"/>
      <c r="Q4334" s="242"/>
      <c r="R4334" s="242"/>
      <c r="S4334" s="242"/>
      <c r="T4334" s="243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4" t="s">
        <v>202</v>
      </c>
      <c r="AU4334" s="244" t="s">
        <v>82</v>
      </c>
      <c r="AV4334" s="13" t="s">
        <v>80</v>
      </c>
      <c r="AW4334" s="13" t="s">
        <v>34</v>
      </c>
      <c r="AX4334" s="13" t="s">
        <v>72</v>
      </c>
      <c r="AY4334" s="244" t="s">
        <v>191</v>
      </c>
    </row>
    <row r="4335" s="14" customFormat="1">
      <c r="A4335" s="14"/>
      <c r="B4335" s="245"/>
      <c r="C4335" s="246"/>
      <c r="D4335" s="236" t="s">
        <v>202</v>
      </c>
      <c r="E4335" s="247" t="s">
        <v>19</v>
      </c>
      <c r="F4335" s="248" t="s">
        <v>3030</v>
      </c>
      <c r="G4335" s="246"/>
      <c r="H4335" s="249">
        <v>9.6799999999999997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202</v>
      </c>
      <c r="AU4335" s="255" t="s">
        <v>82</v>
      </c>
      <c r="AV4335" s="14" t="s">
        <v>82</v>
      </c>
      <c r="AW4335" s="14" t="s">
        <v>34</v>
      </c>
      <c r="AX4335" s="14" t="s">
        <v>72</v>
      </c>
      <c r="AY4335" s="255" t="s">
        <v>191</v>
      </c>
    </row>
    <row r="4336" s="14" customFormat="1">
      <c r="A4336" s="14"/>
      <c r="B4336" s="245"/>
      <c r="C4336" s="246"/>
      <c r="D4336" s="236" t="s">
        <v>202</v>
      </c>
      <c r="E4336" s="247" t="s">
        <v>19</v>
      </c>
      <c r="F4336" s="248" t="s">
        <v>3031</v>
      </c>
      <c r="G4336" s="246"/>
      <c r="H4336" s="249">
        <v>0.13900000000000001</v>
      </c>
      <c r="I4336" s="250"/>
      <c r="J4336" s="246"/>
      <c r="K4336" s="246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202</v>
      </c>
      <c r="AU4336" s="255" t="s">
        <v>82</v>
      </c>
      <c r="AV4336" s="14" t="s">
        <v>82</v>
      </c>
      <c r="AW4336" s="14" t="s">
        <v>34</v>
      </c>
      <c r="AX4336" s="14" t="s">
        <v>72</v>
      </c>
      <c r="AY4336" s="255" t="s">
        <v>191</v>
      </c>
    </row>
    <row r="4337" s="14" customFormat="1">
      <c r="A4337" s="14"/>
      <c r="B4337" s="245"/>
      <c r="C4337" s="246"/>
      <c r="D4337" s="236" t="s">
        <v>202</v>
      </c>
      <c r="E4337" s="247" t="s">
        <v>19</v>
      </c>
      <c r="F4337" s="248" t="s">
        <v>1507</v>
      </c>
      <c r="G4337" s="246"/>
      <c r="H4337" s="249">
        <v>-1.379</v>
      </c>
      <c r="I4337" s="250"/>
      <c r="J4337" s="246"/>
      <c r="K4337" s="246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55" t="s">
        <v>202</v>
      </c>
      <c r="AU4337" s="255" t="s">
        <v>82</v>
      </c>
      <c r="AV4337" s="14" t="s">
        <v>82</v>
      </c>
      <c r="AW4337" s="14" t="s">
        <v>34</v>
      </c>
      <c r="AX4337" s="14" t="s">
        <v>72</v>
      </c>
      <c r="AY4337" s="255" t="s">
        <v>191</v>
      </c>
    </row>
    <row r="4338" s="13" customFormat="1">
      <c r="A4338" s="13"/>
      <c r="B4338" s="234"/>
      <c r="C4338" s="235"/>
      <c r="D4338" s="236" t="s">
        <v>202</v>
      </c>
      <c r="E4338" s="237" t="s">
        <v>19</v>
      </c>
      <c r="F4338" s="238" t="s">
        <v>1505</v>
      </c>
      <c r="G4338" s="235"/>
      <c r="H4338" s="237" t="s">
        <v>19</v>
      </c>
      <c r="I4338" s="239"/>
      <c r="J4338" s="235"/>
      <c r="K4338" s="235"/>
      <c r="L4338" s="240"/>
      <c r="M4338" s="241"/>
      <c r="N4338" s="242"/>
      <c r="O4338" s="242"/>
      <c r="P4338" s="242"/>
      <c r="Q4338" s="242"/>
      <c r="R4338" s="242"/>
      <c r="S4338" s="242"/>
      <c r="T4338" s="243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4" t="s">
        <v>202</v>
      </c>
      <c r="AU4338" s="244" t="s">
        <v>82</v>
      </c>
      <c r="AV4338" s="13" t="s">
        <v>80</v>
      </c>
      <c r="AW4338" s="13" t="s">
        <v>34</v>
      </c>
      <c r="AX4338" s="13" t="s">
        <v>72</v>
      </c>
      <c r="AY4338" s="244" t="s">
        <v>191</v>
      </c>
    </row>
    <row r="4339" s="14" customFormat="1">
      <c r="A4339" s="14"/>
      <c r="B4339" s="245"/>
      <c r="C4339" s="246"/>
      <c r="D4339" s="236" t="s">
        <v>202</v>
      </c>
      <c r="E4339" s="247" t="s">
        <v>19</v>
      </c>
      <c r="F4339" s="248" t="s">
        <v>3032</v>
      </c>
      <c r="G4339" s="246"/>
      <c r="H4339" s="249">
        <v>9.6999999999999993</v>
      </c>
      <c r="I4339" s="250"/>
      <c r="J4339" s="246"/>
      <c r="K4339" s="246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202</v>
      </c>
      <c r="AU4339" s="255" t="s">
        <v>82</v>
      </c>
      <c r="AV4339" s="14" t="s">
        <v>82</v>
      </c>
      <c r="AW4339" s="14" t="s">
        <v>34</v>
      </c>
      <c r="AX4339" s="14" t="s">
        <v>72</v>
      </c>
      <c r="AY4339" s="255" t="s">
        <v>191</v>
      </c>
    </row>
    <row r="4340" s="14" customFormat="1">
      <c r="A4340" s="14"/>
      <c r="B4340" s="245"/>
      <c r="C4340" s="246"/>
      <c r="D4340" s="236" t="s">
        <v>202</v>
      </c>
      <c r="E4340" s="247" t="s">
        <v>19</v>
      </c>
      <c r="F4340" s="248" t="s">
        <v>3033</v>
      </c>
      <c r="G4340" s="246"/>
      <c r="H4340" s="249">
        <v>0.13800000000000001</v>
      </c>
      <c r="I4340" s="250"/>
      <c r="J4340" s="246"/>
      <c r="K4340" s="246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202</v>
      </c>
      <c r="AU4340" s="255" t="s">
        <v>82</v>
      </c>
      <c r="AV4340" s="14" t="s">
        <v>82</v>
      </c>
      <c r="AW4340" s="14" t="s">
        <v>34</v>
      </c>
      <c r="AX4340" s="14" t="s">
        <v>72</v>
      </c>
      <c r="AY4340" s="255" t="s">
        <v>191</v>
      </c>
    </row>
    <row r="4341" s="14" customFormat="1">
      <c r="A4341" s="14"/>
      <c r="B4341" s="245"/>
      <c r="C4341" s="246"/>
      <c r="D4341" s="236" t="s">
        <v>202</v>
      </c>
      <c r="E4341" s="247" t="s">
        <v>19</v>
      </c>
      <c r="F4341" s="248" t="s">
        <v>1507</v>
      </c>
      <c r="G4341" s="246"/>
      <c r="H4341" s="249">
        <v>-1.379</v>
      </c>
      <c r="I4341" s="250"/>
      <c r="J4341" s="246"/>
      <c r="K4341" s="246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202</v>
      </c>
      <c r="AU4341" s="255" t="s">
        <v>82</v>
      </c>
      <c r="AV4341" s="14" t="s">
        <v>82</v>
      </c>
      <c r="AW4341" s="14" t="s">
        <v>34</v>
      </c>
      <c r="AX4341" s="14" t="s">
        <v>72</v>
      </c>
      <c r="AY4341" s="255" t="s">
        <v>191</v>
      </c>
    </row>
    <row r="4342" s="13" customFormat="1">
      <c r="A4342" s="13"/>
      <c r="B4342" s="234"/>
      <c r="C4342" s="235"/>
      <c r="D4342" s="236" t="s">
        <v>202</v>
      </c>
      <c r="E4342" s="237" t="s">
        <v>19</v>
      </c>
      <c r="F4342" s="238" t="s">
        <v>1508</v>
      </c>
      <c r="G4342" s="235"/>
      <c r="H4342" s="237" t="s">
        <v>19</v>
      </c>
      <c r="I4342" s="239"/>
      <c r="J4342" s="235"/>
      <c r="K4342" s="235"/>
      <c r="L4342" s="240"/>
      <c r="M4342" s="241"/>
      <c r="N4342" s="242"/>
      <c r="O4342" s="242"/>
      <c r="P4342" s="242"/>
      <c r="Q4342" s="242"/>
      <c r="R4342" s="242"/>
      <c r="S4342" s="242"/>
      <c r="T4342" s="243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4" t="s">
        <v>202</v>
      </c>
      <c r="AU4342" s="244" t="s">
        <v>82</v>
      </c>
      <c r="AV4342" s="13" t="s">
        <v>80</v>
      </c>
      <c r="AW4342" s="13" t="s">
        <v>34</v>
      </c>
      <c r="AX4342" s="13" t="s">
        <v>72</v>
      </c>
      <c r="AY4342" s="244" t="s">
        <v>191</v>
      </c>
    </row>
    <row r="4343" s="14" customFormat="1">
      <c r="A4343" s="14"/>
      <c r="B4343" s="245"/>
      <c r="C4343" s="246"/>
      <c r="D4343" s="236" t="s">
        <v>202</v>
      </c>
      <c r="E4343" s="247" t="s">
        <v>19</v>
      </c>
      <c r="F4343" s="248" t="s">
        <v>3034</v>
      </c>
      <c r="G4343" s="246"/>
      <c r="H4343" s="249">
        <v>12.24</v>
      </c>
      <c r="I4343" s="250"/>
      <c r="J4343" s="246"/>
      <c r="K4343" s="246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202</v>
      </c>
      <c r="AU4343" s="255" t="s">
        <v>82</v>
      </c>
      <c r="AV4343" s="14" t="s">
        <v>82</v>
      </c>
      <c r="AW4343" s="14" t="s">
        <v>34</v>
      </c>
      <c r="AX4343" s="14" t="s">
        <v>72</v>
      </c>
      <c r="AY4343" s="255" t="s">
        <v>191</v>
      </c>
    </row>
    <row r="4344" s="14" customFormat="1">
      <c r="A4344" s="14"/>
      <c r="B4344" s="245"/>
      <c r="C4344" s="246"/>
      <c r="D4344" s="236" t="s">
        <v>202</v>
      </c>
      <c r="E4344" s="247" t="s">
        <v>19</v>
      </c>
      <c r="F4344" s="248" t="s">
        <v>1428</v>
      </c>
      <c r="G4344" s="246"/>
      <c r="H4344" s="249">
        <v>-1.8</v>
      </c>
      <c r="I4344" s="250"/>
      <c r="J4344" s="246"/>
      <c r="K4344" s="246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202</v>
      </c>
      <c r="AU4344" s="255" t="s">
        <v>82</v>
      </c>
      <c r="AV4344" s="14" t="s">
        <v>82</v>
      </c>
      <c r="AW4344" s="14" t="s">
        <v>34</v>
      </c>
      <c r="AX4344" s="14" t="s">
        <v>72</v>
      </c>
      <c r="AY4344" s="255" t="s">
        <v>191</v>
      </c>
    </row>
    <row r="4345" s="13" customFormat="1">
      <c r="A4345" s="13"/>
      <c r="B4345" s="234"/>
      <c r="C4345" s="235"/>
      <c r="D4345" s="236" t="s">
        <v>202</v>
      </c>
      <c r="E4345" s="237" t="s">
        <v>19</v>
      </c>
      <c r="F4345" s="238" t="s">
        <v>1518</v>
      </c>
      <c r="G4345" s="235"/>
      <c r="H4345" s="237" t="s">
        <v>19</v>
      </c>
      <c r="I4345" s="239"/>
      <c r="J4345" s="235"/>
      <c r="K4345" s="235"/>
      <c r="L4345" s="240"/>
      <c r="M4345" s="241"/>
      <c r="N4345" s="242"/>
      <c r="O4345" s="242"/>
      <c r="P4345" s="242"/>
      <c r="Q4345" s="242"/>
      <c r="R4345" s="242"/>
      <c r="S4345" s="242"/>
      <c r="T4345" s="243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4" t="s">
        <v>202</v>
      </c>
      <c r="AU4345" s="244" t="s">
        <v>82</v>
      </c>
      <c r="AV4345" s="13" t="s">
        <v>80</v>
      </c>
      <c r="AW4345" s="13" t="s">
        <v>34</v>
      </c>
      <c r="AX4345" s="13" t="s">
        <v>72</v>
      </c>
      <c r="AY4345" s="244" t="s">
        <v>191</v>
      </c>
    </row>
    <row r="4346" s="14" customFormat="1">
      <c r="A4346" s="14"/>
      <c r="B4346" s="245"/>
      <c r="C4346" s="246"/>
      <c r="D4346" s="236" t="s">
        <v>202</v>
      </c>
      <c r="E4346" s="247" t="s">
        <v>19</v>
      </c>
      <c r="F4346" s="248" t="s">
        <v>3035</v>
      </c>
      <c r="G4346" s="246"/>
      <c r="H4346" s="249">
        <v>60.450000000000003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202</v>
      </c>
      <c r="AU4346" s="255" t="s">
        <v>82</v>
      </c>
      <c r="AV4346" s="14" t="s">
        <v>82</v>
      </c>
      <c r="AW4346" s="14" t="s">
        <v>34</v>
      </c>
      <c r="AX4346" s="14" t="s">
        <v>72</v>
      </c>
      <c r="AY4346" s="255" t="s">
        <v>191</v>
      </c>
    </row>
    <row r="4347" s="14" customFormat="1">
      <c r="A4347" s="14"/>
      <c r="B4347" s="245"/>
      <c r="C4347" s="246"/>
      <c r="D4347" s="236" t="s">
        <v>202</v>
      </c>
      <c r="E4347" s="247" t="s">
        <v>19</v>
      </c>
      <c r="F4347" s="248" t="s">
        <v>1521</v>
      </c>
      <c r="G4347" s="246"/>
      <c r="H4347" s="249">
        <v>-6.3310000000000004</v>
      </c>
      <c r="I4347" s="250"/>
      <c r="J4347" s="246"/>
      <c r="K4347" s="246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202</v>
      </c>
      <c r="AU4347" s="255" t="s">
        <v>82</v>
      </c>
      <c r="AV4347" s="14" t="s">
        <v>82</v>
      </c>
      <c r="AW4347" s="14" t="s">
        <v>34</v>
      </c>
      <c r="AX4347" s="14" t="s">
        <v>72</v>
      </c>
      <c r="AY4347" s="255" t="s">
        <v>191</v>
      </c>
    </row>
    <row r="4348" s="13" customFormat="1">
      <c r="A4348" s="13"/>
      <c r="B4348" s="234"/>
      <c r="C4348" s="235"/>
      <c r="D4348" s="236" t="s">
        <v>202</v>
      </c>
      <c r="E4348" s="237" t="s">
        <v>19</v>
      </c>
      <c r="F4348" s="238" t="s">
        <v>1522</v>
      </c>
      <c r="G4348" s="235"/>
      <c r="H4348" s="237" t="s">
        <v>19</v>
      </c>
      <c r="I4348" s="239"/>
      <c r="J4348" s="235"/>
      <c r="K4348" s="235"/>
      <c r="L4348" s="240"/>
      <c r="M4348" s="241"/>
      <c r="N4348" s="242"/>
      <c r="O4348" s="242"/>
      <c r="P4348" s="242"/>
      <c r="Q4348" s="242"/>
      <c r="R4348" s="242"/>
      <c r="S4348" s="242"/>
      <c r="T4348" s="243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4" t="s">
        <v>202</v>
      </c>
      <c r="AU4348" s="244" t="s">
        <v>82</v>
      </c>
      <c r="AV4348" s="13" t="s">
        <v>80</v>
      </c>
      <c r="AW4348" s="13" t="s">
        <v>34</v>
      </c>
      <c r="AX4348" s="13" t="s">
        <v>72</v>
      </c>
      <c r="AY4348" s="244" t="s">
        <v>191</v>
      </c>
    </row>
    <row r="4349" s="14" customFormat="1">
      <c r="A4349" s="14"/>
      <c r="B4349" s="245"/>
      <c r="C4349" s="246"/>
      <c r="D4349" s="236" t="s">
        <v>202</v>
      </c>
      <c r="E4349" s="247" t="s">
        <v>19</v>
      </c>
      <c r="F4349" s="248" t="s">
        <v>3036</v>
      </c>
      <c r="G4349" s="246"/>
      <c r="H4349" s="249">
        <v>20.225000000000001</v>
      </c>
      <c r="I4349" s="250"/>
      <c r="J4349" s="246"/>
      <c r="K4349" s="246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202</v>
      </c>
      <c r="AU4349" s="255" t="s">
        <v>82</v>
      </c>
      <c r="AV4349" s="14" t="s">
        <v>82</v>
      </c>
      <c r="AW4349" s="14" t="s">
        <v>34</v>
      </c>
      <c r="AX4349" s="14" t="s">
        <v>72</v>
      </c>
      <c r="AY4349" s="255" t="s">
        <v>191</v>
      </c>
    </row>
    <row r="4350" s="14" customFormat="1">
      <c r="A4350" s="14"/>
      <c r="B4350" s="245"/>
      <c r="C4350" s="246"/>
      <c r="D4350" s="236" t="s">
        <v>202</v>
      </c>
      <c r="E4350" s="247" t="s">
        <v>19</v>
      </c>
      <c r="F4350" s="248" t="s">
        <v>1524</v>
      </c>
      <c r="G4350" s="246"/>
      <c r="H4350" s="249">
        <v>4.25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202</v>
      </c>
      <c r="AU4350" s="255" t="s">
        <v>82</v>
      </c>
      <c r="AV4350" s="14" t="s">
        <v>82</v>
      </c>
      <c r="AW4350" s="14" t="s">
        <v>34</v>
      </c>
      <c r="AX4350" s="14" t="s">
        <v>72</v>
      </c>
      <c r="AY4350" s="255" t="s">
        <v>191</v>
      </c>
    </row>
    <row r="4351" s="14" customFormat="1">
      <c r="A4351" s="14"/>
      <c r="B4351" s="245"/>
      <c r="C4351" s="246"/>
      <c r="D4351" s="236" t="s">
        <v>202</v>
      </c>
      <c r="E4351" s="247" t="s">
        <v>19</v>
      </c>
      <c r="F4351" s="248" t="s">
        <v>1375</v>
      </c>
      <c r="G4351" s="246"/>
      <c r="H4351" s="249">
        <v>-1.5760000000000001</v>
      </c>
      <c r="I4351" s="250"/>
      <c r="J4351" s="246"/>
      <c r="K4351" s="246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202</v>
      </c>
      <c r="AU4351" s="255" t="s">
        <v>82</v>
      </c>
      <c r="AV4351" s="14" t="s">
        <v>82</v>
      </c>
      <c r="AW4351" s="14" t="s">
        <v>34</v>
      </c>
      <c r="AX4351" s="14" t="s">
        <v>72</v>
      </c>
      <c r="AY4351" s="255" t="s">
        <v>191</v>
      </c>
    </row>
    <row r="4352" s="13" customFormat="1">
      <c r="A4352" s="13"/>
      <c r="B4352" s="234"/>
      <c r="C4352" s="235"/>
      <c r="D4352" s="236" t="s">
        <v>202</v>
      </c>
      <c r="E4352" s="237" t="s">
        <v>19</v>
      </c>
      <c r="F4352" s="238" t="s">
        <v>1525</v>
      </c>
      <c r="G4352" s="235"/>
      <c r="H4352" s="237" t="s">
        <v>19</v>
      </c>
      <c r="I4352" s="239"/>
      <c r="J4352" s="235"/>
      <c r="K4352" s="235"/>
      <c r="L4352" s="240"/>
      <c r="M4352" s="241"/>
      <c r="N4352" s="242"/>
      <c r="O4352" s="242"/>
      <c r="P4352" s="242"/>
      <c r="Q4352" s="242"/>
      <c r="R4352" s="242"/>
      <c r="S4352" s="242"/>
      <c r="T4352" s="243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4" t="s">
        <v>202</v>
      </c>
      <c r="AU4352" s="244" t="s">
        <v>82</v>
      </c>
      <c r="AV4352" s="13" t="s">
        <v>80</v>
      </c>
      <c r="AW4352" s="13" t="s">
        <v>34</v>
      </c>
      <c r="AX4352" s="13" t="s">
        <v>72</v>
      </c>
      <c r="AY4352" s="244" t="s">
        <v>191</v>
      </c>
    </row>
    <row r="4353" s="14" customFormat="1">
      <c r="A4353" s="14"/>
      <c r="B4353" s="245"/>
      <c r="C4353" s="246"/>
      <c r="D4353" s="236" t="s">
        <v>202</v>
      </c>
      <c r="E4353" s="247" t="s">
        <v>19</v>
      </c>
      <c r="F4353" s="248" t="s">
        <v>3037</v>
      </c>
      <c r="G4353" s="246"/>
      <c r="H4353" s="249">
        <v>13</v>
      </c>
      <c r="I4353" s="250"/>
      <c r="J4353" s="246"/>
      <c r="K4353" s="246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202</v>
      </c>
      <c r="AU4353" s="255" t="s">
        <v>82</v>
      </c>
      <c r="AV4353" s="14" t="s">
        <v>82</v>
      </c>
      <c r="AW4353" s="14" t="s">
        <v>34</v>
      </c>
      <c r="AX4353" s="14" t="s">
        <v>72</v>
      </c>
      <c r="AY4353" s="255" t="s">
        <v>191</v>
      </c>
    </row>
    <row r="4354" s="14" customFormat="1">
      <c r="A4354" s="14"/>
      <c r="B4354" s="245"/>
      <c r="C4354" s="246"/>
      <c r="D4354" s="236" t="s">
        <v>202</v>
      </c>
      <c r="E4354" s="247" t="s">
        <v>19</v>
      </c>
      <c r="F4354" s="248" t="s">
        <v>1507</v>
      </c>
      <c r="G4354" s="246"/>
      <c r="H4354" s="249">
        <v>-1.379</v>
      </c>
      <c r="I4354" s="250"/>
      <c r="J4354" s="246"/>
      <c r="K4354" s="246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202</v>
      </c>
      <c r="AU4354" s="255" t="s">
        <v>82</v>
      </c>
      <c r="AV4354" s="14" t="s">
        <v>82</v>
      </c>
      <c r="AW4354" s="14" t="s">
        <v>34</v>
      </c>
      <c r="AX4354" s="14" t="s">
        <v>72</v>
      </c>
      <c r="AY4354" s="255" t="s">
        <v>191</v>
      </c>
    </row>
    <row r="4355" s="13" customFormat="1">
      <c r="A4355" s="13"/>
      <c r="B4355" s="234"/>
      <c r="C4355" s="235"/>
      <c r="D4355" s="236" t="s">
        <v>202</v>
      </c>
      <c r="E4355" s="237" t="s">
        <v>19</v>
      </c>
      <c r="F4355" s="238" t="s">
        <v>1527</v>
      </c>
      <c r="G4355" s="235"/>
      <c r="H4355" s="237" t="s">
        <v>19</v>
      </c>
      <c r="I4355" s="239"/>
      <c r="J4355" s="235"/>
      <c r="K4355" s="235"/>
      <c r="L4355" s="240"/>
      <c r="M4355" s="241"/>
      <c r="N4355" s="242"/>
      <c r="O4355" s="242"/>
      <c r="P4355" s="242"/>
      <c r="Q4355" s="242"/>
      <c r="R4355" s="242"/>
      <c r="S4355" s="242"/>
      <c r="T4355" s="24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4" t="s">
        <v>202</v>
      </c>
      <c r="AU4355" s="244" t="s">
        <v>82</v>
      </c>
      <c r="AV4355" s="13" t="s">
        <v>80</v>
      </c>
      <c r="AW4355" s="13" t="s">
        <v>34</v>
      </c>
      <c r="AX4355" s="13" t="s">
        <v>72</v>
      </c>
      <c r="AY4355" s="244" t="s">
        <v>191</v>
      </c>
    </row>
    <row r="4356" s="14" customFormat="1">
      <c r="A4356" s="14"/>
      <c r="B4356" s="245"/>
      <c r="C4356" s="246"/>
      <c r="D4356" s="236" t="s">
        <v>202</v>
      </c>
      <c r="E4356" s="247" t="s">
        <v>19</v>
      </c>
      <c r="F4356" s="248" t="s">
        <v>3038</v>
      </c>
      <c r="G4356" s="246"/>
      <c r="H4356" s="249">
        <v>49.450000000000003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202</v>
      </c>
      <c r="AU4356" s="255" t="s">
        <v>82</v>
      </c>
      <c r="AV4356" s="14" t="s">
        <v>82</v>
      </c>
      <c r="AW4356" s="14" t="s">
        <v>34</v>
      </c>
      <c r="AX4356" s="14" t="s">
        <v>72</v>
      </c>
      <c r="AY4356" s="255" t="s">
        <v>191</v>
      </c>
    </row>
    <row r="4357" s="14" customFormat="1">
      <c r="A4357" s="14"/>
      <c r="B4357" s="245"/>
      <c r="C4357" s="246"/>
      <c r="D4357" s="236" t="s">
        <v>202</v>
      </c>
      <c r="E4357" s="247" t="s">
        <v>19</v>
      </c>
      <c r="F4357" s="248" t="s">
        <v>1530</v>
      </c>
      <c r="G4357" s="246"/>
      <c r="H4357" s="249">
        <v>-6.3310000000000004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202</v>
      </c>
      <c r="AU4357" s="255" t="s">
        <v>82</v>
      </c>
      <c r="AV4357" s="14" t="s">
        <v>82</v>
      </c>
      <c r="AW4357" s="14" t="s">
        <v>34</v>
      </c>
      <c r="AX4357" s="14" t="s">
        <v>72</v>
      </c>
      <c r="AY4357" s="255" t="s">
        <v>191</v>
      </c>
    </row>
    <row r="4358" s="13" customFormat="1">
      <c r="A4358" s="13"/>
      <c r="B4358" s="234"/>
      <c r="C4358" s="235"/>
      <c r="D4358" s="236" t="s">
        <v>202</v>
      </c>
      <c r="E4358" s="237" t="s">
        <v>19</v>
      </c>
      <c r="F4358" s="238" t="s">
        <v>1531</v>
      </c>
      <c r="G4358" s="235"/>
      <c r="H4358" s="237" t="s">
        <v>19</v>
      </c>
      <c r="I4358" s="239"/>
      <c r="J4358" s="235"/>
      <c r="K4358" s="235"/>
      <c r="L4358" s="240"/>
      <c r="M4358" s="241"/>
      <c r="N4358" s="242"/>
      <c r="O4358" s="242"/>
      <c r="P4358" s="242"/>
      <c r="Q4358" s="242"/>
      <c r="R4358" s="242"/>
      <c r="S4358" s="242"/>
      <c r="T4358" s="24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4" t="s">
        <v>202</v>
      </c>
      <c r="AU4358" s="244" t="s">
        <v>82</v>
      </c>
      <c r="AV4358" s="13" t="s">
        <v>80</v>
      </c>
      <c r="AW4358" s="13" t="s">
        <v>34</v>
      </c>
      <c r="AX4358" s="13" t="s">
        <v>72</v>
      </c>
      <c r="AY4358" s="244" t="s">
        <v>191</v>
      </c>
    </row>
    <row r="4359" s="14" customFormat="1">
      <c r="A4359" s="14"/>
      <c r="B4359" s="245"/>
      <c r="C4359" s="246"/>
      <c r="D4359" s="236" t="s">
        <v>202</v>
      </c>
      <c r="E4359" s="247" t="s">
        <v>19</v>
      </c>
      <c r="F4359" s="248" t="s">
        <v>3039</v>
      </c>
      <c r="G4359" s="246"/>
      <c r="H4359" s="249">
        <v>20.425000000000001</v>
      </c>
      <c r="I4359" s="250"/>
      <c r="J4359" s="246"/>
      <c r="K4359" s="246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202</v>
      </c>
      <c r="AU4359" s="255" t="s">
        <v>82</v>
      </c>
      <c r="AV4359" s="14" t="s">
        <v>82</v>
      </c>
      <c r="AW4359" s="14" t="s">
        <v>34</v>
      </c>
      <c r="AX4359" s="14" t="s">
        <v>72</v>
      </c>
      <c r="AY4359" s="255" t="s">
        <v>191</v>
      </c>
    </row>
    <row r="4360" s="14" customFormat="1">
      <c r="A4360" s="14"/>
      <c r="B4360" s="245"/>
      <c r="C4360" s="246"/>
      <c r="D4360" s="236" t="s">
        <v>202</v>
      </c>
      <c r="E4360" s="247" t="s">
        <v>19</v>
      </c>
      <c r="F4360" s="248" t="s">
        <v>1524</v>
      </c>
      <c r="G4360" s="246"/>
      <c r="H4360" s="249">
        <v>4.25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202</v>
      </c>
      <c r="AU4360" s="255" t="s">
        <v>82</v>
      </c>
      <c r="AV4360" s="14" t="s">
        <v>82</v>
      </c>
      <c r="AW4360" s="14" t="s">
        <v>34</v>
      </c>
      <c r="AX4360" s="14" t="s">
        <v>72</v>
      </c>
      <c r="AY4360" s="255" t="s">
        <v>191</v>
      </c>
    </row>
    <row r="4361" s="14" customFormat="1">
      <c r="A4361" s="14"/>
      <c r="B4361" s="245"/>
      <c r="C4361" s="246"/>
      <c r="D4361" s="236" t="s">
        <v>202</v>
      </c>
      <c r="E4361" s="247" t="s">
        <v>19</v>
      </c>
      <c r="F4361" s="248" t="s">
        <v>1375</v>
      </c>
      <c r="G4361" s="246"/>
      <c r="H4361" s="249">
        <v>-1.5760000000000001</v>
      </c>
      <c r="I4361" s="250"/>
      <c r="J4361" s="246"/>
      <c r="K4361" s="246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202</v>
      </c>
      <c r="AU4361" s="255" t="s">
        <v>82</v>
      </c>
      <c r="AV4361" s="14" t="s">
        <v>82</v>
      </c>
      <c r="AW4361" s="14" t="s">
        <v>34</v>
      </c>
      <c r="AX4361" s="14" t="s">
        <v>72</v>
      </c>
      <c r="AY4361" s="255" t="s">
        <v>191</v>
      </c>
    </row>
    <row r="4362" s="13" customFormat="1">
      <c r="A4362" s="13"/>
      <c r="B4362" s="234"/>
      <c r="C4362" s="235"/>
      <c r="D4362" s="236" t="s">
        <v>202</v>
      </c>
      <c r="E4362" s="237" t="s">
        <v>19</v>
      </c>
      <c r="F4362" s="238" t="s">
        <v>1533</v>
      </c>
      <c r="G4362" s="235"/>
      <c r="H4362" s="237" t="s">
        <v>19</v>
      </c>
      <c r="I4362" s="239"/>
      <c r="J4362" s="235"/>
      <c r="K4362" s="235"/>
      <c r="L4362" s="240"/>
      <c r="M4362" s="241"/>
      <c r="N4362" s="242"/>
      <c r="O4362" s="242"/>
      <c r="P4362" s="242"/>
      <c r="Q4362" s="242"/>
      <c r="R4362" s="242"/>
      <c r="S4362" s="242"/>
      <c r="T4362" s="243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4" t="s">
        <v>202</v>
      </c>
      <c r="AU4362" s="244" t="s">
        <v>82</v>
      </c>
      <c r="AV4362" s="13" t="s">
        <v>80</v>
      </c>
      <c r="AW4362" s="13" t="s">
        <v>34</v>
      </c>
      <c r="AX4362" s="13" t="s">
        <v>72</v>
      </c>
      <c r="AY4362" s="244" t="s">
        <v>191</v>
      </c>
    </row>
    <row r="4363" s="14" customFormat="1">
      <c r="A4363" s="14"/>
      <c r="B4363" s="245"/>
      <c r="C4363" s="246"/>
      <c r="D4363" s="236" t="s">
        <v>202</v>
      </c>
      <c r="E4363" s="247" t="s">
        <v>19</v>
      </c>
      <c r="F4363" s="248" t="s">
        <v>3037</v>
      </c>
      <c r="G4363" s="246"/>
      <c r="H4363" s="249">
        <v>13</v>
      </c>
      <c r="I4363" s="250"/>
      <c r="J4363" s="246"/>
      <c r="K4363" s="246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202</v>
      </c>
      <c r="AU4363" s="255" t="s">
        <v>82</v>
      </c>
      <c r="AV4363" s="14" t="s">
        <v>82</v>
      </c>
      <c r="AW4363" s="14" t="s">
        <v>34</v>
      </c>
      <c r="AX4363" s="14" t="s">
        <v>72</v>
      </c>
      <c r="AY4363" s="255" t="s">
        <v>191</v>
      </c>
    </row>
    <row r="4364" s="14" customFormat="1">
      <c r="A4364" s="14"/>
      <c r="B4364" s="245"/>
      <c r="C4364" s="246"/>
      <c r="D4364" s="236" t="s">
        <v>202</v>
      </c>
      <c r="E4364" s="247" t="s">
        <v>19</v>
      </c>
      <c r="F4364" s="248" t="s">
        <v>1507</v>
      </c>
      <c r="G4364" s="246"/>
      <c r="H4364" s="249">
        <v>-1.379</v>
      </c>
      <c r="I4364" s="250"/>
      <c r="J4364" s="246"/>
      <c r="K4364" s="246"/>
      <c r="L4364" s="251"/>
      <c r="M4364" s="252"/>
      <c r="N4364" s="253"/>
      <c r="O4364" s="253"/>
      <c r="P4364" s="253"/>
      <c r="Q4364" s="253"/>
      <c r="R4364" s="253"/>
      <c r="S4364" s="253"/>
      <c r="T4364" s="25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5" t="s">
        <v>202</v>
      </c>
      <c r="AU4364" s="255" t="s">
        <v>82</v>
      </c>
      <c r="AV4364" s="14" t="s">
        <v>82</v>
      </c>
      <c r="AW4364" s="14" t="s">
        <v>34</v>
      </c>
      <c r="AX4364" s="14" t="s">
        <v>72</v>
      </c>
      <c r="AY4364" s="255" t="s">
        <v>191</v>
      </c>
    </row>
    <row r="4365" s="15" customFormat="1">
      <c r="A4365" s="15"/>
      <c r="B4365" s="256"/>
      <c r="C4365" s="257"/>
      <c r="D4365" s="236" t="s">
        <v>202</v>
      </c>
      <c r="E4365" s="258" t="s">
        <v>19</v>
      </c>
      <c r="F4365" s="259" t="s">
        <v>208</v>
      </c>
      <c r="G4365" s="257"/>
      <c r="H4365" s="260">
        <v>251.28900000000002</v>
      </c>
      <c r="I4365" s="261"/>
      <c r="J4365" s="257"/>
      <c r="K4365" s="257"/>
      <c r="L4365" s="262"/>
      <c r="M4365" s="263"/>
      <c r="N4365" s="264"/>
      <c r="O4365" s="264"/>
      <c r="P4365" s="264"/>
      <c r="Q4365" s="264"/>
      <c r="R4365" s="264"/>
      <c r="S4365" s="264"/>
      <c r="T4365" s="265"/>
      <c r="U4365" s="15"/>
      <c r="V4365" s="15"/>
      <c r="W4365" s="15"/>
      <c r="X4365" s="15"/>
      <c r="Y4365" s="15"/>
      <c r="Z4365" s="15"/>
      <c r="AA4365" s="15"/>
      <c r="AB4365" s="15"/>
      <c r="AC4365" s="15"/>
      <c r="AD4365" s="15"/>
      <c r="AE4365" s="15"/>
      <c r="AT4365" s="266" t="s">
        <v>202</v>
      </c>
      <c r="AU4365" s="266" t="s">
        <v>82</v>
      </c>
      <c r="AV4365" s="15" t="s">
        <v>93</v>
      </c>
      <c r="AW4365" s="15" t="s">
        <v>34</v>
      </c>
      <c r="AX4365" s="15" t="s">
        <v>72</v>
      </c>
      <c r="AY4365" s="266" t="s">
        <v>191</v>
      </c>
    </row>
    <row r="4366" s="13" customFormat="1">
      <c r="A4366" s="13"/>
      <c r="B4366" s="234"/>
      <c r="C4366" s="235"/>
      <c r="D4366" s="236" t="s">
        <v>202</v>
      </c>
      <c r="E4366" s="237" t="s">
        <v>19</v>
      </c>
      <c r="F4366" s="238" t="s">
        <v>1539</v>
      </c>
      <c r="G4366" s="235"/>
      <c r="H4366" s="237" t="s">
        <v>19</v>
      </c>
      <c r="I4366" s="239"/>
      <c r="J4366" s="235"/>
      <c r="K4366" s="235"/>
      <c r="L4366" s="240"/>
      <c r="M4366" s="241"/>
      <c r="N4366" s="242"/>
      <c r="O4366" s="242"/>
      <c r="P4366" s="242"/>
      <c r="Q4366" s="242"/>
      <c r="R4366" s="242"/>
      <c r="S4366" s="242"/>
      <c r="T4366" s="243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4" t="s">
        <v>202</v>
      </c>
      <c r="AU4366" s="244" t="s">
        <v>82</v>
      </c>
      <c r="AV4366" s="13" t="s">
        <v>80</v>
      </c>
      <c r="AW4366" s="13" t="s">
        <v>34</v>
      </c>
      <c r="AX4366" s="13" t="s">
        <v>72</v>
      </c>
      <c r="AY4366" s="244" t="s">
        <v>191</v>
      </c>
    </row>
    <row r="4367" s="13" customFormat="1">
      <c r="A4367" s="13"/>
      <c r="B4367" s="234"/>
      <c r="C4367" s="235"/>
      <c r="D4367" s="236" t="s">
        <v>202</v>
      </c>
      <c r="E4367" s="237" t="s">
        <v>19</v>
      </c>
      <c r="F4367" s="238" t="s">
        <v>1540</v>
      </c>
      <c r="G4367" s="235"/>
      <c r="H4367" s="237" t="s">
        <v>19</v>
      </c>
      <c r="I4367" s="239"/>
      <c r="J4367" s="235"/>
      <c r="K4367" s="235"/>
      <c r="L4367" s="240"/>
      <c r="M4367" s="241"/>
      <c r="N4367" s="242"/>
      <c r="O4367" s="242"/>
      <c r="P4367" s="242"/>
      <c r="Q4367" s="242"/>
      <c r="R4367" s="242"/>
      <c r="S4367" s="242"/>
      <c r="T4367" s="243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4" t="s">
        <v>202</v>
      </c>
      <c r="AU4367" s="244" t="s">
        <v>82</v>
      </c>
      <c r="AV4367" s="13" t="s">
        <v>80</v>
      </c>
      <c r="AW4367" s="13" t="s">
        <v>34</v>
      </c>
      <c r="AX4367" s="13" t="s">
        <v>72</v>
      </c>
      <c r="AY4367" s="244" t="s">
        <v>191</v>
      </c>
    </row>
    <row r="4368" s="13" customFormat="1">
      <c r="A4368" s="13"/>
      <c r="B4368" s="234"/>
      <c r="C4368" s="235"/>
      <c r="D4368" s="236" t="s">
        <v>202</v>
      </c>
      <c r="E4368" s="237" t="s">
        <v>19</v>
      </c>
      <c r="F4368" s="238" t="s">
        <v>1548</v>
      </c>
      <c r="G4368" s="235"/>
      <c r="H4368" s="237" t="s">
        <v>19</v>
      </c>
      <c r="I4368" s="239"/>
      <c r="J4368" s="235"/>
      <c r="K4368" s="235"/>
      <c r="L4368" s="240"/>
      <c r="M4368" s="241"/>
      <c r="N4368" s="242"/>
      <c r="O4368" s="242"/>
      <c r="P4368" s="242"/>
      <c r="Q4368" s="242"/>
      <c r="R4368" s="242"/>
      <c r="S4368" s="242"/>
      <c r="T4368" s="24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4" t="s">
        <v>202</v>
      </c>
      <c r="AU4368" s="244" t="s">
        <v>82</v>
      </c>
      <c r="AV4368" s="13" t="s">
        <v>80</v>
      </c>
      <c r="AW4368" s="13" t="s">
        <v>34</v>
      </c>
      <c r="AX4368" s="13" t="s">
        <v>72</v>
      </c>
      <c r="AY4368" s="244" t="s">
        <v>191</v>
      </c>
    </row>
    <row r="4369" s="14" customFormat="1">
      <c r="A4369" s="14"/>
      <c r="B4369" s="245"/>
      <c r="C4369" s="246"/>
      <c r="D4369" s="236" t="s">
        <v>202</v>
      </c>
      <c r="E4369" s="247" t="s">
        <v>19</v>
      </c>
      <c r="F4369" s="248" t="s">
        <v>3040</v>
      </c>
      <c r="G4369" s="246"/>
      <c r="H4369" s="249">
        <v>16.460000000000001</v>
      </c>
      <c r="I4369" s="250"/>
      <c r="J4369" s="246"/>
      <c r="K4369" s="246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202</v>
      </c>
      <c r="AU4369" s="255" t="s">
        <v>82</v>
      </c>
      <c r="AV4369" s="14" t="s">
        <v>82</v>
      </c>
      <c r="AW4369" s="14" t="s">
        <v>34</v>
      </c>
      <c r="AX4369" s="14" t="s">
        <v>72</v>
      </c>
      <c r="AY4369" s="255" t="s">
        <v>191</v>
      </c>
    </row>
    <row r="4370" s="14" customFormat="1">
      <c r="A4370" s="14"/>
      <c r="B4370" s="245"/>
      <c r="C4370" s="246"/>
      <c r="D4370" s="236" t="s">
        <v>202</v>
      </c>
      <c r="E4370" s="247" t="s">
        <v>19</v>
      </c>
      <c r="F4370" s="248" t="s">
        <v>3042</v>
      </c>
      <c r="G4370" s="246"/>
      <c r="H4370" s="249">
        <v>-1.567</v>
      </c>
      <c r="I4370" s="250"/>
      <c r="J4370" s="246"/>
      <c r="K4370" s="246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202</v>
      </c>
      <c r="AU4370" s="255" t="s">
        <v>82</v>
      </c>
      <c r="AV4370" s="14" t="s">
        <v>82</v>
      </c>
      <c r="AW4370" s="14" t="s">
        <v>34</v>
      </c>
      <c r="AX4370" s="14" t="s">
        <v>72</v>
      </c>
      <c r="AY4370" s="255" t="s">
        <v>191</v>
      </c>
    </row>
    <row r="4371" s="13" customFormat="1">
      <c r="A4371" s="13"/>
      <c r="B4371" s="234"/>
      <c r="C4371" s="235"/>
      <c r="D4371" s="236" t="s">
        <v>202</v>
      </c>
      <c r="E4371" s="237" t="s">
        <v>19</v>
      </c>
      <c r="F4371" s="238" t="s">
        <v>1554</v>
      </c>
      <c r="G4371" s="235"/>
      <c r="H4371" s="237" t="s">
        <v>19</v>
      </c>
      <c r="I4371" s="239"/>
      <c r="J4371" s="235"/>
      <c r="K4371" s="235"/>
      <c r="L4371" s="240"/>
      <c r="M4371" s="241"/>
      <c r="N4371" s="242"/>
      <c r="O4371" s="242"/>
      <c r="P4371" s="242"/>
      <c r="Q4371" s="242"/>
      <c r="R4371" s="242"/>
      <c r="S4371" s="242"/>
      <c r="T4371" s="24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4" t="s">
        <v>202</v>
      </c>
      <c r="AU4371" s="244" t="s">
        <v>82</v>
      </c>
      <c r="AV4371" s="13" t="s">
        <v>80</v>
      </c>
      <c r="AW4371" s="13" t="s">
        <v>34</v>
      </c>
      <c r="AX4371" s="13" t="s">
        <v>72</v>
      </c>
      <c r="AY4371" s="244" t="s">
        <v>191</v>
      </c>
    </row>
    <row r="4372" s="13" customFormat="1">
      <c r="A4372" s="13"/>
      <c r="B4372" s="234"/>
      <c r="C4372" s="235"/>
      <c r="D4372" s="236" t="s">
        <v>202</v>
      </c>
      <c r="E4372" s="237" t="s">
        <v>19</v>
      </c>
      <c r="F4372" s="238" t="s">
        <v>1559</v>
      </c>
      <c r="G4372" s="235"/>
      <c r="H4372" s="237" t="s">
        <v>19</v>
      </c>
      <c r="I4372" s="239"/>
      <c r="J4372" s="235"/>
      <c r="K4372" s="235"/>
      <c r="L4372" s="240"/>
      <c r="M4372" s="241"/>
      <c r="N4372" s="242"/>
      <c r="O4372" s="242"/>
      <c r="P4372" s="242"/>
      <c r="Q4372" s="242"/>
      <c r="R4372" s="242"/>
      <c r="S4372" s="242"/>
      <c r="T4372" s="243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4" t="s">
        <v>202</v>
      </c>
      <c r="AU4372" s="244" t="s">
        <v>82</v>
      </c>
      <c r="AV4372" s="13" t="s">
        <v>80</v>
      </c>
      <c r="AW4372" s="13" t="s">
        <v>34</v>
      </c>
      <c r="AX4372" s="13" t="s">
        <v>72</v>
      </c>
      <c r="AY4372" s="244" t="s">
        <v>191</v>
      </c>
    </row>
    <row r="4373" s="14" customFormat="1">
      <c r="A4373" s="14"/>
      <c r="B4373" s="245"/>
      <c r="C4373" s="246"/>
      <c r="D4373" s="236" t="s">
        <v>202</v>
      </c>
      <c r="E4373" s="247" t="s">
        <v>19</v>
      </c>
      <c r="F4373" s="248" t="s">
        <v>3043</v>
      </c>
      <c r="G4373" s="246"/>
      <c r="H4373" s="249">
        <v>16.399999999999999</v>
      </c>
      <c r="I4373" s="250"/>
      <c r="J4373" s="246"/>
      <c r="K4373" s="246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202</v>
      </c>
      <c r="AU4373" s="255" t="s">
        <v>82</v>
      </c>
      <c r="AV4373" s="14" t="s">
        <v>82</v>
      </c>
      <c r="AW4373" s="14" t="s">
        <v>34</v>
      </c>
      <c r="AX4373" s="14" t="s">
        <v>72</v>
      </c>
      <c r="AY4373" s="255" t="s">
        <v>191</v>
      </c>
    </row>
    <row r="4374" s="14" customFormat="1">
      <c r="A4374" s="14"/>
      <c r="B4374" s="245"/>
      <c r="C4374" s="246"/>
      <c r="D4374" s="236" t="s">
        <v>202</v>
      </c>
      <c r="E4374" s="247" t="s">
        <v>19</v>
      </c>
      <c r="F4374" s="248" t="s">
        <v>3042</v>
      </c>
      <c r="G4374" s="246"/>
      <c r="H4374" s="249">
        <v>-1.567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202</v>
      </c>
      <c r="AU4374" s="255" t="s">
        <v>82</v>
      </c>
      <c r="AV4374" s="14" t="s">
        <v>82</v>
      </c>
      <c r="AW4374" s="14" t="s">
        <v>34</v>
      </c>
      <c r="AX4374" s="14" t="s">
        <v>72</v>
      </c>
      <c r="AY4374" s="255" t="s">
        <v>191</v>
      </c>
    </row>
    <row r="4375" s="13" customFormat="1">
      <c r="A4375" s="13"/>
      <c r="B4375" s="234"/>
      <c r="C4375" s="235"/>
      <c r="D4375" s="236" t="s">
        <v>202</v>
      </c>
      <c r="E4375" s="237" t="s">
        <v>19</v>
      </c>
      <c r="F4375" s="238" t="s">
        <v>1565</v>
      </c>
      <c r="G4375" s="235"/>
      <c r="H4375" s="237" t="s">
        <v>19</v>
      </c>
      <c r="I4375" s="239"/>
      <c r="J4375" s="235"/>
      <c r="K4375" s="235"/>
      <c r="L4375" s="240"/>
      <c r="M4375" s="241"/>
      <c r="N4375" s="242"/>
      <c r="O4375" s="242"/>
      <c r="P4375" s="242"/>
      <c r="Q4375" s="242"/>
      <c r="R4375" s="242"/>
      <c r="S4375" s="242"/>
      <c r="T4375" s="24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4" t="s">
        <v>202</v>
      </c>
      <c r="AU4375" s="244" t="s">
        <v>82</v>
      </c>
      <c r="AV4375" s="13" t="s">
        <v>80</v>
      </c>
      <c r="AW4375" s="13" t="s">
        <v>34</v>
      </c>
      <c r="AX4375" s="13" t="s">
        <v>72</v>
      </c>
      <c r="AY4375" s="244" t="s">
        <v>191</v>
      </c>
    </row>
    <row r="4376" s="13" customFormat="1">
      <c r="A4376" s="13"/>
      <c r="B4376" s="234"/>
      <c r="C4376" s="235"/>
      <c r="D4376" s="236" t="s">
        <v>202</v>
      </c>
      <c r="E4376" s="237" t="s">
        <v>19</v>
      </c>
      <c r="F4376" s="238" t="s">
        <v>1569</v>
      </c>
      <c r="G4376" s="235"/>
      <c r="H4376" s="237" t="s">
        <v>19</v>
      </c>
      <c r="I4376" s="239"/>
      <c r="J4376" s="235"/>
      <c r="K4376" s="235"/>
      <c r="L4376" s="240"/>
      <c r="M4376" s="241"/>
      <c r="N4376" s="242"/>
      <c r="O4376" s="242"/>
      <c r="P4376" s="242"/>
      <c r="Q4376" s="242"/>
      <c r="R4376" s="242"/>
      <c r="S4376" s="242"/>
      <c r="T4376" s="243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4" t="s">
        <v>202</v>
      </c>
      <c r="AU4376" s="244" t="s">
        <v>82</v>
      </c>
      <c r="AV4376" s="13" t="s">
        <v>80</v>
      </c>
      <c r="AW4376" s="13" t="s">
        <v>34</v>
      </c>
      <c r="AX4376" s="13" t="s">
        <v>72</v>
      </c>
      <c r="AY4376" s="244" t="s">
        <v>191</v>
      </c>
    </row>
    <row r="4377" s="14" customFormat="1">
      <c r="A4377" s="14"/>
      <c r="B4377" s="245"/>
      <c r="C4377" s="246"/>
      <c r="D4377" s="236" t="s">
        <v>202</v>
      </c>
      <c r="E4377" s="247" t="s">
        <v>19</v>
      </c>
      <c r="F4377" s="248" t="s">
        <v>3043</v>
      </c>
      <c r="G4377" s="246"/>
      <c r="H4377" s="249">
        <v>16.399999999999999</v>
      </c>
      <c r="I4377" s="250"/>
      <c r="J4377" s="246"/>
      <c r="K4377" s="246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202</v>
      </c>
      <c r="AU4377" s="255" t="s">
        <v>82</v>
      </c>
      <c r="AV4377" s="14" t="s">
        <v>82</v>
      </c>
      <c r="AW4377" s="14" t="s">
        <v>34</v>
      </c>
      <c r="AX4377" s="14" t="s">
        <v>72</v>
      </c>
      <c r="AY4377" s="255" t="s">
        <v>191</v>
      </c>
    </row>
    <row r="4378" s="14" customFormat="1">
      <c r="A4378" s="14"/>
      <c r="B4378" s="245"/>
      <c r="C4378" s="246"/>
      <c r="D4378" s="236" t="s">
        <v>202</v>
      </c>
      <c r="E4378" s="247" t="s">
        <v>19</v>
      </c>
      <c r="F4378" s="248" t="s">
        <v>3042</v>
      </c>
      <c r="G4378" s="246"/>
      <c r="H4378" s="249">
        <v>-1.567</v>
      </c>
      <c r="I4378" s="250"/>
      <c r="J4378" s="246"/>
      <c r="K4378" s="246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202</v>
      </c>
      <c r="AU4378" s="255" t="s">
        <v>82</v>
      </c>
      <c r="AV4378" s="14" t="s">
        <v>82</v>
      </c>
      <c r="AW4378" s="14" t="s">
        <v>34</v>
      </c>
      <c r="AX4378" s="14" t="s">
        <v>72</v>
      </c>
      <c r="AY4378" s="255" t="s">
        <v>191</v>
      </c>
    </row>
    <row r="4379" s="13" customFormat="1">
      <c r="A4379" s="13"/>
      <c r="B4379" s="234"/>
      <c r="C4379" s="235"/>
      <c r="D4379" s="236" t="s">
        <v>202</v>
      </c>
      <c r="E4379" s="237" t="s">
        <v>19</v>
      </c>
      <c r="F4379" s="238" t="s">
        <v>1572</v>
      </c>
      <c r="G4379" s="235"/>
      <c r="H4379" s="237" t="s">
        <v>19</v>
      </c>
      <c r="I4379" s="239"/>
      <c r="J4379" s="235"/>
      <c r="K4379" s="235"/>
      <c r="L4379" s="240"/>
      <c r="M4379" s="241"/>
      <c r="N4379" s="242"/>
      <c r="O4379" s="242"/>
      <c r="P4379" s="242"/>
      <c r="Q4379" s="242"/>
      <c r="R4379" s="242"/>
      <c r="S4379" s="242"/>
      <c r="T4379" s="24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4" t="s">
        <v>202</v>
      </c>
      <c r="AU4379" s="244" t="s">
        <v>82</v>
      </c>
      <c r="AV4379" s="13" t="s">
        <v>80</v>
      </c>
      <c r="AW4379" s="13" t="s">
        <v>34</v>
      </c>
      <c r="AX4379" s="13" t="s">
        <v>72</v>
      </c>
      <c r="AY4379" s="244" t="s">
        <v>191</v>
      </c>
    </row>
    <row r="4380" s="13" customFormat="1">
      <c r="A4380" s="13"/>
      <c r="B4380" s="234"/>
      <c r="C4380" s="235"/>
      <c r="D4380" s="236" t="s">
        <v>202</v>
      </c>
      <c r="E4380" s="237" t="s">
        <v>19</v>
      </c>
      <c r="F4380" s="238" t="s">
        <v>1577</v>
      </c>
      <c r="G4380" s="235"/>
      <c r="H4380" s="237" t="s">
        <v>19</v>
      </c>
      <c r="I4380" s="239"/>
      <c r="J4380" s="235"/>
      <c r="K4380" s="235"/>
      <c r="L4380" s="240"/>
      <c r="M4380" s="241"/>
      <c r="N4380" s="242"/>
      <c r="O4380" s="242"/>
      <c r="P4380" s="242"/>
      <c r="Q4380" s="242"/>
      <c r="R4380" s="242"/>
      <c r="S4380" s="242"/>
      <c r="T4380" s="24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4" t="s">
        <v>202</v>
      </c>
      <c r="AU4380" s="244" t="s">
        <v>82</v>
      </c>
      <c r="AV4380" s="13" t="s">
        <v>80</v>
      </c>
      <c r="AW4380" s="13" t="s">
        <v>34</v>
      </c>
      <c r="AX4380" s="13" t="s">
        <v>72</v>
      </c>
      <c r="AY4380" s="244" t="s">
        <v>191</v>
      </c>
    </row>
    <row r="4381" s="14" customFormat="1">
      <c r="A4381" s="14"/>
      <c r="B4381" s="245"/>
      <c r="C4381" s="246"/>
      <c r="D4381" s="236" t="s">
        <v>202</v>
      </c>
      <c r="E4381" s="247" t="s">
        <v>19</v>
      </c>
      <c r="F4381" s="248" t="s">
        <v>3044</v>
      </c>
      <c r="G4381" s="246"/>
      <c r="H4381" s="249">
        <v>16.399999999999999</v>
      </c>
      <c r="I4381" s="250"/>
      <c r="J4381" s="246"/>
      <c r="K4381" s="246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202</v>
      </c>
      <c r="AU4381" s="255" t="s">
        <v>82</v>
      </c>
      <c r="AV4381" s="14" t="s">
        <v>82</v>
      </c>
      <c r="AW4381" s="14" t="s">
        <v>34</v>
      </c>
      <c r="AX4381" s="14" t="s">
        <v>72</v>
      </c>
      <c r="AY4381" s="255" t="s">
        <v>191</v>
      </c>
    </row>
    <row r="4382" s="14" customFormat="1">
      <c r="A4382" s="14"/>
      <c r="B4382" s="245"/>
      <c r="C4382" s="246"/>
      <c r="D4382" s="236" t="s">
        <v>202</v>
      </c>
      <c r="E4382" s="247" t="s">
        <v>19</v>
      </c>
      <c r="F4382" s="248" t="s">
        <v>3042</v>
      </c>
      <c r="G4382" s="246"/>
      <c r="H4382" s="249">
        <v>-1.567</v>
      </c>
      <c r="I4382" s="250"/>
      <c r="J4382" s="246"/>
      <c r="K4382" s="246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202</v>
      </c>
      <c r="AU4382" s="255" t="s">
        <v>82</v>
      </c>
      <c r="AV4382" s="14" t="s">
        <v>82</v>
      </c>
      <c r="AW4382" s="14" t="s">
        <v>34</v>
      </c>
      <c r="AX4382" s="14" t="s">
        <v>72</v>
      </c>
      <c r="AY4382" s="255" t="s">
        <v>191</v>
      </c>
    </row>
    <row r="4383" s="15" customFormat="1">
      <c r="A4383" s="15"/>
      <c r="B4383" s="256"/>
      <c r="C4383" s="257"/>
      <c r="D4383" s="236" t="s">
        <v>202</v>
      </c>
      <c r="E4383" s="258" t="s">
        <v>19</v>
      </c>
      <c r="F4383" s="259" t="s">
        <v>208</v>
      </c>
      <c r="G4383" s="257"/>
      <c r="H4383" s="260">
        <v>59.391999999999996</v>
      </c>
      <c r="I4383" s="261"/>
      <c r="J4383" s="257"/>
      <c r="K4383" s="257"/>
      <c r="L4383" s="262"/>
      <c r="M4383" s="263"/>
      <c r="N4383" s="264"/>
      <c r="O4383" s="264"/>
      <c r="P4383" s="264"/>
      <c r="Q4383" s="264"/>
      <c r="R4383" s="264"/>
      <c r="S4383" s="264"/>
      <c r="T4383" s="265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T4383" s="266" t="s">
        <v>202</v>
      </c>
      <c r="AU4383" s="266" t="s">
        <v>82</v>
      </c>
      <c r="AV4383" s="15" t="s">
        <v>93</v>
      </c>
      <c r="AW4383" s="15" t="s">
        <v>34</v>
      </c>
      <c r="AX4383" s="15" t="s">
        <v>72</v>
      </c>
      <c r="AY4383" s="266" t="s">
        <v>191</v>
      </c>
    </row>
    <row r="4384" s="13" customFormat="1">
      <c r="A4384" s="13"/>
      <c r="B4384" s="234"/>
      <c r="C4384" s="235"/>
      <c r="D4384" s="236" t="s">
        <v>202</v>
      </c>
      <c r="E4384" s="237" t="s">
        <v>19</v>
      </c>
      <c r="F4384" s="238" t="s">
        <v>1581</v>
      </c>
      <c r="G4384" s="235"/>
      <c r="H4384" s="237" t="s">
        <v>19</v>
      </c>
      <c r="I4384" s="239"/>
      <c r="J4384" s="235"/>
      <c r="K4384" s="235"/>
      <c r="L4384" s="240"/>
      <c r="M4384" s="241"/>
      <c r="N4384" s="242"/>
      <c r="O4384" s="242"/>
      <c r="P4384" s="242"/>
      <c r="Q4384" s="242"/>
      <c r="R4384" s="242"/>
      <c r="S4384" s="242"/>
      <c r="T4384" s="24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4" t="s">
        <v>202</v>
      </c>
      <c r="AU4384" s="244" t="s">
        <v>82</v>
      </c>
      <c r="AV4384" s="13" t="s">
        <v>80</v>
      </c>
      <c r="AW4384" s="13" t="s">
        <v>34</v>
      </c>
      <c r="AX4384" s="13" t="s">
        <v>72</v>
      </c>
      <c r="AY4384" s="244" t="s">
        <v>191</v>
      </c>
    </row>
    <row r="4385" s="13" customFormat="1">
      <c r="A4385" s="13"/>
      <c r="B4385" s="234"/>
      <c r="C4385" s="235"/>
      <c r="D4385" s="236" t="s">
        <v>202</v>
      </c>
      <c r="E4385" s="237" t="s">
        <v>19</v>
      </c>
      <c r="F4385" s="238" t="s">
        <v>1582</v>
      </c>
      <c r="G4385" s="235"/>
      <c r="H4385" s="237" t="s">
        <v>19</v>
      </c>
      <c r="I4385" s="239"/>
      <c r="J4385" s="235"/>
      <c r="K4385" s="235"/>
      <c r="L4385" s="240"/>
      <c r="M4385" s="241"/>
      <c r="N4385" s="242"/>
      <c r="O4385" s="242"/>
      <c r="P4385" s="242"/>
      <c r="Q4385" s="242"/>
      <c r="R4385" s="242"/>
      <c r="S4385" s="242"/>
      <c r="T4385" s="24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4" t="s">
        <v>202</v>
      </c>
      <c r="AU4385" s="244" t="s">
        <v>82</v>
      </c>
      <c r="AV4385" s="13" t="s">
        <v>80</v>
      </c>
      <c r="AW4385" s="13" t="s">
        <v>34</v>
      </c>
      <c r="AX4385" s="13" t="s">
        <v>72</v>
      </c>
      <c r="AY4385" s="244" t="s">
        <v>191</v>
      </c>
    </row>
    <row r="4386" s="14" customFormat="1">
      <c r="A4386" s="14"/>
      <c r="B4386" s="245"/>
      <c r="C4386" s="246"/>
      <c r="D4386" s="236" t="s">
        <v>202</v>
      </c>
      <c r="E4386" s="247" t="s">
        <v>19</v>
      </c>
      <c r="F4386" s="248" t="s">
        <v>3045</v>
      </c>
      <c r="G4386" s="246"/>
      <c r="H4386" s="249">
        <v>26.420000000000002</v>
      </c>
      <c r="I4386" s="250"/>
      <c r="J4386" s="246"/>
      <c r="K4386" s="246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202</v>
      </c>
      <c r="AU4386" s="255" t="s">
        <v>82</v>
      </c>
      <c r="AV4386" s="14" t="s">
        <v>82</v>
      </c>
      <c r="AW4386" s="14" t="s">
        <v>34</v>
      </c>
      <c r="AX4386" s="14" t="s">
        <v>72</v>
      </c>
      <c r="AY4386" s="255" t="s">
        <v>191</v>
      </c>
    </row>
    <row r="4387" s="14" customFormat="1">
      <c r="A4387" s="14"/>
      <c r="B4387" s="245"/>
      <c r="C4387" s="246"/>
      <c r="D4387" s="236" t="s">
        <v>202</v>
      </c>
      <c r="E4387" s="247" t="s">
        <v>19</v>
      </c>
      <c r="F4387" s="248" t="s">
        <v>1375</v>
      </c>
      <c r="G4387" s="246"/>
      <c r="H4387" s="249">
        <v>-1.5760000000000001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202</v>
      </c>
      <c r="AU4387" s="255" t="s">
        <v>82</v>
      </c>
      <c r="AV4387" s="14" t="s">
        <v>82</v>
      </c>
      <c r="AW4387" s="14" t="s">
        <v>34</v>
      </c>
      <c r="AX4387" s="14" t="s">
        <v>72</v>
      </c>
      <c r="AY4387" s="255" t="s">
        <v>191</v>
      </c>
    </row>
    <row r="4388" s="13" customFormat="1">
      <c r="A4388" s="13"/>
      <c r="B4388" s="234"/>
      <c r="C4388" s="235"/>
      <c r="D4388" s="236" t="s">
        <v>202</v>
      </c>
      <c r="E4388" s="237" t="s">
        <v>19</v>
      </c>
      <c r="F4388" s="238" t="s">
        <v>1589</v>
      </c>
      <c r="G4388" s="235"/>
      <c r="H4388" s="237" t="s">
        <v>19</v>
      </c>
      <c r="I4388" s="239"/>
      <c r="J4388" s="235"/>
      <c r="K4388" s="235"/>
      <c r="L4388" s="240"/>
      <c r="M4388" s="241"/>
      <c r="N4388" s="242"/>
      <c r="O4388" s="242"/>
      <c r="P4388" s="242"/>
      <c r="Q4388" s="242"/>
      <c r="R4388" s="242"/>
      <c r="S4388" s="242"/>
      <c r="T4388" s="24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4" t="s">
        <v>202</v>
      </c>
      <c r="AU4388" s="244" t="s">
        <v>82</v>
      </c>
      <c r="AV4388" s="13" t="s">
        <v>80</v>
      </c>
      <c r="AW4388" s="13" t="s">
        <v>34</v>
      </c>
      <c r="AX4388" s="13" t="s">
        <v>72</v>
      </c>
      <c r="AY4388" s="244" t="s">
        <v>191</v>
      </c>
    </row>
    <row r="4389" s="14" customFormat="1">
      <c r="A4389" s="14"/>
      <c r="B4389" s="245"/>
      <c r="C4389" s="246"/>
      <c r="D4389" s="236" t="s">
        <v>202</v>
      </c>
      <c r="E4389" s="247" t="s">
        <v>19</v>
      </c>
      <c r="F4389" s="248" t="s">
        <v>3046</v>
      </c>
      <c r="G4389" s="246"/>
      <c r="H4389" s="249">
        <v>11.119999999999999</v>
      </c>
      <c r="I4389" s="250"/>
      <c r="J4389" s="246"/>
      <c r="K4389" s="246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202</v>
      </c>
      <c r="AU4389" s="255" t="s">
        <v>82</v>
      </c>
      <c r="AV4389" s="14" t="s">
        <v>82</v>
      </c>
      <c r="AW4389" s="14" t="s">
        <v>34</v>
      </c>
      <c r="AX4389" s="14" t="s">
        <v>72</v>
      </c>
      <c r="AY4389" s="255" t="s">
        <v>191</v>
      </c>
    </row>
    <row r="4390" s="14" customFormat="1">
      <c r="A4390" s="14"/>
      <c r="B4390" s="245"/>
      <c r="C4390" s="246"/>
      <c r="D4390" s="236" t="s">
        <v>202</v>
      </c>
      <c r="E4390" s="247" t="s">
        <v>19</v>
      </c>
      <c r="F4390" s="248" t="s">
        <v>1375</v>
      </c>
      <c r="G4390" s="246"/>
      <c r="H4390" s="249">
        <v>-1.5760000000000001</v>
      </c>
      <c r="I4390" s="250"/>
      <c r="J4390" s="246"/>
      <c r="K4390" s="246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202</v>
      </c>
      <c r="AU4390" s="255" t="s">
        <v>82</v>
      </c>
      <c r="AV4390" s="14" t="s">
        <v>82</v>
      </c>
      <c r="AW4390" s="14" t="s">
        <v>34</v>
      </c>
      <c r="AX4390" s="14" t="s">
        <v>72</v>
      </c>
      <c r="AY4390" s="255" t="s">
        <v>191</v>
      </c>
    </row>
    <row r="4391" s="13" customFormat="1">
      <c r="A4391" s="13"/>
      <c r="B4391" s="234"/>
      <c r="C4391" s="235"/>
      <c r="D4391" s="236" t="s">
        <v>202</v>
      </c>
      <c r="E4391" s="237" t="s">
        <v>19</v>
      </c>
      <c r="F4391" s="238" t="s">
        <v>1599</v>
      </c>
      <c r="G4391" s="235"/>
      <c r="H4391" s="237" t="s">
        <v>19</v>
      </c>
      <c r="I4391" s="239"/>
      <c r="J4391" s="235"/>
      <c r="K4391" s="235"/>
      <c r="L4391" s="240"/>
      <c r="M4391" s="241"/>
      <c r="N4391" s="242"/>
      <c r="O4391" s="242"/>
      <c r="P4391" s="242"/>
      <c r="Q4391" s="242"/>
      <c r="R4391" s="242"/>
      <c r="S4391" s="242"/>
      <c r="T4391" s="243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44" t="s">
        <v>202</v>
      </c>
      <c r="AU4391" s="244" t="s">
        <v>82</v>
      </c>
      <c r="AV4391" s="13" t="s">
        <v>80</v>
      </c>
      <c r="AW4391" s="13" t="s">
        <v>34</v>
      </c>
      <c r="AX4391" s="13" t="s">
        <v>72</v>
      </c>
      <c r="AY4391" s="244" t="s">
        <v>191</v>
      </c>
    </row>
    <row r="4392" s="14" customFormat="1">
      <c r="A4392" s="14"/>
      <c r="B4392" s="245"/>
      <c r="C4392" s="246"/>
      <c r="D4392" s="236" t="s">
        <v>202</v>
      </c>
      <c r="E4392" s="247" t="s">
        <v>19</v>
      </c>
      <c r="F4392" s="248" t="s">
        <v>3047</v>
      </c>
      <c r="G4392" s="246"/>
      <c r="H4392" s="249">
        <v>31.899999999999999</v>
      </c>
      <c r="I4392" s="250"/>
      <c r="J4392" s="246"/>
      <c r="K4392" s="246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202</v>
      </c>
      <c r="AU4392" s="255" t="s">
        <v>82</v>
      </c>
      <c r="AV4392" s="14" t="s">
        <v>82</v>
      </c>
      <c r="AW4392" s="14" t="s">
        <v>34</v>
      </c>
      <c r="AX4392" s="14" t="s">
        <v>72</v>
      </c>
      <c r="AY4392" s="255" t="s">
        <v>191</v>
      </c>
    </row>
    <row r="4393" s="14" customFormat="1">
      <c r="A4393" s="14"/>
      <c r="B4393" s="245"/>
      <c r="C4393" s="246"/>
      <c r="D4393" s="236" t="s">
        <v>202</v>
      </c>
      <c r="E4393" s="247" t="s">
        <v>19</v>
      </c>
      <c r="F4393" s="248" t="s">
        <v>3049</v>
      </c>
      <c r="G4393" s="246"/>
      <c r="H4393" s="249">
        <v>-3.6520000000000001</v>
      </c>
      <c r="I4393" s="250"/>
      <c r="J4393" s="246"/>
      <c r="K4393" s="246"/>
      <c r="L4393" s="251"/>
      <c r="M4393" s="252"/>
      <c r="N4393" s="253"/>
      <c r="O4393" s="253"/>
      <c r="P4393" s="253"/>
      <c r="Q4393" s="253"/>
      <c r="R4393" s="253"/>
      <c r="S4393" s="253"/>
      <c r="T4393" s="25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5" t="s">
        <v>202</v>
      </c>
      <c r="AU4393" s="255" t="s">
        <v>82</v>
      </c>
      <c r="AV4393" s="14" t="s">
        <v>82</v>
      </c>
      <c r="AW4393" s="14" t="s">
        <v>34</v>
      </c>
      <c r="AX4393" s="14" t="s">
        <v>72</v>
      </c>
      <c r="AY4393" s="255" t="s">
        <v>191</v>
      </c>
    </row>
    <row r="4394" s="13" customFormat="1">
      <c r="A4394" s="13"/>
      <c r="B4394" s="234"/>
      <c r="C4394" s="235"/>
      <c r="D4394" s="236" t="s">
        <v>202</v>
      </c>
      <c r="E4394" s="237" t="s">
        <v>19</v>
      </c>
      <c r="F4394" s="238" t="s">
        <v>1602</v>
      </c>
      <c r="G4394" s="235"/>
      <c r="H4394" s="237" t="s">
        <v>19</v>
      </c>
      <c r="I4394" s="239"/>
      <c r="J4394" s="235"/>
      <c r="K4394" s="235"/>
      <c r="L4394" s="240"/>
      <c r="M4394" s="241"/>
      <c r="N4394" s="242"/>
      <c r="O4394" s="242"/>
      <c r="P4394" s="242"/>
      <c r="Q4394" s="242"/>
      <c r="R4394" s="242"/>
      <c r="S4394" s="242"/>
      <c r="T4394" s="243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4" t="s">
        <v>202</v>
      </c>
      <c r="AU4394" s="244" t="s">
        <v>82</v>
      </c>
      <c r="AV4394" s="13" t="s">
        <v>80</v>
      </c>
      <c r="AW4394" s="13" t="s">
        <v>34</v>
      </c>
      <c r="AX4394" s="13" t="s">
        <v>72</v>
      </c>
      <c r="AY4394" s="244" t="s">
        <v>191</v>
      </c>
    </row>
    <row r="4395" s="14" customFormat="1">
      <c r="A4395" s="14"/>
      <c r="B4395" s="245"/>
      <c r="C4395" s="246"/>
      <c r="D4395" s="236" t="s">
        <v>202</v>
      </c>
      <c r="E4395" s="247" t="s">
        <v>19</v>
      </c>
      <c r="F4395" s="248" t="s">
        <v>3050</v>
      </c>
      <c r="G4395" s="246"/>
      <c r="H4395" s="249">
        <v>23.649999999999999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202</v>
      </c>
      <c r="AU4395" s="255" t="s">
        <v>82</v>
      </c>
      <c r="AV4395" s="14" t="s">
        <v>82</v>
      </c>
      <c r="AW4395" s="14" t="s">
        <v>34</v>
      </c>
      <c r="AX4395" s="14" t="s">
        <v>72</v>
      </c>
      <c r="AY4395" s="255" t="s">
        <v>191</v>
      </c>
    </row>
    <row r="4396" s="14" customFormat="1">
      <c r="A4396" s="14"/>
      <c r="B4396" s="245"/>
      <c r="C4396" s="246"/>
      <c r="D4396" s="236" t="s">
        <v>202</v>
      </c>
      <c r="E4396" s="247" t="s">
        <v>19</v>
      </c>
      <c r="F4396" s="248" t="s">
        <v>1375</v>
      </c>
      <c r="G4396" s="246"/>
      <c r="H4396" s="249">
        <v>-1.5760000000000001</v>
      </c>
      <c r="I4396" s="250"/>
      <c r="J4396" s="246"/>
      <c r="K4396" s="246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202</v>
      </c>
      <c r="AU4396" s="255" t="s">
        <v>82</v>
      </c>
      <c r="AV4396" s="14" t="s">
        <v>82</v>
      </c>
      <c r="AW4396" s="14" t="s">
        <v>34</v>
      </c>
      <c r="AX4396" s="14" t="s">
        <v>72</v>
      </c>
      <c r="AY4396" s="255" t="s">
        <v>191</v>
      </c>
    </row>
    <row r="4397" s="13" customFormat="1">
      <c r="A4397" s="13"/>
      <c r="B4397" s="234"/>
      <c r="C4397" s="235"/>
      <c r="D4397" s="236" t="s">
        <v>202</v>
      </c>
      <c r="E4397" s="237" t="s">
        <v>19</v>
      </c>
      <c r="F4397" s="238" t="s">
        <v>1604</v>
      </c>
      <c r="G4397" s="235"/>
      <c r="H4397" s="237" t="s">
        <v>19</v>
      </c>
      <c r="I4397" s="239"/>
      <c r="J4397" s="235"/>
      <c r="K4397" s="235"/>
      <c r="L4397" s="240"/>
      <c r="M4397" s="241"/>
      <c r="N4397" s="242"/>
      <c r="O4397" s="242"/>
      <c r="P4397" s="242"/>
      <c r="Q4397" s="242"/>
      <c r="R4397" s="242"/>
      <c r="S4397" s="242"/>
      <c r="T4397" s="24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4" t="s">
        <v>202</v>
      </c>
      <c r="AU4397" s="244" t="s">
        <v>82</v>
      </c>
      <c r="AV4397" s="13" t="s">
        <v>80</v>
      </c>
      <c r="AW4397" s="13" t="s">
        <v>34</v>
      </c>
      <c r="AX4397" s="13" t="s">
        <v>72</v>
      </c>
      <c r="AY4397" s="244" t="s">
        <v>191</v>
      </c>
    </row>
    <row r="4398" s="14" customFormat="1">
      <c r="A4398" s="14"/>
      <c r="B4398" s="245"/>
      <c r="C4398" s="246"/>
      <c r="D4398" s="236" t="s">
        <v>202</v>
      </c>
      <c r="E4398" s="247" t="s">
        <v>19</v>
      </c>
      <c r="F4398" s="248" t="s">
        <v>3050</v>
      </c>
      <c r="G4398" s="246"/>
      <c r="H4398" s="249">
        <v>23.649999999999999</v>
      </c>
      <c r="I4398" s="250"/>
      <c r="J4398" s="246"/>
      <c r="K4398" s="246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202</v>
      </c>
      <c r="AU4398" s="255" t="s">
        <v>82</v>
      </c>
      <c r="AV4398" s="14" t="s">
        <v>82</v>
      </c>
      <c r="AW4398" s="14" t="s">
        <v>34</v>
      </c>
      <c r="AX4398" s="14" t="s">
        <v>72</v>
      </c>
      <c r="AY4398" s="255" t="s">
        <v>191</v>
      </c>
    </row>
    <row r="4399" s="14" customFormat="1">
      <c r="A4399" s="14"/>
      <c r="B4399" s="245"/>
      <c r="C4399" s="246"/>
      <c r="D4399" s="236" t="s">
        <v>202</v>
      </c>
      <c r="E4399" s="247" t="s">
        <v>19</v>
      </c>
      <c r="F4399" s="248" t="s">
        <v>3051</v>
      </c>
      <c r="G4399" s="246"/>
      <c r="H4399" s="249">
        <v>-4.0709999999999997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202</v>
      </c>
      <c r="AU4399" s="255" t="s">
        <v>82</v>
      </c>
      <c r="AV4399" s="14" t="s">
        <v>82</v>
      </c>
      <c r="AW4399" s="14" t="s">
        <v>34</v>
      </c>
      <c r="AX4399" s="14" t="s">
        <v>72</v>
      </c>
      <c r="AY4399" s="255" t="s">
        <v>191</v>
      </c>
    </row>
    <row r="4400" s="15" customFormat="1">
      <c r="A4400" s="15"/>
      <c r="B4400" s="256"/>
      <c r="C4400" s="257"/>
      <c r="D4400" s="236" t="s">
        <v>202</v>
      </c>
      <c r="E4400" s="258" t="s">
        <v>19</v>
      </c>
      <c r="F4400" s="259" t="s">
        <v>208</v>
      </c>
      <c r="G4400" s="257"/>
      <c r="H4400" s="260">
        <v>104.28900000000002</v>
      </c>
      <c r="I4400" s="261"/>
      <c r="J4400" s="257"/>
      <c r="K4400" s="257"/>
      <c r="L4400" s="262"/>
      <c r="M4400" s="263"/>
      <c r="N4400" s="264"/>
      <c r="O4400" s="264"/>
      <c r="P4400" s="264"/>
      <c r="Q4400" s="264"/>
      <c r="R4400" s="264"/>
      <c r="S4400" s="264"/>
      <c r="T4400" s="26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6" t="s">
        <v>202</v>
      </c>
      <c r="AU4400" s="266" t="s">
        <v>82</v>
      </c>
      <c r="AV4400" s="15" t="s">
        <v>93</v>
      </c>
      <c r="AW4400" s="15" t="s">
        <v>34</v>
      </c>
      <c r="AX4400" s="15" t="s">
        <v>72</v>
      </c>
      <c r="AY4400" s="266" t="s">
        <v>191</v>
      </c>
    </row>
    <row r="4401" s="13" customFormat="1">
      <c r="A4401" s="13"/>
      <c r="B4401" s="234"/>
      <c r="C4401" s="235"/>
      <c r="D4401" s="236" t="s">
        <v>202</v>
      </c>
      <c r="E4401" s="237" t="s">
        <v>19</v>
      </c>
      <c r="F4401" s="238" t="s">
        <v>1607</v>
      </c>
      <c r="G4401" s="235"/>
      <c r="H4401" s="237" t="s">
        <v>19</v>
      </c>
      <c r="I4401" s="239"/>
      <c r="J4401" s="235"/>
      <c r="K4401" s="235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202</v>
      </c>
      <c r="AU4401" s="244" t="s">
        <v>82</v>
      </c>
      <c r="AV4401" s="13" t="s">
        <v>80</v>
      </c>
      <c r="AW4401" s="13" t="s">
        <v>34</v>
      </c>
      <c r="AX4401" s="13" t="s">
        <v>72</v>
      </c>
      <c r="AY4401" s="244" t="s">
        <v>191</v>
      </c>
    </row>
    <row r="4402" s="13" customFormat="1">
      <c r="A4402" s="13"/>
      <c r="B4402" s="234"/>
      <c r="C4402" s="235"/>
      <c r="D4402" s="236" t="s">
        <v>202</v>
      </c>
      <c r="E4402" s="237" t="s">
        <v>19</v>
      </c>
      <c r="F4402" s="238" t="s">
        <v>1608</v>
      </c>
      <c r="G4402" s="235"/>
      <c r="H4402" s="237" t="s">
        <v>19</v>
      </c>
      <c r="I4402" s="239"/>
      <c r="J4402" s="235"/>
      <c r="K4402" s="235"/>
      <c r="L4402" s="240"/>
      <c r="M4402" s="241"/>
      <c r="N4402" s="242"/>
      <c r="O4402" s="242"/>
      <c r="P4402" s="242"/>
      <c r="Q4402" s="242"/>
      <c r="R4402" s="242"/>
      <c r="S4402" s="242"/>
      <c r="T4402" s="243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4" t="s">
        <v>202</v>
      </c>
      <c r="AU4402" s="244" t="s">
        <v>82</v>
      </c>
      <c r="AV4402" s="13" t="s">
        <v>80</v>
      </c>
      <c r="AW4402" s="13" t="s">
        <v>34</v>
      </c>
      <c r="AX4402" s="13" t="s">
        <v>72</v>
      </c>
      <c r="AY4402" s="244" t="s">
        <v>191</v>
      </c>
    </row>
    <row r="4403" s="14" customFormat="1">
      <c r="A4403" s="14"/>
      <c r="B4403" s="245"/>
      <c r="C4403" s="246"/>
      <c r="D4403" s="236" t="s">
        <v>202</v>
      </c>
      <c r="E4403" s="247" t="s">
        <v>19</v>
      </c>
      <c r="F4403" s="248" t="s">
        <v>3052</v>
      </c>
      <c r="G4403" s="246"/>
      <c r="H4403" s="249">
        <v>52.109999999999999</v>
      </c>
      <c r="I4403" s="250"/>
      <c r="J4403" s="246"/>
      <c r="K4403" s="246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202</v>
      </c>
      <c r="AU4403" s="255" t="s">
        <v>82</v>
      </c>
      <c r="AV4403" s="14" t="s">
        <v>82</v>
      </c>
      <c r="AW4403" s="14" t="s">
        <v>34</v>
      </c>
      <c r="AX4403" s="14" t="s">
        <v>72</v>
      </c>
      <c r="AY4403" s="255" t="s">
        <v>191</v>
      </c>
    </row>
    <row r="4404" s="14" customFormat="1">
      <c r="A4404" s="14"/>
      <c r="B4404" s="245"/>
      <c r="C4404" s="246"/>
      <c r="D4404" s="236" t="s">
        <v>202</v>
      </c>
      <c r="E4404" s="247" t="s">
        <v>19</v>
      </c>
      <c r="F4404" s="248" t="s">
        <v>3054</v>
      </c>
      <c r="G4404" s="246"/>
      <c r="H4404" s="249">
        <v>-15.9</v>
      </c>
      <c r="I4404" s="250"/>
      <c r="J4404" s="246"/>
      <c r="K4404" s="246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202</v>
      </c>
      <c r="AU4404" s="255" t="s">
        <v>82</v>
      </c>
      <c r="AV4404" s="14" t="s">
        <v>82</v>
      </c>
      <c r="AW4404" s="14" t="s">
        <v>34</v>
      </c>
      <c r="AX4404" s="14" t="s">
        <v>72</v>
      </c>
      <c r="AY4404" s="255" t="s">
        <v>191</v>
      </c>
    </row>
    <row r="4405" s="13" customFormat="1">
      <c r="A4405" s="13"/>
      <c r="B4405" s="234"/>
      <c r="C4405" s="235"/>
      <c r="D4405" s="236" t="s">
        <v>202</v>
      </c>
      <c r="E4405" s="237" t="s">
        <v>19</v>
      </c>
      <c r="F4405" s="238" t="s">
        <v>1612</v>
      </c>
      <c r="G4405" s="235"/>
      <c r="H4405" s="237" t="s">
        <v>19</v>
      </c>
      <c r="I4405" s="239"/>
      <c r="J4405" s="235"/>
      <c r="K4405" s="235"/>
      <c r="L4405" s="240"/>
      <c r="M4405" s="241"/>
      <c r="N4405" s="242"/>
      <c r="O4405" s="242"/>
      <c r="P4405" s="242"/>
      <c r="Q4405" s="242"/>
      <c r="R4405" s="242"/>
      <c r="S4405" s="242"/>
      <c r="T4405" s="24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4" t="s">
        <v>202</v>
      </c>
      <c r="AU4405" s="244" t="s">
        <v>82</v>
      </c>
      <c r="AV4405" s="13" t="s">
        <v>80</v>
      </c>
      <c r="AW4405" s="13" t="s">
        <v>34</v>
      </c>
      <c r="AX4405" s="13" t="s">
        <v>72</v>
      </c>
      <c r="AY4405" s="244" t="s">
        <v>191</v>
      </c>
    </row>
    <row r="4406" s="14" customFormat="1">
      <c r="A4406" s="14"/>
      <c r="B4406" s="245"/>
      <c r="C4406" s="246"/>
      <c r="D4406" s="236" t="s">
        <v>202</v>
      </c>
      <c r="E4406" s="247" t="s">
        <v>19</v>
      </c>
      <c r="F4406" s="248" t="s">
        <v>3055</v>
      </c>
      <c r="G4406" s="246"/>
      <c r="H4406" s="249">
        <v>41.591999999999999</v>
      </c>
      <c r="I4406" s="250"/>
      <c r="J4406" s="246"/>
      <c r="K4406" s="246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202</v>
      </c>
      <c r="AU4406" s="255" t="s">
        <v>82</v>
      </c>
      <c r="AV4406" s="14" t="s">
        <v>82</v>
      </c>
      <c r="AW4406" s="14" t="s">
        <v>34</v>
      </c>
      <c r="AX4406" s="14" t="s">
        <v>72</v>
      </c>
      <c r="AY4406" s="255" t="s">
        <v>191</v>
      </c>
    </row>
    <row r="4407" s="14" customFormat="1">
      <c r="A4407" s="14"/>
      <c r="B4407" s="245"/>
      <c r="C4407" s="246"/>
      <c r="D4407" s="236" t="s">
        <v>202</v>
      </c>
      <c r="E4407" s="247" t="s">
        <v>19</v>
      </c>
      <c r="F4407" s="248" t="s">
        <v>3056</v>
      </c>
      <c r="G4407" s="246"/>
      <c r="H4407" s="249">
        <v>1.8</v>
      </c>
      <c r="I4407" s="250"/>
      <c r="J4407" s="246"/>
      <c r="K4407" s="246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202</v>
      </c>
      <c r="AU4407" s="255" t="s">
        <v>82</v>
      </c>
      <c r="AV4407" s="14" t="s">
        <v>82</v>
      </c>
      <c r="AW4407" s="14" t="s">
        <v>34</v>
      </c>
      <c r="AX4407" s="14" t="s">
        <v>72</v>
      </c>
      <c r="AY4407" s="255" t="s">
        <v>191</v>
      </c>
    </row>
    <row r="4408" s="14" customFormat="1">
      <c r="A4408" s="14"/>
      <c r="B4408" s="245"/>
      <c r="C4408" s="246"/>
      <c r="D4408" s="236" t="s">
        <v>202</v>
      </c>
      <c r="E4408" s="247" t="s">
        <v>19</v>
      </c>
      <c r="F4408" s="248" t="s">
        <v>3057</v>
      </c>
      <c r="G4408" s="246"/>
      <c r="H4408" s="249">
        <v>-17.850000000000001</v>
      </c>
      <c r="I4408" s="250"/>
      <c r="J4408" s="246"/>
      <c r="K4408" s="246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202</v>
      </c>
      <c r="AU4408" s="255" t="s">
        <v>82</v>
      </c>
      <c r="AV4408" s="14" t="s">
        <v>82</v>
      </c>
      <c r="AW4408" s="14" t="s">
        <v>34</v>
      </c>
      <c r="AX4408" s="14" t="s">
        <v>72</v>
      </c>
      <c r="AY4408" s="255" t="s">
        <v>191</v>
      </c>
    </row>
    <row r="4409" s="14" customFormat="1">
      <c r="A4409" s="14"/>
      <c r="B4409" s="245"/>
      <c r="C4409" s="246"/>
      <c r="D4409" s="236" t="s">
        <v>202</v>
      </c>
      <c r="E4409" s="247" t="s">
        <v>19</v>
      </c>
      <c r="F4409" s="248" t="s">
        <v>3058</v>
      </c>
      <c r="G4409" s="246"/>
      <c r="H4409" s="249">
        <v>53.174999999999997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202</v>
      </c>
      <c r="AU4409" s="255" t="s">
        <v>82</v>
      </c>
      <c r="AV4409" s="14" t="s">
        <v>82</v>
      </c>
      <c r="AW4409" s="14" t="s">
        <v>34</v>
      </c>
      <c r="AX4409" s="14" t="s">
        <v>72</v>
      </c>
      <c r="AY4409" s="255" t="s">
        <v>191</v>
      </c>
    </row>
    <row r="4410" s="14" customFormat="1">
      <c r="A4410" s="14"/>
      <c r="B4410" s="245"/>
      <c r="C4410" s="246"/>
      <c r="D4410" s="236" t="s">
        <v>202</v>
      </c>
      <c r="E4410" s="247" t="s">
        <v>19</v>
      </c>
      <c r="F4410" s="248" t="s">
        <v>3059</v>
      </c>
      <c r="G4410" s="246"/>
      <c r="H4410" s="249">
        <v>1.125</v>
      </c>
      <c r="I4410" s="250"/>
      <c r="J4410" s="246"/>
      <c r="K4410" s="246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202</v>
      </c>
      <c r="AU4410" s="255" t="s">
        <v>82</v>
      </c>
      <c r="AV4410" s="14" t="s">
        <v>82</v>
      </c>
      <c r="AW4410" s="14" t="s">
        <v>34</v>
      </c>
      <c r="AX4410" s="14" t="s">
        <v>72</v>
      </c>
      <c r="AY4410" s="255" t="s">
        <v>191</v>
      </c>
    </row>
    <row r="4411" s="14" customFormat="1">
      <c r="A4411" s="14"/>
      <c r="B4411" s="245"/>
      <c r="C4411" s="246"/>
      <c r="D4411" s="236" t="s">
        <v>202</v>
      </c>
      <c r="E4411" s="247" t="s">
        <v>19</v>
      </c>
      <c r="F4411" s="248" t="s">
        <v>3060</v>
      </c>
      <c r="G4411" s="246"/>
      <c r="H4411" s="249">
        <v>0.29999999999999999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202</v>
      </c>
      <c r="AU4411" s="255" t="s">
        <v>82</v>
      </c>
      <c r="AV4411" s="14" t="s">
        <v>82</v>
      </c>
      <c r="AW4411" s="14" t="s">
        <v>34</v>
      </c>
      <c r="AX4411" s="14" t="s">
        <v>72</v>
      </c>
      <c r="AY4411" s="255" t="s">
        <v>191</v>
      </c>
    </row>
    <row r="4412" s="14" customFormat="1">
      <c r="A4412" s="14"/>
      <c r="B4412" s="245"/>
      <c r="C4412" s="246"/>
      <c r="D4412" s="236" t="s">
        <v>202</v>
      </c>
      <c r="E4412" s="247" t="s">
        <v>19</v>
      </c>
      <c r="F4412" s="248" t="s">
        <v>3061</v>
      </c>
      <c r="G4412" s="246"/>
      <c r="H4412" s="249">
        <v>0.90000000000000002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202</v>
      </c>
      <c r="AU4412" s="255" t="s">
        <v>82</v>
      </c>
      <c r="AV4412" s="14" t="s">
        <v>82</v>
      </c>
      <c r="AW4412" s="14" t="s">
        <v>34</v>
      </c>
      <c r="AX4412" s="14" t="s">
        <v>72</v>
      </c>
      <c r="AY4412" s="255" t="s">
        <v>191</v>
      </c>
    </row>
    <row r="4413" s="14" customFormat="1">
      <c r="A4413" s="14"/>
      <c r="B4413" s="245"/>
      <c r="C4413" s="246"/>
      <c r="D4413" s="236" t="s">
        <v>202</v>
      </c>
      <c r="E4413" s="247" t="s">
        <v>19</v>
      </c>
      <c r="F4413" s="248" t="s">
        <v>3063</v>
      </c>
      <c r="G4413" s="246"/>
      <c r="H4413" s="249">
        <v>-25.199999999999999</v>
      </c>
      <c r="I4413" s="250"/>
      <c r="J4413" s="246"/>
      <c r="K4413" s="246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202</v>
      </c>
      <c r="AU4413" s="255" t="s">
        <v>82</v>
      </c>
      <c r="AV4413" s="14" t="s">
        <v>82</v>
      </c>
      <c r="AW4413" s="14" t="s">
        <v>34</v>
      </c>
      <c r="AX4413" s="14" t="s">
        <v>72</v>
      </c>
      <c r="AY4413" s="255" t="s">
        <v>191</v>
      </c>
    </row>
    <row r="4414" s="15" customFormat="1">
      <c r="A4414" s="15"/>
      <c r="B4414" s="256"/>
      <c r="C4414" s="257"/>
      <c r="D4414" s="236" t="s">
        <v>202</v>
      </c>
      <c r="E4414" s="258" t="s">
        <v>19</v>
      </c>
      <c r="F4414" s="259" t="s">
        <v>208</v>
      </c>
      <c r="G4414" s="257"/>
      <c r="H4414" s="260">
        <v>92.051999999999992</v>
      </c>
      <c r="I4414" s="261"/>
      <c r="J4414" s="257"/>
      <c r="K4414" s="257"/>
      <c r="L4414" s="262"/>
      <c r="M4414" s="263"/>
      <c r="N4414" s="264"/>
      <c r="O4414" s="264"/>
      <c r="P4414" s="264"/>
      <c r="Q4414" s="264"/>
      <c r="R4414" s="264"/>
      <c r="S4414" s="264"/>
      <c r="T4414" s="26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6" t="s">
        <v>202</v>
      </c>
      <c r="AU4414" s="266" t="s">
        <v>82</v>
      </c>
      <c r="AV4414" s="15" t="s">
        <v>93</v>
      </c>
      <c r="AW4414" s="15" t="s">
        <v>34</v>
      </c>
      <c r="AX4414" s="15" t="s">
        <v>72</v>
      </c>
      <c r="AY4414" s="266" t="s">
        <v>191</v>
      </c>
    </row>
    <row r="4415" s="13" customFormat="1">
      <c r="A4415" s="13"/>
      <c r="B4415" s="234"/>
      <c r="C4415" s="235"/>
      <c r="D4415" s="236" t="s">
        <v>202</v>
      </c>
      <c r="E4415" s="237" t="s">
        <v>19</v>
      </c>
      <c r="F4415" s="238" t="s">
        <v>1623</v>
      </c>
      <c r="G4415" s="235"/>
      <c r="H4415" s="237" t="s">
        <v>19</v>
      </c>
      <c r="I4415" s="239"/>
      <c r="J4415" s="235"/>
      <c r="K4415" s="235"/>
      <c r="L4415" s="240"/>
      <c r="M4415" s="241"/>
      <c r="N4415" s="242"/>
      <c r="O4415" s="242"/>
      <c r="P4415" s="242"/>
      <c r="Q4415" s="242"/>
      <c r="R4415" s="242"/>
      <c r="S4415" s="242"/>
      <c r="T4415" s="24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4" t="s">
        <v>202</v>
      </c>
      <c r="AU4415" s="244" t="s">
        <v>82</v>
      </c>
      <c r="AV4415" s="13" t="s">
        <v>80</v>
      </c>
      <c r="AW4415" s="13" t="s">
        <v>34</v>
      </c>
      <c r="AX4415" s="13" t="s">
        <v>72</v>
      </c>
      <c r="AY4415" s="244" t="s">
        <v>191</v>
      </c>
    </row>
    <row r="4416" s="13" customFormat="1">
      <c r="A4416" s="13"/>
      <c r="B4416" s="234"/>
      <c r="C4416" s="235"/>
      <c r="D4416" s="236" t="s">
        <v>202</v>
      </c>
      <c r="E4416" s="237" t="s">
        <v>19</v>
      </c>
      <c r="F4416" s="238" t="s">
        <v>1471</v>
      </c>
      <c r="G4416" s="235"/>
      <c r="H4416" s="237" t="s">
        <v>19</v>
      </c>
      <c r="I4416" s="239"/>
      <c r="J4416" s="235"/>
      <c r="K4416" s="235"/>
      <c r="L4416" s="240"/>
      <c r="M4416" s="241"/>
      <c r="N4416" s="242"/>
      <c r="O4416" s="242"/>
      <c r="P4416" s="242"/>
      <c r="Q4416" s="242"/>
      <c r="R4416" s="242"/>
      <c r="S4416" s="242"/>
      <c r="T4416" s="243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4" t="s">
        <v>202</v>
      </c>
      <c r="AU4416" s="244" t="s">
        <v>82</v>
      </c>
      <c r="AV4416" s="13" t="s">
        <v>80</v>
      </c>
      <c r="AW4416" s="13" t="s">
        <v>34</v>
      </c>
      <c r="AX4416" s="13" t="s">
        <v>72</v>
      </c>
      <c r="AY4416" s="244" t="s">
        <v>191</v>
      </c>
    </row>
    <row r="4417" s="14" customFormat="1">
      <c r="A4417" s="14"/>
      <c r="B4417" s="245"/>
      <c r="C4417" s="246"/>
      <c r="D4417" s="236" t="s">
        <v>202</v>
      </c>
      <c r="E4417" s="247" t="s">
        <v>19</v>
      </c>
      <c r="F4417" s="248" t="s">
        <v>3064</v>
      </c>
      <c r="G4417" s="246"/>
      <c r="H4417" s="249">
        <v>137.125</v>
      </c>
      <c r="I4417" s="250"/>
      <c r="J4417" s="246"/>
      <c r="K4417" s="246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202</v>
      </c>
      <c r="AU4417" s="255" t="s">
        <v>82</v>
      </c>
      <c r="AV4417" s="14" t="s">
        <v>82</v>
      </c>
      <c r="AW4417" s="14" t="s">
        <v>34</v>
      </c>
      <c r="AX4417" s="14" t="s">
        <v>72</v>
      </c>
      <c r="AY4417" s="255" t="s">
        <v>191</v>
      </c>
    </row>
    <row r="4418" s="14" customFormat="1">
      <c r="A4418" s="14"/>
      <c r="B4418" s="245"/>
      <c r="C4418" s="246"/>
      <c r="D4418" s="236" t="s">
        <v>202</v>
      </c>
      <c r="E4418" s="247" t="s">
        <v>19</v>
      </c>
      <c r="F4418" s="248" t="s">
        <v>1627</v>
      </c>
      <c r="G4418" s="246"/>
      <c r="H4418" s="249">
        <v>-21.440000000000001</v>
      </c>
      <c r="I4418" s="250"/>
      <c r="J4418" s="246"/>
      <c r="K4418" s="246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202</v>
      </c>
      <c r="AU4418" s="255" t="s">
        <v>82</v>
      </c>
      <c r="AV4418" s="14" t="s">
        <v>82</v>
      </c>
      <c r="AW4418" s="14" t="s">
        <v>34</v>
      </c>
      <c r="AX4418" s="14" t="s">
        <v>72</v>
      </c>
      <c r="AY4418" s="255" t="s">
        <v>191</v>
      </c>
    </row>
    <row r="4419" s="13" customFormat="1">
      <c r="A4419" s="13"/>
      <c r="B4419" s="234"/>
      <c r="C4419" s="235"/>
      <c r="D4419" s="236" t="s">
        <v>202</v>
      </c>
      <c r="E4419" s="237" t="s">
        <v>19</v>
      </c>
      <c r="F4419" s="238" t="s">
        <v>1628</v>
      </c>
      <c r="G4419" s="235"/>
      <c r="H4419" s="237" t="s">
        <v>19</v>
      </c>
      <c r="I4419" s="239"/>
      <c r="J4419" s="235"/>
      <c r="K4419" s="235"/>
      <c r="L4419" s="240"/>
      <c r="M4419" s="241"/>
      <c r="N4419" s="242"/>
      <c r="O4419" s="242"/>
      <c r="P4419" s="242"/>
      <c r="Q4419" s="242"/>
      <c r="R4419" s="242"/>
      <c r="S4419" s="242"/>
      <c r="T4419" s="243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4" t="s">
        <v>202</v>
      </c>
      <c r="AU4419" s="244" t="s">
        <v>82</v>
      </c>
      <c r="AV4419" s="13" t="s">
        <v>80</v>
      </c>
      <c r="AW4419" s="13" t="s">
        <v>34</v>
      </c>
      <c r="AX4419" s="13" t="s">
        <v>72</v>
      </c>
      <c r="AY4419" s="244" t="s">
        <v>191</v>
      </c>
    </row>
    <row r="4420" s="14" customFormat="1">
      <c r="A4420" s="14"/>
      <c r="B4420" s="245"/>
      <c r="C4420" s="246"/>
      <c r="D4420" s="236" t="s">
        <v>202</v>
      </c>
      <c r="E4420" s="247" t="s">
        <v>19</v>
      </c>
      <c r="F4420" s="248" t="s">
        <v>3065</v>
      </c>
      <c r="G4420" s="246"/>
      <c r="H4420" s="249">
        <v>67.575000000000003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202</v>
      </c>
      <c r="AU4420" s="255" t="s">
        <v>82</v>
      </c>
      <c r="AV4420" s="14" t="s">
        <v>82</v>
      </c>
      <c r="AW4420" s="14" t="s">
        <v>34</v>
      </c>
      <c r="AX4420" s="14" t="s">
        <v>72</v>
      </c>
      <c r="AY4420" s="255" t="s">
        <v>191</v>
      </c>
    </row>
    <row r="4421" s="14" customFormat="1">
      <c r="A4421" s="14"/>
      <c r="B4421" s="245"/>
      <c r="C4421" s="246"/>
      <c r="D4421" s="236" t="s">
        <v>202</v>
      </c>
      <c r="E4421" s="247" t="s">
        <v>19</v>
      </c>
      <c r="F4421" s="248" t="s">
        <v>1631</v>
      </c>
      <c r="G4421" s="246"/>
      <c r="H4421" s="249">
        <v>-11.673</v>
      </c>
      <c r="I4421" s="250"/>
      <c r="J4421" s="246"/>
      <c r="K4421" s="246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202</v>
      </c>
      <c r="AU4421" s="255" t="s">
        <v>82</v>
      </c>
      <c r="AV4421" s="14" t="s">
        <v>82</v>
      </c>
      <c r="AW4421" s="14" t="s">
        <v>34</v>
      </c>
      <c r="AX4421" s="14" t="s">
        <v>72</v>
      </c>
      <c r="AY4421" s="255" t="s">
        <v>191</v>
      </c>
    </row>
    <row r="4422" s="13" customFormat="1">
      <c r="A4422" s="13"/>
      <c r="B4422" s="234"/>
      <c r="C4422" s="235"/>
      <c r="D4422" s="236" t="s">
        <v>202</v>
      </c>
      <c r="E4422" s="237" t="s">
        <v>19</v>
      </c>
      <c r="F4422" s="238" t="s">
        <v>1475</v>
      </c>
      <c r="G4422" s="235"/>
      <c r="H4422" s="237" t="s">
        <v>19</v>
      </c>
      <c r="I4422" s="239"/>
      <c r="J4422" s="235"/>
      <c r="K4422" s="235"/>
      <c r="L4422" s="240"/>
      <c r="M4422" s="241"/>
      <c r="N4422" s="242"/>
      <c r="O4422" s="242"/>
      <c r="P4422" s="242"/>
      <c r="Q4422" s="242"/>
      <c r="R4422" s="242"/>
      <c r="S4422" s="242"/>
      <c r="T4422" s="24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4" t="s">
        <v>202</v>
      </c>
      <c r="AU4422" s="244" t="s">
        <v>82</v>
      </c>
      <c r="AV4422" s="13" t="s">
        <v>80</v>
      </c>
      <c r="AW4422" s="13" t="s">
        <v>34</v>
      </c>
      <c r="AX4422" s="13" t="s">
        <v>72</v>
      </c>
      <c r="AY4422" s="244" t="s">
        <v>191</v>
      </c>
    </row>
    <row r="4423" s="14" customFormat="1">
      <c r="A4423" s="14"/>
      <c r="B4423" s="245"/>
      <c r="C4423" s="246"/>
      <c r="D4423" s="236" t="s">
        <v>202</v>
      </c>
      <c r="E4423" s="247" t="s">
        <v>19</v>
      </c>
      <c r="F4423" s="248" t="s">
        <v>3066</v>
      </c>
      <c r="G4423" s="246"/>
      <c r="H4423" s="249">
        <v>55.5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202</v>
      </c>
      <c r="AU4423" s="255" t="s">
        <v>82</v>
      </c>
      <c r="AV4423" s="14" t="s">
        <v>82</v>
      </c>
      <c r="AW4423" s="14" t="s">
        <v>34</v>
      </c>
      <c r="AX4423" s="14" t="s">
        <v>72</v>
      </c>
      <c r="AY4423" s="255" t="s">
        <v>191</v>
      </c>
    </row>
    <row r="4424" s="14" customFormat="1">
      <c r="A4424" s="14"/>
      <c r="B4424" s="245"/>
      <c r="C4424" s="246"/>
      <c r="D4424" s="236" t="s">
        <v>202</v>
      </c>
      <c r="E4424" s="247" t="s">
        <v>19</v>
      </c>
      <c r="F4424" s="248" t="s">
        <v>1396</v>
      </c>
      <c r="G4424" s="246"/>
      <c r="H4424" s="249">
        <v>-1.7729999999999999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202</v>
      </c>
      <c r="AU4424" s="255" t="s">
        <v>82</v>
      </c>
      <c r="AV4424" s="14" t="s">
        <v>82</v>
      </c>
      <c r="AW4424" s="14" t="s">
        <v>34</v>
      </c>
      <c r="AX4424" s="14" t="s">
        <v>72</v>
      </c>
      <c r="AY4424" s="255" t="s">
        <v>191</v>
      </c>
    </row>
    <row r="4425" s="15" customFormat="1">
      <c r="A4425" s="15"/>
      <c r="B4425" s="256"/>
      <c r="C4425" s="257"/>
      <c r="D4425" s="236" t="s">
        <v>202</v>
      </c>
      <c r="E4425" s="258" t="s">
        <v>19</v>
      </c>
      <c r="F4425" s="259" t="s">
        <v>208</v>
      </c>
      <c r="G4425" s="257"/>
      <c r="H4425" s="260">
        <v>225.31399999999999</v>
      </c>
      <c r="I4425" s="261"/>
      <c r="J4425" s="257"/>
      <c r="K4425" s="257"/>
      <c r="L4425" s="262"/>
      <c r="M4425" s="263"/>
      <c r="N4425" s="264"/>
      <c r="O4425" s="264"/>
      <c r="P4425" s="264"/>
      <c r="Q4425" s="264"/>
      <c r="R4425" s="264"/>
      <c r="S4425" s="264"/>
      <c r="T4425" s="26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6" t="s">
        <v>202</v>
      </c>
      <c r="AU4425" s="266" t="s">
        <v>82</v>
      </c>
      <c r="AV4425" s="15" t="s">
        <v>93</v>
      </c>
      <c r="AW4425" s="15" t="s">
        <v>34</v>
      </c>
      <c r="AX4425" s="15" t="s">
        <v>72</v>
      </c>
      <c r="AY4425" s="266" t="s">
        <v>191</v>
      </c>
    </row>
    <row r="4426" s="16" customFormat="1">
      <c r="A4426" s="16"/>
      <c r="B4426" s="267"/>
      <c r="C4426" s="268"/>
      <c r="D4426" s="236" t="s">
        <v>202</v>
      </c>
      <c r="E4426" s="269" t="s">
        <v>19</v>
      </c>
      <c r="F4426" s="270" t="s">
        <v>212</v>
      </c>
      <c r="G4426" s="268"/>
      <c r="H4426" s="271">
        <v>732.33599999999967</v>
      </c>
      <c r="I4426" s="272"/>
      <c r="J4426" s="268"/>
      <c r="K4426" s="268"/>
      <c r="L4426" s="273"/>
      <c r="M4426" s="274"/>
      <c r="N4426" s="275"/>
      <c r="O4426" s="275"/>
      <c r="P4426" s="275"/>
      <c r="Q4426" s="275"/>
      <c r="R4426" s="275"/>
      <c r="S4426" s="275"/>
      <c r="T4426" s="27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T4426" s="277" t="s">
        <v>202</v>
      </c>
      <c r="AU4426" s="277" t="s">
        <v>82</v>
      </c>
      <c r="AV4426" s="16" t="s">
        <v>198</v>
      </c>
      <c r="AW4426" s="16" t="s">
        <v>34</v>
      </c>
      <c r="AX4426" s="16" t="s">
        <v>80</v>
      </c>
      <c r="AY4426" s="277" t="s">
        <v>191</v>
      </c>
    </row>
    <row r="4427" s="14" customFormat="1">
      <c r="A4427" s="14"/>
      <c r="B4427" s="245"/>
      <c r="C4427" s="246"/>
      <c r="D4427" s="236" t="s">
        <v>202</v>
      </c>
      <c r="E4427" s="246"/>
      <c r="F4427" s="248" t="s">
        <v>3081</v>
      </c>
      <c r="G4427" s="246"/>
      <c r="H4427" s="249">
        <v>805.57000000000005</v>
      </c>
      <c r="I4427" s="250"/>
      <c r="J4427" s="246"/>
      <c r="K4427" s="246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202</v>
      </c>
      <c r="AU4427" s="255" t="s">
        <v>82</v>
      </c>
      <c r="AV4427" s="14" t="s">
        <v>82</v>
      </c>
      <c r="AW4427" s="14" t="s">
        <v>4</v>
      </c>
      <c r="AX4427" s="14" t="s">
        <v>80</v>
      </c>
      <c r="AY4427" s="255" t="s">
        <v>191</v>
      </c>
    </row>
    <row r="4428" s="2" customFormat="1" ht="16.5" customHeight="1">
      <c r="A4428" s="41"/>
      <c r="B4428" s="42"/>
      <c r="C4428" s="216" t="s">
        <v>3082</v>
      </c>
      <c r="D4428" s="216" t="s">
        <v>193</v>
      </c>
      <c r="E4428" s="217" t="s">
        <v>3083</v>
      </c>
      <c r="F4428" s="218" t="s">
        <v>3084</v>
      </c>
      <c r="G4428" s="219" t="s">
        <v>215</v>
      </c>
      <c r="H4428" s="220">
        <v>158.88499999999999</v>
      </c>
      <c r="I4428" s="221"/>
      <c r="J4428" s="222">
        <f>ROUND(I4428*H4428,2)</f>
        <v>0</v>
      </c>
      <c r="K4428" s="218" t="s">
        <v>197</v>
      </c>
      <c r="L4428" s="47"/>
      <c r="M4428" s="223" t="s">
        <v>19</v>
      </c>
      <c r="N4428" s="224" t="s">
        <v>43</v>
      </c>
      <c r="O4428" s="87"/>
      <c r="P4428" s="225">
        <f>O4428*H4428</f>
        <v>0</v>
      </c>
      <c r="Q4428" s="225">
        <v>0.00020000000000000001</v>
      </c>
      <c r="R4428" s="225">
        <f>Q4428*H4428</f>
        <v>0.031777</v>
      </c>
      <c r="S4428" s="225">
        <v>0</v>
      </c>
      <c r="T4428" s="226">
        <f>S4428*H4428</f>
        <v>0</v>
      </c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R4428" s="227" t="s">
        <v>464</v>
      </c>
      <c r="AT4428" s="227" t="s">
        <v>193</v>
      </c>
      <c r="AU4428" s="227" t="s">
        <v>82</v>
      </c>
      <c r="AY4428" s="20" t="s">
        <v>191</v>
      </c>
      <c r="BE4428" s="228">
        <f>IF(N4428="základní",J4428,0)</f>
        <v>0</v>
      </c>
      <c r="BF4428" s="228">
        <f>IF(N4428="snížená",J4428,0)</f>
        <v>0</v>
      </c>
      <c r="BG4428" s="228">
        <f>IF(N4428="zákl. přenesená",J4428,0)</f>
        <v>0</v>
      </c>
      <c r="BH4428" s="228">
        <f>IF(N4428="sníž. přenesená",J4428,0)</f>
        <v>0</v>
      </c>
      <c r="BI4428" s="228">
        <f>IF(N4428="nulová",J4428,0)</f>
        <v>0</v>
      </c>
      <c r="BJ4428" s="20" t="s">
        <v>80</v>
      </c>
      <c r="BK4428" s="228">
        <f>ROUND(I4428*H4428,2)</f>
        <v>0</v>
      </c>
      <c r="BL4428" s="20" t="s">
        <v>464</v>
      </c>
      <c r="BM4428" s="227" t="s">
        <v>3085</v>
      </c>
    </row>
    <row r="4429" s="2" customFormat="1">
      <c r="A4429" s="41"/>
      <c r="B4429" s="42"/>
      <c r="C4429" s="43"/>
      <c r="D4429" s="229" t="s">
        <v>200</v>
      </c>
      <c r="E4429" s="43"/>
      <c r="F4429" s="230" t="s">
        <v>3086</v>
      </c>
      <c r="G4429" s="43"/>
      <c r="H4429" s="43"/>
      <c r="I4429" s="231"/>
      <c r="J4429" s="43"/>
      <c r="K4429" s="43"/>
      <c r="L4429" s="47"/>
      <c r="M4429" s="232"/>
      <c r="N4429" s="233"/>
      <c r="O4429" s="87"/>
      <c r="P4429" s="87"/>
      <c r="Q4429" s="87"/>
      <c r="R4429" s="87"/>
      <c r="S4429" s="87"/>
      <c r="T4429" s="88"/>
      <c r="U4429" s="41"/>
      <c r="V4429" s="41"/>
      <c r="W4429" s="41"/>
      <c r="X4429" s="41"/>
      <c r="Y4429" s="41"/>
      <c r="Z4429" s="41"/>
      <c r="AA4429" s="41"/>
      <c r="AB4429" s="41"/>
      <c r="AC4429" s="41"/>
      <c r="AD4429" s="41"/>
      <c r="AE4429" s="41"/>
      <c r="AT4429" s="20" t="s">
        <v>200</v>
      </c>
      <c r="AU4429" s="20" t="s">
        <v>82</v>
      </c>
    </row>
    <row r="4430" s="13" customFormat="1">
      <c r="A4430" s="13"/>
      <c r="B4430" s="234"/>
      <c r="C4430" s="235"/>
      <c r="D4430" s="236" t="s">
        <v>202</v>
      </c>
      <c r="E4430" s="237" t="s">
        <v>19</v>
      </c>
      <c r="F4430" s="238" t="s">
        <v>701</v>
      </c>
      <c r="G4430" s="235"/>
      <c r="H4430" s="237" t="s">
        <v>19</v>
      </c>
      <c r="I4430" s="239"/>
      <c r="J4430" s="235"/>
      <c r="K4430" s="235"/>
      <c r="L4430" s="240"/>
      <c r="M4430" s="241"/>
      <c r="N4430" s="242"/>
      <c r="O4430" s="242"/>
      <c r="P4430" s="242"/>
      <c r="Q4430" s="242"/>
      <c r="R4430" s="242"/>
      <c r="S4430" s="242"/>
      <c r="T4430" s="243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4" t="s">
        <v>202</v>
      </c>
      <c r="AU4430" s="244" t="s">
        <v>82</v>
      </c>
      <c r="AV4430" s="13" t="s">
        <v>80</v>
      </c>
      <c r="AW4430" s="13" t="s">
        <v>34</v>
      </c>
      <c r="AX4430" s="13" t="s">
        <v>72</v>
      </c>
      <c r="AY4430" s="244" t="s">
        <v>191</v>
      </c>
    </row>
    <row r="4431" s="13" customFormat="1">
      <c r="A4431" s="13"/>
      <c r="B4431" s="234"/>
      <c r="C4431" s="235"/>
      <c r="D4431" s="236" t="s">
        <v>202</v>
      </c>
      <c r="E4431" s="237" t="s">
        <v>19</v>
      </c>
      <c r="F4431" s="238" t="s">
        <v>1489</v>
      </c>
      <c r="G4431" s="235"/>
      <c r="H4431" s="237" t="s">
        <v>19</v>
      </c>
      <c r="I4431" s="239"/>
      <c r="J4431" s="235"/>
      <c r="K4431" s="235"/>
      <c r="L4431" s="240"/>
      <c r="M4431" s="241"/>
      <c r="N4431" s="242"/>
      <c r="O4431" s="242"/>
      <c r="P4431" s="242"/>
      <c r="Q4431" s="242"/>
      <c r="R4431" s="242"/>
      <c r="S4431" s="242"/>
      <c r="T4431" s="243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4" t="s">
        <v>202</v>
      </c>
      <c r="AU4431" s="244" t="s">
        <v>82</v>
      </c>
      <c r="AV4431" s="13" t="s">
        <v>80</v>
      </c>
      <c r="AW4431" s="13" t="s">
        <v>34</v>
      </c>
      <c r="AX4431" s="13" t="s">
        <v>72</v>
      </c>
      <c r="AY4431" s="244" t="s">
        <v>191</v>
      </c>
    </row>
    <row r="4432" s="13" customFormat="1">
      <c r="A4432" s="13"/>
      <c r="B4432" s="234"/>
      <c r="C4432" s="235"/>
      <c r="D4432" s="236" t="s">
        <v>202</v>
      </c>
      <c r="E4432" s="237" t="s">
        <v>19</v>
      </c>
      <c r="F4432" s="238" t="s">
        <v>1494</v>
      </c>
      <c r="G4432" s="235"/>
      <c r="H4432" s="237" t="s">
        <v>19</v>
      </c>
      <c r="I4432" s="239"/>
      <c r="J4432" s="235"/>
      <c r="K4432" s="235"/>
      <c r="L4432" s="240"/>
      <c r="M4432" s="241"/>
      <c r="N4432" s="242"/>
      <c r="O4432" s="242"/>
      <c r="P4432" s="242"/>
      <c r="Q4432" s="242"/>
      <c r="R4432" s="242"/>
      <c r="S4432" s="242"/>
      <c r="T4432" s="24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4" t="s">
        <v>202</v>
      </c>
      <c r="AU4432" s="244" t="s">
        <v>82</v>
      </c>
      <c r="AV4432" s="13" t="s">
        <v>80</v>
      </c>
      <c r="AW4432" s="13" t="s">
        <v>34</v>
      </c>
      <c r="AX4432" s="13" t="s">
        <v>72</v>
      </c>
      <c r="AY4432" s="244" t="s">
        <v>191</v>
      </c>
    </row>
    <row r="4433" s="14" customFormat="1">
      <c r="A4433" s="14"/>
      <c r="B4433" s="245"/>
      <c r="C4433" s="246"/>
      <c r="D4433" s="236" t="s">
        <v>202</v>
      </c>
      <c r="E4433" s="247" t="s">
        <v>19</v>
      </c>
      <c r="F4433" s="248" t="s">
        <v>3087</v>
      </c>
      <c r="G4433" s="246"/>
      <c r="H4433" s="249">
        <v>4.8399999999999999</v>
      </c>
      <c r="I4433" s="250"/>
      <c r="J4433" s="246"/>
      <c r="K4433" s="246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202</v>
      </c>
      <c r="AU4433" s="255" t="s">
        <v>82</v>
      </c>
      <c r="AV4433" s="14" t="s">
        <v>82</v>
      </c>
      <c r="AW4433" s="14" t="s">
        <v>34</v>
      </c>
      <c r="AX4433" s="14" t="s">
        <v>72</v>
      </c>
      <c r="AY4433" s="255" t="s">
        <v>191</v>
      </c>
    </row>
    <row r="4434" s="14" customFormat="1">
      <c r="A4434" s="14"/>
      <c r="B4434" s="245"/>
      <c r="C4434" s="246"/>
      <c r="D4434" s="236" t="s">
        <v>202</v>
      </c>
      <c r="E4434" s="247" t="s">
        <v>19</v>
      </c>
      <c r="F4434" s="248" t="s">
        <v>3087</v>
      </c>
      <c r="G4434" s="246"/>
      <c r="H4434" s="249">
        <v>4.8399999999999999</v>
      </c>
      <c r="I4434" s="250"/>
      <c r="J4434" s="246"/>
      <c r="K4434" s="246"/>
      <c r="L4434" s="251"/>
      <c r="M4434" s="252"/>
      <c r="N4434" s="253"/>
      <c r="O4434" s="253"/>
      <c r="P4434" s="253"/>
      <c r="Q4434" s="253"/>
      <c r="R4434" s="253"/>
      <c r="S4434" s="253"/>
      <c r="T4434" s="25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5" t="s">
        <v>202</v>
      </c>
      <c r="AU4434" s="255" t="s">
        <v>82</v>
      </c>
      <c r="AV4434" s="14" t="s">
        <v>82</v>
      </c>
      <c r="AW4434" s="14" t="s">
        <v>34</v>
      </c>
      <c r="AX4434" s="14" t="s">
        <v>72</v>
      </c>
      <c r="AY4434" s="255" t="s">
        <v>191</v>
      </c>
    </row>
    <row r="4435" s="13" customFormat="1">
      <c r="A4435" s="13"/>
      <c r="B4435" s="234"/>
      <c r="C4435" s="235"/>
      <c r="D4435" s="236" t="s">
        <v>202</v>
      </c>
      <c r="E4435" s="237" t="s">
        <v>19</v>
      </c>
      <c r="F4435" s="238" t="s">
        <v>1501</v>
      </c>
      <c r="G4435" s="235"/>
      <c r="H4435" s="237" t="s">
        <v>19</v>
      </c>
      <c r="I4435" s="239"/>
      <c r="J4435" s="235"/>
      <c r="K4435" s="235"/>
      <c r="L4435" s="240"/>
      <c r="M4435" s="241"/>
      <c r="N4435" s="242"/>
      <c r="O4435" s="242"/>
      <c r="P4435" s="242"/>
      <c r="Q4435" s="242"/>
      <c r="R4435" s="242"/>
      <c r="S4435" s="242"/>
      <c r="T4435" s="24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4" t="s">
        <v>202</v>
      </c>
      <c r="AU4435" s="244" t="s">
        <v>82</v>
      </c>
      <c r="AV4435" s="13" t="s">
        <v>80</v>
      </c>
      <c r="AW4435" s="13" t="s">
        <v>34</v>
      </c>
      <c r="AX4435" s="13" t="s">
        <v>72</v>
      </c>
      <c r="AY4435" s="244" t="s">
        <v>191</v>
      </c>
    </row>
    <row r="4436" s="14" customFormat="1">
      <c r="A4436" s="14"/>
      <c r="B4436" s="245"/>
      <c r="C4436" s="246"/>
      <c r="D4436" s="236" t="s">
        <v>202</v>
      </c>
      <c r="E4436" s="247" t="s">
        <v>19</v>
      </c>
      <c r="F4436" s="248" t="s">
        <v>3088</v>
      </c>
      <c r="G4436" s="246"/>
      <c r="H4436" s="249">
        <v>0.92500000000000004</v>
      </c>
      <c r="I4436" s="250"/>
      <c r="J4436" s="246"/>
      <c r="K4436" s="246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202</v>
      </c>
      <c r="AU4436" s="255" t="s">
        <v>82</v>
      </c>
      <c r="AV4436" s="14" t="s">
        <v>82</v>
      </c>
      <c r="AW4436" s="14" t="s">
        <v>34</v>
      </c>
      <c r="AX4436" s="14" t="s">
        <v>72</v>
      </c>
      <c r="AY4436" s="255" t="s">
        <v>191</v>
      </c>
    </row>
    <row r="4437" s="13" customFormat="1">
      <c r="A4437" s="13"/>
      <c r="B4437" s="234"/>
      <c r="C4437" s="235"/>
      <c r="D4437" s="236" t="s">
        <v>202</v>
      </c>
      <c r="E4437" s="237" t="s">
        <v>19</v>
      </c>
      <c r="F4437" s="238" t="s">
        <v>1505</v>
      </c>
      <c r="G4437" s="235"/>
      <c r="H4437" s="237" t="s">
        <v>19</v>
      </c>
      <c r="I4437" s="239"/>
      <c r="J4437" s="235"/>
      <c r="K4437" s="235"/>
      <c r="L4437" s="240"/>
      <c r="M4437" s="241"/>
      <c r="N4437" s="242"/>
      <c r="O4437" s="242"/>
      <c r="P4437" s="242"/>
      <c r="Q4437" s="242"/>
      <c r="R4437" s="242"/>
      <c r="S4437" s="242"/>
      <c r="T4437" s="243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4" t="s">
        <v>202</v>
      </c>
      <c r="AU4437" s="244" t="s">
        <v>82</v>
      </c>
      <c r="AV4437" s="13" t="s">
        <v>80</v>
      </c>
      <c r="AW4437" s="13" t="s">
        <v>34</v>
      </c>
      <c r="AX4437" s="13" t="s">
        <v>72</v>
      </c>
      <c r="AY4437" s="244" t="s">
        <v>191</v>
      </c>
    </row>
    <row r="4438" s="14" customFormat="1">
      <c r="A4438" s="14"/>
      <c r="B4438" s="245"/>
      <c r="C4438" s="246"/>
      <c r="D4438" s="236" t="s">
        <v>202</v>
      </c>
      <c r="E4438" s="247" t="s">
        <v>19</v>
      </c>
      <c r="F4438" s="248" t="s">
        <v>3089</v>
      </c>
      <c r="G4438" s="246"/>
      <c r="H4438" s="249">
        <v>0.92000000000000004</v>
      </c>
      <c r="I4438" s="250"/>
      <c r="J4438" s="246"/>
      <c r="K4438" s="246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202</v>
      </c>
      <c r="AU4438" s="255" t="s">
        <v>82</v>
      </c>
      <c r="AV4438" s="14" t="s">
        <v>82</v>
      </c>
      <c r="AW4438" s="14" t="s">
        <v>34</v>
      </c>
      <c r="AX4438" s="14" t="s">
        <v>72</v>
      </c>
      <c r="AY4438" s="255" t="s">
        <v>191</v>
      </c>
    </row>
    <row r="4439" s="13" customFormat="1">
      <c r="A4439" s="13"/>
      <c r="B4439" s="234"/>
      <c r="C4439" s="235"/>
      <c r="D4439" s="236" t="s">
        <v>202</v>
      </c>
      <c r="E4439" s="237" t="s">
        <v>19</v>
      </c>
      <c r="F4439" s="238" t="s">
        <v>1518</v>
      </c>
      <c r="G4439" s="235"/>
      <c r="H4439" s="237" t="s">
        <v>19</v>
      </c>
      <c r="I4439" s="239"/>
      <c r="J4439" s="235"/>
      <c r="K4439" s="235"/>
      <c r="L4439" s="240"/>
      <c r="M4439" s="241"/>
      <c r="N4439" s="242"/>
      <c r="O4439" s="242"/>
      <c r="P4439" s="242"/>
      <c r="Q4439" s="242"/>
      <c r="R4439" s="242"/>
      <c r="S4439" s="242"/>
      <c r="T4439" s="24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4" t="s">
        <v>202</v>
      </c>
      <c r="AU4439" s="244" t="s">
        <v>82</v>
      </c>
      <c r="AV4439" s="13" t="s">
        <v>80</v>
      </c>
      <c r="AW4439" s="13" t="s">
        <v>34</v>
      </c>
      <c r="AX4439" s="13" t="s">
        <v>72</v>
      </c>
      <c r="AY4439" s="244" t="s">
        <v>191</v>
      </c>
    </row>
    <row r="4440" s="14" customFormat="1">
      <c r="A4440" s="14"/>
      <c r="B4440" s="245"/>
      <c r="C4440" s="246"/>
      <c r="D4440" s="236" t="s">
        <v>202</v>
      </c>
      <c r="E4440" s="247" t="s">
        <v>19</v>
      </c>
      <c r="F4440" s="248" t="s">
        <v>3090</v>
      </c>
      <c r="G4440" s="246"/>
      <c r="H4440" s="249">
        <v>5.2999999999999998</v>
      </c>
      <c r="I4440" s="250"/>
      <c r="J4440" s="246"/>
      <c r="K4440" s="246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202</v>
      </c>
      <c r="AU4440" s="255" t="s">
        <v>82</v>
      </c>
      <c r="AV4440" s="14" t="s">
        <v>82</v>
      </c>
      <c r="AW4440" s="14" t="s">
        <v>34</v>
      </c>
      <c r="AX4440" s="14" t="s">
        <v>72</v>
      </c>
      <c r="AY4440" s="255" t="s">
        <v>191</v>
      </c>
    </row>
    <row r="4441" s="13" customFormat="1">
      <c r="A4441" s="13"/>
      <c r="B4441" s="234"/>
      <c r="C4441" s="235"/>
      <c r="D4441" s="236" t="s">
        <v>202</v>
      </c>
      <c r="E4441" s="237" t="s">
        <v>19</v>
      </c>
      <c r="F4441" s="238" t="s">
        <v>1522</v>
      </c>
      <c r="G4441" s="235"/>
      <c r="H4441" s="237" t="s">
        <v>19</v>
      </c>
      <c r="I4441" s="239"/>
      <c r="J4441" s="235"/>
      <c r="K4441" s="235"/>
      <c r="L4441" s="240"/>
      <c r="M4441" s="241"/>
      <c r="N4441" s="242"/>
      <c r="O4441" s="242"/>
      <c r="P4441" s="242"/>
      <c r="Q4441" s="242"/>
      <c r="R4441" s="242"/>
      <c r="S4441" s="242"/>
      <c r="T4441" s="243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4" t="s">
        <v>202</v>
      </c>
      <c r="AU4441" s="244" t="s">
        <v>82</v>
      </c>
      <c r="AV4441" s="13" t="s">
        <v>80</v>
      </c>
      <c r="AW4441" s="13" t="s">
        <v>34</v>
      </c>
      <c r="AX4441" s="13" t="s">
        <v>72</v>
      </c>
      <c r="AY4441" s="244" t="s">
        <v>191</v>
      </c>
    </row>
    <row r="4442" s="14" customFormat="1">
      <c r="A4442" s="14"/>
      <c r="B4442" s="245"/>
      <c r="C4442" s="246"/>
      <c r="D4442" s="236" t="s">
        <v>202</v>
      </c>
      <c r="E4442" s="247" t="s">
        <v>19</v>
      </c>
      <c r="F4442" s="248" t="s">
        <v>3091</v>
      </c>
      <c r="G4442" s="246"/>
      <c r="H4442" s="249">
        <v>5</v>
      </c>
      <c r="I4442" s="250"/>
      <c r="J4442" s="246"/>
      <c r="K4442" s="246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202</v>
      </c>
      <c r="AU4442" s="255" t="s">
        <v>82</v>
      </c>
      <c r="AV4442" s="14" t="s">
        <v>82</v>
      </c>
      <c r="AW4442" s="14" t="s">
        <v>34</v>
      </c>
      <c r="AX4442" s="14" t="s">
        <v>72</v>
      </c>
      <c r="AY4442" s="255" t="s">
        <v>191</v>
      </c>
    </row>
    <row r="4443" s="13" customFormat="1">
      <c r="A4443" s="13"/>
      <c r="B4443" s="234"/>
      <c r="C4443" s="235"/>
      <c r="D4443" s="236" t="s">
        <v>202</v>
      </c>
      <c r="E4443" s="237" t="s">
        <v>19</v>
      </c>
      <c r="F4443" s="238" t="s">
        <v>1527</v>
      </c>
      <c r="G4443" s="235"/>
      <c r="H4443" s="237" t="s">
        <v>19</v>
      </c>
      <c r="I4443" s="239"/>
      <c r="J4443" s="235"/>
      <c r="K4443" s="235"/>
      <c r="L4443" s="240"/>
      <c r="M4443" s="241"/>
      <c r="N4443" s="242"/>
      <c r="O4443" s="242"/>
      <c r="P4443" s="242"/>
      <c r="Q4443" s="242"/>
      <c r="R4443" s="242"/>
      <c r="S4443" s="242"/>
      <c r="T4443" s="24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4" t="s">
        <v>202</v>
      </c>
      <c r="AU4443" s="244" t="s">
        <v>82</v>
      </c>
      <c r="AV4443" s="13" t="s">
        <v>80</v>
      </c>
      <c r="AW4443" s="13" t="s">
        <v>34</v>
      </c>
      <c r="AX4443" s="13" t="s">
        <v>72</v>
      </c>
      <c r="AY4443" s="244" t="s">
        <v>191</v>
      </c>
    </row>
    <row r="4444" s="14" customFormat="1">
      <c r="A4444" s="14"/>
      <c r="B4444" s="245"/>
      <c r="C4444" s="246"/>
      <c r="D4444" s="236" t="s">
        <v>202</v>
      </c>
      <c r="E4444" s="247" t="s">
        <v>19</v>
      </c>
      <c r="F4444" s="248" t="s">
        <v>3092</v>
      </c>
      <c r="G4444" s="246"/>
      <c r="H4444" s="249">
        <v>4.9000000000000004</v>
      </c>
      <c r="I4444" s="250"/>
      <c r="J4444" s="246"/>
      <c r="K4444" s="246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202</v>
      </c>
      <c r="AU4444" s="255" t="s">
        <v>82</v>
      </c>
      <c r="AV4444" s="14" t="s">
        <v>82</v>
      </c>
      <c r="AW4444" s="14" t="s">
        <v>34</v>
      </c>
      <c r="AX4444" s="14" t="s">
        <v>72</v>
      </c>
      <c r="AY4444" s="255" t="s">
        <v>191</v>
      </c>
    </row>
    <row r="4445" s="13" customFormat="1">
      <c r="A4445" s="13"/>
      <c r="B4445" s="234"/>
      <c r="C4445" s="235"/>
      <c r="D4445" s="236" t="s">
        <v>202</v>
      </c>
      <c r="E4445" s="237" t="s">
        <v>19</v>
      </c>
      <c r="F4445" s="238" t="s">
        <v>1531</v>
      </c>
      <c r="G4445" s="235"/>
      <c r="H4445" s="237" t="s">
        <v>19</v>
      </c>
      <c r="I4445" s="239"/>
      <c r="J4445" s="235"/>
      <c r="K4445" s="235"/>
      <c r="L4445" s="240"/>
      <c r="M4445" s="241"/>
      <c r="N4445" s="242"/>
      <c r="O4445" s="242"/>
      <c r="P4445" s="242"/>
      <c r="Q4445" s="242"/>
      <c r="R4445" s="242"/>
      <c r="S4445" s="242"/>
      <c r="T4445" s="24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4" t="s">
        <v>202</v>
      </c>
      <c r="AU4445" s="244" t="s">
        <v>82</v>
      </c>
      <c r="AV4445" s="13" t="s">
        <v>80</v>
      </c>
      <c r="AW4445" s="13" t="s">
        <v>34</v>
      </c>
      <c r="AX4445" s="13" t="s">
        <v>72</v>
      </c>
      <c r="AY4445" s="244" t="s">
        <v>191</v>
      </c>
    </row>
    <row r="4446" s="14" customFormat="1">
      <c r="A4446" s="14"/>
      <c r="B4446" s="245"/>
      <c r="C4446" s="246"/>
      <c r="D4446" s="236" t="s">
        <v>202</v>
      </c>
      <c r="E4446" s="247" t="s">
        <v>19</v>
      </c>
      <c r="F4446" s="248" t="s">
        <v>3091</v>
      </c>
      <c r="G4446" s="246"/>
      <c r="H4446" s="249">
        <v>5</v>
      </c>
      <c r="I4446" s="250"/>
      <c r="J4446" s="246"/>
      <c r="K4446" s="246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202</v>
      </c>
      <c r="AU4446" s="255" t="s">
        <v>82</v>
      </c>
      <c r="AV4446" s="14" t="s">
        <v>82</v>
      </c>
      <c r="AW4446" s="14" t="s">
        <v>34</v>
      </c>
      <c r="AX4446" s="14" t="s">
        <v>72</v>
      </c>
      <c r="AY4446" s="255" t="s">
        <v>191</v>
      </c>
    </row>
    <row r="4447" s="15" customFormat="1">
      <c r="A4447" s="15"/>
      <c r="B4447" s="256"/>
      <c r="C4447" s="257"/>
      <c r="D4447" s="236" t="s">
        <v>202</v>
      </c>
      <c r="E4447" s="258" t="s">
        <v>19</v>
      </c>
      <c r="F4447" s="259" t="s">
        <v>208</v>
      </c>
      <c r="G4447" s="257"/>
      <c r="H4447" s="260">
        <v>31.725000000000001</v>
      </c>
      <c r="I4447" s="261"/>
      <c r="J4447" s="257"/>
      <c r="K4447" s="257"/>
      <c r="L4447" s="262"/>
      <c r="M4447" s="263"/>
      <c r="N4447" s="264"/>
      <c r="O4447" s="264"/>
      <c r="P4447" s="264"/>
      <c r="Q4447" s="264"/>
      <c r="R4447" s="264"/>
      <c r="S4447" s="264"/>
      <c r="T4447" s="265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T4447" s="266" t="s">
        <v>202</v>
      </c>
      <c r="AU4447" s="266" t="s">
        <v>82</v>
      </c>
      <c r="AV4447" s="15" t="s">
        <v>93</v>
      </c>
      <c r="AW4447" s="15" t="s">
        <v>34</v>
      </c>
      <c r="AX4447" s="15" t="s">
        <v>72</v>
      </c>
      <c r="AY4447" s="266" t="s">
        <v>191</v>
      </c>
    </row>
    <row r="4448" s="13" customFormat="1">
      <c r="A4448" s="13"/>
      <c r="B4448" s="234"/>
      <c r="C4448" s="235"/>
      <c r="D4448" s="236" t="s">
        <v>202</v>
      </c>
      <c r="E4448" s="237" t="s">
        <v>19</v>
      </c>
      <c r="F4448" s="238" t="s">
        <v>1539</v>
      </c>
      <c r="G4448" s="235"/>
      <c r="H4448" s="237" t="s">
        <v>19</v>
      </c>
      <c r="I4448" s="239"/>
      <c r="J4448" s="235"/>
      <c r="K4448" s="235"/>
      <c r="L4448" s="240"/>
      <c r="M4448" s="241"/>
      <c r="N4448" s="242"/>
      <c r="O4448" s="242"/>
      <c r="P4448" s="242"/>
      <c r="Q4448" s="242"/>
      <c r="R4448" s="242"/>
      <c r="S4448" s="242"/>
      <c r="T4448" s="24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4" t="s">
        <v>202</v>
      </c>
      <c r="AU4448" s="244" t="s">
        <v>82</v>
      </c>
      <c r="AV4448" s="13" t="s">
        <v>80</v>
      </c>
      <c r="AW4448" s="13" t="s">
        <v>34</v>
      </c>
      <c r="AX4448" s="13" t="s">
        <v>72</v>
      </c>
      <c r="AY4448" s="244" t="s">
        <v>191</v>
      </c>
    </row>
    <row r="4449" s="13" customFormat="1">
      <c r="A4449" s="13"/>
      <c r="B4449" s="234"/>
      <c r="C4449" s="235"/>
      <c r="D4449" s="236" t="s">
        <v>202</v>
      </c>
      <c r="E4449" s="237" t="s">
        <v>19</v>
      </c>
      <c r="F4449" s="238" t="s">
        <v>1540</v>
      </c>
      <c r="G4449" s="235"/>
      <c r="H4449" s="237" t="s">
        <v>19</v>
      </c>
      <c r="I4449" s="239"/>
      <c r="J4449" s="235"/>
      <c r="K4449" s="235"/>
      <c r="L4449" s="240"/>
      <c r="M4449" s="241"/>
      <c r="N4449" s="242"/>
      <c r="O4449" s="242"/>
      <c r="P4449" s="242"/>
      <c r="Q4449" s="242"/>
      <c r="R4449" s="242"/>
      <c r="S4449" s="242"/>
      <c r="T4449" s="243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4" t="s">
        <v>202</v>
      </c>
      <c r="AU4449" s="244" t="s">
        <v>82</v>
      </c>
      <c r="AV4449" s="13" t="s">
        <v>80</v>
      </c>
      <c r="AW4449" s="13" t="s">
        <v>34</v>
      </c>
      <c r="AX4449" s="13" t="s">
        <v>72</v>
      </c>
      <c r="AY4449" s="244" t="s">
        <v>191</v>
      </c>
    </row>
    <row r="4450" s="13" customFormat="1">
      <c r="A4450" s="13"/>
      <c r="B4450" s="234"/>
      <c r="C4450" s="235"/>
      <c r="D4450" s="236" t="s">
        <v>202</v>
      </c>
      <c r="E4450" s="237" t="s">
        <v>19</v>
      </c>
      <c r="F4450" s="238" t="s">
        <v>1548</v>
      </c>
      <c r="G4450" s="235"/>
      <c r="H4450" s="237" t="s">
        <v>19</v>
      </c>
      <c r="I4450" s="239"/>
      <c r="J4450" s="235"/>
      <c r="K4450" s="235"/>
      <c r="L4450" s="240"/>
      <c r="M4450" s="241"/>
      <c r="N4450" s="242"/>
      <c r="O4450" s="242"/>
      <c r="P4450" s="242"/>
      <c r="Q4450" s="242"/>
      <c r="R4450" s="242"/>
      <c r="S4450" s="242"/>
      <c r="T4450" s="24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4" t="s">
        <v>202</v>
      </c>
      <c r="AU4450" s="244" t="s">
        <v>82</v>
      </c>
      <c r="AV4450" s="13" t="s">
        <v>80</v>
      </c>
      <c r="AW4450" s="13" t="s">
        <v>34</v>
      </c>
      <c r="AX4450" s="13" t="s">
        <v>72</v>
      </c>
      <c r="AY4450" s="244" t="s">
        <v>191</v>
      </c>
    </row>
    <row r="4451" s="14" customFormat="1">
      <c r="A4451" s="14"/>
      <c r="B4451" s="245"/>
      <c r="C4451" s="246"/>
      <c r="D4451" s="236" t="s">
        <v>202</v>
      </c>
      <c r="E4451" s="247" t="s">
        <v>19</v>
      </c>
      <c r="F4451" s="248" t="s">
        <v>3093</v>
      </c>
      <c r="G4451" s="246"/>
      <c r="H4451" s="249">
        <v>1.25</v>
      </c>
      <c r="I4451" s="250"/>
      <c r="J4451" s="246"/>
      <c r="K4451" s="246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202</v>
      </c>
      <c r="AU4451" s="255" t="s">
        <v>82</v>
      </c>
      <c r="AV4451" s="14" t="s">
        <v>82</v>
      </c>
      <c r="AW4451" s="14" t="s">
        <v>34</v>
      </c>
      <c r="AX4451" s="14" t="s">
        <v>72</v>
      </c>
      <c r="AY4451" s="255" t="s">
        <v>191</v>
      </c>
    </row>
    <row r="4452" s="13" customFormat="1">
      <c r="A4452" s="13"/>
      <c r="B4452" s="234"/>
      <c r="C4452" s="235"/>
      <c r="D4452" s="236" t="s">
        <v>202</v>
      </c>
      <c r="E4452" s="237" t="s">
        <v>19</v>
      </c>
      <c r="F4452" s="238" t="s">
        <v>1554</v>
      </c>
      <c r="G4452" s="235"/>
      <c r="H4452" s="237" t="s">
        <v>19</v>
      </c>
      <c r="I4452" s="239"/>
      <c r="J4452" s="235"/>
      <c r="K4452" s="235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202</v>
      </c>
      <c r="AU4452" s="244" t="s">
        <v>82</v>
      </c>
      <c r="AV4452" s="13" t="s">
        <v>80</v>
      </c>
      <c r="AW4452" s="13" t="s">
        <v>34</v>
      </c>
      <c r="AX4452" s="13" t="s">
        <v>72</v>
      </c>
      <c r="AY4452" s="244" t="s">
        <v>191</v>
      </c>
    </row>
    <row r="4453" s="13" customFormat="1">
      <c r="A4453" s="13"/>
      <c r="B4453" s="234"/>
      <c r="C4453" s="235"/>
      <c r="D4453" s="236" t="s">
        <v>202</v>
      </c>
      <c r="E4453" s="237" t="s">
        <v>19</v>
      </c>
      <c r="F4453" s="238" t="s">
        <v>1559</v>
      </c>
      <c r="G4453" s="235"/>
      <c r="H4453" s="237" t="s">
        <v>19</v>
      </c>
      <c r="I4453" s="239"/>
      <c r="J4453" s="235"/>
      <c r="K4453" s="235"/>
      <c r="L4453" s="240"/>
      <c r="M4453" s="241"/>
      <c r="N4453" s="242"/>
      <c r="O4453" s="242"/>
      <c r="P4453" s="242"/>
      <c r="Q4453" s="242"/>
      <c r="R4453" s="242"/>
      <c r="S4453" s="242"/>
      <c r="T4453" s="24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4" t="s">
        <v>202</v>
      </c>
      <c r="AU4453" s="244" t="s">
        <v>82</v>
      </c>
      <c r="AV4453" s="13" t="s">
        <v>80</v>
      </c>
      <c r="AW4453" s="13" t="s">
        <v>34</v>
      </c>
      <c r="AX4453" s="13" t="s">
        <v>72</v>
      </c>
      <c r="AY4453" s="244" t="s">
        <v>191</v>
      </c>
    </row>
    <row r="4454" s="14" customFormat="1">
      <c r="A4454" s="14"/>
      <c r="B4454" s="245"/>
      <c r="C4454" s="246"/>
      <c r="D4454" s="236" t="s">
        <v>202</v>
      </c>
      <c r="E4454" s="247" t="s">
        <v>19</v>
      </c>
      <c r="F4454" s="248" t="s">
        <v>3093</v>
      </c>
      <c r="G4454" s="246"/>
      <c r="H4454" s="249">
        <v>1.25</v>
      </c>
      <c r="I4454" s="250"/>
      <c r="J4454" s="246"/>
      <c r="K4454" s="246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202</v>
      </c>
      <c r="AU4454" s="255" t="s">
        <v>82</v>
      </c>
      <c r="AV4454" s="14" t="s">
        <v>82</v>
      </c>
      <c r="AW4454" s="14" t="s">
        <v>34</v>
      </c>
      <c r="AX4454" s="14" t="s">
        <v>72</v>
      </c>
      <c r="AY4454" s="255" t="s">
        <v>191</v>
      </c>
    </row>
    <row r="4455" s="13" customFormat="1">
      <c r="A4455" s="13"/>
      <c r="B4455" s="234"/>
      <c r="C4455" s="235"/>
      <c r="D4455" s="236" t="s">
        <v>202</v>
      </c>
      <c r="E4455" s="237" t="s">
        <v>19</v>
      </c>
      <c r="F4455" s="238" t="s">
        <v>1565</v>
      </c>
      <c r="G4455" s="235"/>
      <c r="H4455" s="237" t="s">
        <v>19</v>
      </c>
      <c r="I4455" s="239"/>
      <c r="J4455" s="235"/>
      <c r="K4455" s="235"/>
      <c r="L4455" s="240"/>
      <c r="M4455" s="241"/>
      <c r="N4455" s="242"/>
      <c r="O4455" s="242"/>
      <c r="P4455" s="242"/>
      <c r="Q4455" s="242"/>
      <c r="R4455" s="242"/>
      <c r="S4455" s="242"/>
      <c r="T4455" s="24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4" t="s">
        <v>202</v>
      </c>
      <c r="AU4455" s="244" t="s">
        <v>82</v>
      </c>
      <c r="AV4455" s="13" t="s">
        <v>80</v>
      </c>
      <c r="AW4455" s="13" t="s">
        <v>34</v>
      </c>
      <c r="AX4455" s="13" t="s">
        <v>72</v>
      </c>
      <c r="AY4455" s="244" t="s">
        <v>191</v>
      </c>
    </row>
    <row r="4456" s="13" customFormat="1">
      <c r="A4456" s="13"/>
      <c r="B4456" s="234"/>
      <c r="C4456" s="235"/>
      <c r="D4456" s="236" t="s">
        <v>202</v>
      </c>
      <c r="E4456" s="237" t="s">
        <v>19</v>
      </c>
      <c r="F4456" s="238" t="s">
        <v>1569</v>
      </c>
      <c r="G4456" s="235"/>
      <c r="H4456" s="237" t="s">
        <v>19</v>
      </c>
      <c r="I4456" s="239"/>
      <c r="J4456" s="235"/>
      <c r="K4456" s="235"/>
      <c r="L4456" s="240"/>
      <c r="M4456" s="241"/>
      <c r="N4456" s="242"/>
      <c r="O4456" s="242"/>
      <c r="P4456" s="242"/>
      <c r="Q4456" s="242"/>
      <c r="R4456" s="242"/>
      <c r="S4456" s="242"/>
      <c r="T4456" s="24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4" t="s">
        <v>202</v>
      </c>
      <c r="AU4456" s="244" t="s">
        <v>82</v>
      </c>
      <c r="AV4456" s="13" t="s">
        <v>80</v>
      </c>
      <c r="AW4456" s="13" t="s">
        <v>34</v>
      </c>
      <c r="AX4456" s="13" t="s">
        <v>72</v>
      </c>
      <c r="AY4456" s="244" t="s">
        <v>191</v>
      </c>
    </row>
    <row r="4457" s="14" customFormat="1">
      <c r="A4457" s="14"/>
      <c r="B4457" s="245"/>
      <c r="C4457" s="246"/>
      <c r="D4457" s="236" t="s">
        <v>202</v>
      </c>
      <c r="E4457" s="247" t="s">
        <v>19</v>
      </c>
      <c r="F4457" s="248" t="s">
        <v>3093</v>
      </c>
      <c r="G4457" s="246"/>
      <c r="H4457" s="249">
        <v>1.25</v>
      </c>
      <c r="I4457" s="250"/>
      <c r="J4457" s="246"/>
      <c r="K4457" s="246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202</v>
      </c>
      <c r="AU4457" s="255" t="s">
        <v>82</v>
      </c>
      <c r="AV4457" s="14" t="s">
        <v>82</v>
      </c>
      <c r="AW4457" s="14" t="s">
        <v>34</v>
      </c>
      <c r="AX4457" s="14" t="s">
        <v>72</v>
      </c>
      <c r="AY4457" s="255" t="s">
        <v>191</v>
      </c>
    </row>
    <row r="4458" s="13" customFormat="1">
      <c r="A4458" s="13"/>
      <c r="B4458" s="234"/>
      <c r="C4458" s="235"/>
      <c r="D4458" s="236" t="s">
        <v>202</v>
      </c>
      <c r="E4458" s="237" t="s">
        <v>19</v>
      </c>
      <c r="F4458" s="238" t="s">
        <v>1572</v>
      </c>
      <c r="G4458" s="235"/>
      <c r="H4458" s="237" t="s">
        <v>19</v>
      </c>
      <c r="I4458" s="239"/>
      <c r="J4458" s="235"/>
      <c r="K4458" s="235"/>
      <c r="L4458" s="240"/>
      <c r="M4458" s="241"/>
      <c r="N4458" s="242"/>
      <c r="O4458" s="242"/>
      <c r="P4458" s="242"/>
      <c r="Q4458" s="242"/>
      <c r="R4458" s="242"/>
      <c r="S4458" s="242"/>
      <c r="T4458" s="24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4" t="s">
        <v>202</v>
      </c>
      <c r="AU4458" s="244" t="s">
        <v>82</v>
      </c>
      <c r="AV4458" s="13" t="s">
        <v>80</v>
      </c>
      <c r="AW4458" s="13" t="s">
        <v>34</v>
      </c>
      <c r="AX4458" s="13" t="s">
        <v>72</v>
      </c>
      <c r="AY4458" s="244" t="s">
        <v>191</v>
      </c>
    </row>
    <row r="4459" s="13" customFormat="1">
      <c r="A4459" s="13"/>
      <c r="B4459" s="234"/>
      <c r="C4459" s="235"/>
      <c r="D4459" s="236" t="s">
        <v>202</v>
      </c>
      <c r="E4459" s="237" t="s">
        <v>19</v>
      </c>
      <c r="F4459" s="238" t="s">
        <v>1577</v>
      </c>
      <c r="G4459" s="235"/>
      <c r="H4459" s="237" t="s">
        <v>19</v>
      </c>
      <c r="I4459" s="239"/>
      <c r="J4459" s="235"/>
      <c r="K4459" s="235"/>
      <c r="L4459" s="240"/>
      <c r="M4459" s="241"/>
      <c r="N4459" s="242"/>
      <c r="O4459" s="242"/>
      <c r="P4459" s="242"/>
      <c r="Q4459" s="242"/>
      <c r="R4459" s="242"/>
      <c r="S4459" s="242"/>
      <c r="T4459" s="24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4" t="s">
        <v>202</v>
      </c>
      <c r="AU4459" s="244" t="s">
        <v>82</v>
      </c>
      <c r="AV4459" s="13" t="s">
        <v>80</v>
      </c>
      <c r="AW4459" s="13" t="s">
        <v>34</v>
      </c>
      <c r="AX4459" s="13" t="s">
        <v>72</v>
      </c>
      <c r="AY4459" s="244" t="s">
        <v>191</v>
      </c>
    </row>
    <row r="4460" s="14" customFormat="1">
      <c r="A4460" s="14"/>
      <c r="B4460" s="245"/>
      <c r="C4460" s="246"/>
      <c r="D4460" s="236" t="s">
        <v>202</v>
      </c>
      <c r="E4460" s="247" t="s">
        <v>19</v>
      </c>
      <c r="F4460" s="248" t="s">
        <v>3093</v>
      </c>
      <c r="G4460" s="246"/>
      <c r="H4460" s="249">
        <v>1.25</v>
      </c>
      <c r="I4460" s="250"/>
      <c r="J4460" s="246"/>
      <c r="K4460" s="246"/>
      <c r="L4460" s="251"/>
      <c r="M4460" s="252"/>
      <c r="N4460" s="253"/>
      <c r="O4460" s="253"/>
      <c r="P4460" s="253"/>
      <c r="Q4460" s="253"/>
      <c r="R4460" s="253"/>
      <c r="S4460" s="253"/>
      <c r="T4460" s="25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5" t="s">
        <v>202</v>
      </c>
      <c r="AU4460" s="255" t="s">
        <v>82</v>
      </c>
      <c r="AV4460" s="14" t="s">
        <v>82</v>
      </c>
      <c r="AW4460" s="14" t="s">
        <v>34</v>
      </c>
      <c r="AX4460" s="14" t="s">
        <v>72</v>
      </c>
      <c r="AY4460" s="255" t="s">
        <v>191</v>
      </c>
    </row>
    <row r="4461" s="15" customFormat="1">
      <c r="A4461" s="15"/>
      <c r="B4461" s="256"/>
      <c r="C4461" s="257"/>
      <c r="D4461" s="236" t="s">
        <v>202</v>
      </c>
      <c r="E4461" s="258" t="s">
        <v>19</v>
      </c>
      <c r="F4461" s="259" t="s">
        <v>208</v>
      </c>
      <c r="G4461" s="257"/>
      <c r="H4461" s="260">
        <v>5</v>
      </c>
      <c r="I4461" s="261"/>
      <c r="J4461" s="257"/>
      <c r="K4461" s="257"/>
      <c r="L4461" s="262"/>
      <c r="M4461" s="263"/>
      <c r="N4461" s="264"/>
      <c r="O4461" s="264"/>
      <c r="P4461" s="264"/>
      <c r="Q4461" s="264"/>
      <c r="R4461" s="264"/>
      <c r="S4461" s="264"/>
      <c r="T4461" s="26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T4461" s="266" t="s">
        <v>202</v>
      </c>
      <c r="AU4461" s="266" t="s">
        <v>82</v>
      </c>
      <c r="AV4461" s="15" t="s">
        <v>93</v>
      </c>
      <c r="AW4461" s="15" t="s">
        <v>34</v>
      </c>
      <c r="AX4461" s="15" t="s">
        <v>72</v>
      </c>
      <c r="AY4461" s="266" t="s">
        <v>191</v>
      </c>
    </row>
    <row r="4462" s="13" customFormat="1">
      <c r="A4462" s="13"/>
      <c r="B4462" s="234"/>
      <c r="C4462" s="235"/>
      <c r="D4462" s="236" t="s">
        <v>202</v>
      </c>
      <c r="E4462" s="237" t="s">
        <v>19</v>
      </c>
      <c r="F4462" s="238" t="s">
        <v>1581</v>
      </c>
      <c r="G4462" s="235"/>
      <c r="H4462" s="237" t="s">
        <v>19</v>
      </c>
      <c r="I4462" s="239"/>
      <c r="J4462" s="235"/>
      <c r="K4462" s="235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4" t="s">
        <v>202</v>
      </c>
      <c r="AU4462" s="244" t="s">
        <v>82</v>
      </c>
      <c r="AV4462" s="13" t="s">
        <v>80</v>
      </c>
      <c r="AW4462" s="13" t="s">
        <v>34</v>
      </c>
      <c r="AX4462" s="13" t="s">
        <v>72</v>
      </c>
      <c r="AY4462" s="244" t="s">
        <v>191</v>
      </c>
    </row>
    <row r="4463" s="13" customFormat="1">
      <c r="A4463" s="13"/>
      <c r="B4463" s="234"/>
      <c r="C4463" s="235"/>
      <c r="D4463" s="236" t="s">
        <v>202</v>
      </c>
      <c r="E4463" s="237" t="s">
        <v>19</v>
      </c>
      <c r="F4463" s="238" t="s">
        <v>1599</v>
      </c>
      <c r="G4463" s="235"/>
      <c r="H4463" s="237" t="s">
        <v>19</v>
      </c>
      <c r="I4463" s="239"/>
      <c r="J4463" s="235"/>
      <c r="K4463" s="235"/>
      <c r="L4463" s="240"/>
      <c r="M4463" s="241"/>
      <c r="N4463" s="242"/>
      <c r="O4463" s="242"/>
      <c r="P4463" s="242"/>
      <c r="Q4463" s="242"/>
      <c r="R4463" s="242"/>
      <c r="S4463" s="242"/>
      <c r="T4463" s="24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4" t="s">
        <v>202</v>
      </c>
      <c r="AU4463" s="244" t="s">
        <v>82</v>
      </c>
      <c r="AV4463" s="13" t="s">
        <v>80</v>
      </c>
      <c r="AW4463" s="13" t="s">
        <v>34</v>
      </c>
      <c r="AX4463" s="13" t="s">
        <v>72</v>
      </c>
      <c r="AY4463" s="244" t="s">
        <v>191</v>
      </c>
    </row>
    <row r="4464" s="14" customFormat="1">
      <c r="A4464" s="14"/>
      <c r="B4464" s="245"/>
      <c r="C4464" s="246"/>
      <c r="D4464" s="236" t="s">
        <v>202</v>
      </c>
      <c r="E4464" s="247" t="s">
        <v>19</v>
      </c>
      <c r="F4464" s="248" t="s">
        <v>3094</v>
      </c>
      <c r="G4464" s="246"/>
      <c r="H4464" s="249">
        <v>2</v>
      </c>
      <c r="I4464" s="250"/>
      <c r="J4464" s="246"/>
      <c r="K4464" s="246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202</v>
      </c>
      <c r="AU4464" s="255" t="s">
        <v>82</v>
      </c>
      <c r="AV4464" s="14" t="s">
        <v>82</v>
      </c>
      <c r="AW4464" s="14" t="s">
        <v>34</v>
      </c>
      <c r="AX4464" s="14" t="s">
        <v>72</v>
      </c>
      <c r="AY4464" s="255" t="s">
        <v>191</v>
      </c>
    </row>
    <row r="4465" s="13" customFormat="1">
      <c r="A4465" s="13"/>
      <c r="B4465" s="234"/>
      <c r="C4465" s="235"/>
      <c r="D4465" s="236" t="s">
        <v>202</v>
      </c>
      <c r="E4465" s="237" t="s">
        <v>19</v>
      </c>
      <c r="F4465" s="238" t="s">
        <v>1604</v>
      </c>
      <c r="G4465" s="235"/>
      <c r="H4465" s="237" t="s">
        <v>19</v>
      </c>
      <c r="I4465" s="239"/>
      <c r="J4465" s="235"/>
      <c r="K4465" s="235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202</v>
      </c>
      <c r="AU4465" s="244" t="s">
        <v>82</v>
      </c>
      <c r="AV4465" s="13" t="s">
        <v>80</v>
      </c>
      <c r="AW4465" s="13" t="s">
        <v>34</v>
      </c>
      <c r="AX4465" s="13" t="s">
        <v>72</v>
      </c>
      <c r="AY4465" s="244" t="s">
        <v>191</v>
      </c>
    </row>
    <row r="4466" s="14" customFormat="1">
      <c r="A4466" s="14"/>
      <c r="B4466" s="245"/>
      <c r="C4466" s="246"/>
      <c r="D4466" s="236" t="s">
        <v>202</v>
      </c>
      <c r="E4466" s="247" t="s">
        <v>19</v>
      </c>
      <c r="F4466" s="248" t="s">
        <v>3094</v>
      </c>
      <c r="G4466" s="246"/>
      <c r="H4466" s="249">
        <v>2</v>
      </c>
      <c r="I4466" s="250"/>
      <c r="J4466" s="246"/>
      <c r="K4466" s="246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5" t="s">
        <v>202</v>
      </c>
      <c r="AU4466" s="255" t="s">
        <v>82</v>
      </c>
      <c r="AV4466" s="14" t="s">
        <v>82</v>
      </c>
      <c r="AW4466" s="14" t="s">
        <v>34</v>
      </c>
      <c r="AX4466" s="14" t="s">
        <v>72</v>
      </c>
      <c r="AY4466" s="255" t="s">
        <v>191</v>
      </c>
    </row>
    <row r="4467" s="14" customFormat="1">
      <c r="A4467" s="14"/>
      <c r="B4467" s="245"/>
      <c r="C4467" s="246"/>
      <c r="D4467" s="236" t="s">
        <v>202</v>
      </c>
      <c r="E4467" s="247" t="s">
        <v>19</v>
      </c>
      <c r="F4467" s="248" t="s">
        <v>3095</v>
      </c>
      <c r="G4467" s="246"/>
      <c r="H4467" s="249">
        <v>5.1600000000000001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202</v>
      </c>
      <c r="AU4467" s="255" t="s">
        <v>82</v>
      </c>
      <c r="AV4467" s="14" t="s">
        <v>82</v>
      </c>
      <c r="AW4467" s="14" t="s">
        <v>34</v>
      </c>
      <c r="AX4467" s="14" t="s">
        <v>72</v>
      </c>
      <c r="AY4467" s="255" t="s">
        <v>191</v>
      </c>
    </row>
    <row r="4468" s="15" customFormat="1">
      <c r="A4468" s="15"/>
      <c r="B4468" s="256"/>
      <c r="C4468" s="257"/>
      <c r="D4468" s="236" t="s">
        <v>202</v>
      </c>
      <c r="E4468" s="258" t="s">
        <v>19</v>
      </c>
      <c r="F4468" s="259" t="s">
        <v>208</v>
      </c>
      <c r="G4468" s="257"/>
      <c r="H4468" s="260">
        <v>9.1600000000000001</v>
      </c>
      <c r="I4468" s="261"/>
      <c r="J4468" s="257"/>
      <c r="K4468" s="257"/>
      <c r="L4468" s="262"/>
      <c r="M4468" s="263"/>
      <c r="N4468" s="264"/>
      <c r="O4468" s="264"/>
      <c r="P4468" s="264"/>
      <c r="Q4468" s="264"/>
      <c r="R4468" s="264"/>
      <c r="S4468" s="264"/>
      <c r="T4468" s="265"/>
      <c r="U4468" s="15"/>
      <c r="V4468" s="15"/>
      <c r="W4468" s="15"/>
      <c r="X4468" s="15"/>
      <c r="Y4468" s="15"/>
      <c r="Z4468" s="15"/>
      <c r="AA4468" s="15"/>
      <c r="AB4468" s="15"/>
      <c r="AC4468" s="15"/>
      <c r="AD4468" s="15"/>
      <c r="AE4468" s="15"/>
      <c r="AT4468" s="266" t="s">
        <v>202</v>
      </c>
      <c r="AU4468" s="266" t="s">
        <v>82</v>
      </c>
      <c r="AV4468" s="15" t="s">
        <v>93</v>
      </c>
      <c r="AW4468" s="15" t="s">
        <v>34</v>
      </c>
      <c r="AX4468" s="15" t="s">
        <v>72</v>
      </c>
      <c r="AY4468" s="266" t="s">
        <v>191</v>
      </c>
    </row>
    <row r="4469" s="13" customFormat="1">
      <c r="A4469" s="13"/>
      <c r="B4469" s="234"/>
      <c r="C4469" s="235"/>
      <c r="D4469" s="236" t="s">
        <v>202</v>
      </c>
      <c r="E4469" s="237" t="s">
        <v>19</v>
      </c>
      <c r="F4469" s="238" t="s">
        <v>1607</v>
      </c>
      <c r="G4469" s="235"/>
      <c r="H4469" s="237" t="s">
        <v>19</v>
      </c>
      <c r="I4469" s="239"/>
      <c r="J4469" s="235"/>
      <c r="K4469" s="235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202</v>
      </c>
      <c r="AU4469" s="244" t="s">
        <v>82</v>
      </c>
      <c r="AV4469" s="13" t="s">
        <v>80</v>
      </c>
      <c r="AW4469" s="13" t="s">
        <v>34</v>
      </c>
      <c r="AX4469" s="13" t="s">
        <v>72</v>
      </c>
      <c r="AY4469" s="244" t="s">
        <v>191</v>
      </c>
    </row>
    <row r="4470" s="13" customFormat="1">
      <c r="A4470" s="13"/>
      <c r="B4470" s="234"/>
      <c r="C4470" s="235"/>
      <c r="D4470" s="236" t="s">
        <v>202</v>
      </c>
      <c r="E4470" s="237" t="s">
        <v>19</v>
      </c>
      <c r="F4470" s="238" t="s">
        <v>1608</v>
      </c>
      <c r="G4470" s="235"/>
      <c r="H4470" s="237" t="s">
        <v>19</v>
      </c>
      <c r="I4470" s="239"/>
      <c r="J4470" s="235"/>
      <c r="K4470" s="235"/>
      <c r="L4470" s="240"/>
      <c r="M4470" s="241"/>
      <c r="N4470" s="242"/>
      <c r="O4470" s="242"/>
      <c r="P4470" s="242"/>
      <c r="Q4470" s="242"/>
      <c r="R4470" s="242"/>
      <c r="S4470" s="242"/>
      <c r="T4470" s="24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4" t="s">
        <v>202</v>
      </c>
      <c r="AU4470" s="244" t="s">
        <v>82</v>
      </c>
      <c r="AV4470" s="13" t="s">
        <v>80</v>
      </c>
      <c r="AW4470" s="13" t="s">
        <v>34</v>
      </c>
      <c r="AX4470" s="13" t="s">
        <v>72</v>
      </c>
      <c r="AY4470" s="244" t="s">
        <v>191</v>
      </c>
    </row>
    <row r="4471" s="14" customFormat="1">
      <c r="A4471" s="14"/>
      <c r="B4471" s="245"/>
      <c r="C4471" s="246"/>
      <c r="D4471" s="236" t="s">
        <v>202</v>
      </c>
      <c r="E4471" s="247" t="s">
        <v>19</v>
      </c>
      <c r="F4471" s="248" t="s">
        <v>3096</v>
      </c>
      <c r="G4471" s="246"/>
      <c r="H4471" s="249">
        <v>3</v>
      </c>
      <c r="I4471" s="250"/>
      <c r="J4471" s="246"/>
      <c r="K4471" s="246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202</v>
      </c>
      <c r="AU4471" s="255" t="s">
        <v>82</v>
      </c>
      <c r="AV4471" s="14" t="s">
        <v>82</v>
      </c>
      <c r="AW4471" s="14" t="s">
        <v>34</v>
      </c>
      <c r="AX4471" s="14" t="s">
        <v>72</v>
      </c>
      <c r="AY4471" s="255" t="s">
        <v>191</v>
      </c>
    </row>
    <row r="4472" s="14" customFormat="1">
      <c r="A4472" s="14"/>
      <c r="B4472" s="245"/>
      <c r="C4472" s="246"/>
      <c r="D4472" s="236" t="s">
        <v>202</v>
      </c>
      <c r="E4472" s="247" t="s">
        <v>19</v>
      </c>
      <c r="F4472" s="248" t="s">
        <v>3096</v>
      </c>
      <c r="G4472" s="246"/>
      <c r="H4472" s="249">
        <v>3</v>
      </c>
      <c r="I4472" s="250"/>
      <c r="J4472" s="246"/>
      <c r="K4472" s="246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202</v>
      </c>
      <c r="AU4472" s="255" t="s">
        <v>82</v>
      </c>
      <c r="AV4472" s="14" t="s">
        <v>82</v>
      </c>
      <c r="AW4472" s="14" t="s">
        <v>34</v>
      </c>
      <c r="AX4472" s="14" t="s">
        <v>72</v>
      </c>
      <c r="AY4472" s="255" t="s">
        <v>191</v>
      </c>
    </row>
    <row r="4473" s="13" customFormat="1">
      <c r="A4473" s="13"/>
      <c r="B4473" s="234"/>
      <c r="C4473" s="235"/>
      <c r="D4473" s="236" t="s">
        <v>202</v>
      </c>
      <c r="E4473" s="237" t="s">
        <v>19</v>
      </c>
      <c r="F4473" s="238" t="s">
        <v>1612</v>
      </c>
      <c r="G4473" s="235"/>
      <c r="H4473" s="237" t="s">
        <v>19</v>
      </c>
      <c r="I4473" s="239"/>
      <c r="J4473" s="235"/>
      <c r="K4473" s="235"/>
      <c r="L4473" s="240"/>
      <c r="M4473" s="241"/>
      <c r="N4473" s="242"/>
      <c r="O4473" s="242"/>
      <c r="P4473" s="242"/>
      <c r="Q4473" s="242"/>
      <c r="R4473" s="242"/>
      <c r="S4473" s="242"/>
      <c r="T4473" s="24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4" t="s">
        <v>202</v>
      </c>
      <c r="AU4473" s="244" t="s">
        <v>82</v>
      </c>
      <c r="AV4473" s="13" t="s">
        <v>80</v>
      </c>
      <c r="AW4473" s="13" t="s">
        <v>34</v>
      </c>
      <c r="AX4473" s="13" t="s">
        <v>72</v>
      </c>
      <c r="AY4473" s="244" t="s">
        <v>191</v>
      </c>
    </row>
    <row r="4474" s="14" customFormat="1">
      <c r="A4474" s="14"/>
      <c r="B4474" s="245"/>
      <c r="C4474" s="246"/>
      <c r="D4474" s="236" t="s">
        <v>202</v>
      </c>
      <c r="E4474" s="247" t="s">
        <v>19</v>
      </c>
      <c r="F4474" s="248" t="s">
        <v>3097</v>
      </c>
      <c r="G4474" s="246"/>
      <c r="H4474" s="249">
        <v>12</v>
      </c>
      <c r="I4474" s="250"/>
      <c r="J4474" s="246"/>
      <c r="K4474" s="246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202</v>
      </c>
      <c r="AU4474" s="255" t="s">
        <v>82</v>
      </c>
      <c r="AV4474" s="14" t="s">
        <v>82</v>
      </c>
      <c r="AW4474" s="14" t="s">
        <v>34</v>
      </c>
      <c r="AX4474" s="14" t="s">
        <v>72</v>
      </c>
      <c r="AY4474" s="255" t="s">
        <v>191</v>
      </c>
    </row>
    <row r="4475" s="14" customFormat="1">
      <c r="A4475" s="14"/>
      <c r="B4475" s="245"/>
      <c r="C4475" s="246"/>
      <c r="D4475" s="236" t="s">
        <v>202</v>
      </c>
      <c r="E4475" s="247" t="s">
        <v>19</v>
      </c>
      <c r="F4475" s="248" t="s">
        <v>3096</v>
      </c>
      <c r="G4475" s="246"/>
      <c r="H4475" s="249">
        <v>3</v>
      </c>
      <c r="I4475" s="250"/>
      <c r="J4475" s="246"/>
      <c r="K4475" s="246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202</v>
      </c>
      <c r="AU4475" s="255" t="s">
        <v>82</v>
      </c>
      <c r="AV4475" s="14" t="s">
        <v>82</v>
      </c>
      <c r="AW4475" s="14" t="s">
        <v>34</v>
      </c>
      <c r="AX4475" s="14" t="s">
        <v>72</v>
      </c>
      <c r="AY4475" s="255" t="s">
        <v>191</v>
      </c>
    </row>
    <row r="4476" s="14" customFormat="1">
      <c r="A4476" s="14"/>
      <c r="B4476" s="245"/>
      <c r="C4476" s="246"/>
      <c r="D4476" s="236" t="s">
        <v>202</v>
      </c>
      <c r="E4476" s="247" t="s">
        <v>19</v>
      </c>
      <c r="F4476" s="248" t="s">
        <v>3096</v>
      </c>
      <c r="G4476" s="246"/>
      <c r="H4476" s="249">
        <v>3</v>
      </c>
      <c r="I4476" s="250"/>
      <c r="J4476" s="246"/>
      <c r="K4476" s="246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202</v>
      </c>
      <c r="AU4476" s="255" t="s">
        <v>82</v>
      </c>
      <c r="AV4476" s="14" t="s">
        <v>82</v>
      </c>
      <c r="AW4476" s="14" t="s">
        <v>34</v>
      </c>
      <c r="AX4476" s="14" t="s">
        <v>72</v>
      </c>
      <c r="AY4476" s="255" t="s">
        <v>191</v>
      </c>
    </row>
    <row r="4477" s="14" customFormat="1">
      <c r="A4477" s="14"/>
      <c r="B4477" s="245"/>
      <c r="C4477" s="246"/>
      <c r="D4477" s="236" t="s">
        <v>202</v>
      </c>
      <c r="E4477" s="247" t="s">
        <v>19</v>
      </c>
      <c r="F4477" s="248" t="s">
        <v>3096</v>
      </c>
      <c r="G4477" s="246"/>
      <c r="H4477" s="249">
        <v>3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202</v>
      </c>
      <c r="AU4477" s="255" t="s">
        <v>82</v>
      </c>
      <c r="AV4477" s="14" t="s">
        <v>82</v>
      </c>
      <c r="AW4477" s="14" t="s">
        <v>34</v>
      </c>
      <c r="AX4477" s="14" t="s">
        <v>72</v>
      </c>
      <c r="AY4477" s="255" t="s">
        <v>191</v>
      </c>
    </row>
    <row r="4478" s="14" customFormat="1">
      <c r="A4478" s="14"/>
      <c r="B4478" s="245"/>
      <c r="C4478" s="246"/>
      <c r="D4478" s="236" t="s">
        <v>202</v>
      </c>
      <c r="E4478" s="247" t="s">
        <v>19</v>
      </c>
      <c r="F4478" s="248" t="s">
        <v>3096</v>
      </c>
      <c r="G4478" s="246"/>
      <c r="H4478" s="249">
        <v>3</v>
      </c>
      <c r="I4478" s="250"/>
      <c r="J4478" s="246"/>
      <c r="K4478" s="246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202</v>
      </c>
      <c r="AU4478" s="255" t="s">
        <v>82</v>
      </c>
      <c r="AV4478" s="14" t="s">
        <v>82</v>
      </c>
      <c r="AW4478" s="14" t="s">
        <v>34</v>
      </c>
      <c r="AX4478" s="14" t="s">
        <v>72</v>
      </c>
      <c r="AY4478" s="255" t="s">
        <v>191</v>
      </c>
    </row>
    <row r="4479" s="14" customFormat="1">
      <c r="A4479" s="14"/>
      <c r="B4479" s="245"/>
      <c r="C4479" s="246"/>
      <c r="D4479" s="236" t="s">
        <v>202</v>
      </c>
      <c r="E4479" s="247" t="s">
        <v>19</v>
      </c>
      <c r="F4479" s="248" t="s">
        <v>3096</v>
      </c>
      <c r="G4479" s="246"/>
      <c r="H4479" s="249">
        <v>3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202</v>
      </c>
      <c r="AU4479" s="255" t="s">
        <v>82</v>
      </c>
      <c r="AV4479" s="14" t="s">
        <v>82</v>
      </c>
      <c r="AW4479" s="14" t="s">
        <v>34</v>
      </c>
      <c r="AX4479" s="14" t="s">
        <v>72</v>
      </c>
      <c r="AY4479" s="255" t="s">
        <v>191</v>
      </c>
    </row>
    <row r="4480" s="14" customFormat="1">
      <c r="A4480" s="14"/>
      <c r="B4480" s="245"/>
      <c r="C4480" s="246"/>
      <c r="D4480" s="236" t="s">
        <v>202</v>
      </c>
      <c r="E4480" s="247" t="s">
        <v>19</v>
      </c>
      <c r="F4480" s="248" t="s">
        <v>3098</v>
      </c>
      <c r="G4480" s="246"/>
      <c r="H4480" s="249">
        <v>7.5</v>
      </c>
      <c r="I4480" s="250"/>
      <c r="J4480" s="246"/>
      <c r="K4480" s="246"/>
      <c r="L4480" s="251"/>
      <c r="M4480" s="252"/>
      <c r="N4480" s="253"/>
      <c r="O4480" s="253"/>
      <c r="P4480" s="253"/>
      <c r="Q4480" s="253"/>
      <c r="R4480" s="253"/>
      <c r="S4480" s="253"/>
      <c r="T4480" s="25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5" t="s">
        <v>202</v>
      </c>
      <c r="AU4480" s="255" t="s">
        <v>82</v>
      </c>
      <c r="AV4480" s="14" t="s">
        <v>82</v>
      </c>
      <c r="AW4480" s="14" t="s">
        <v>34</v>
      </c>
      <c r="AX4480" s="14" t="s">
        <v>72</v>
      </c>
      <c r="AY4480" s="255" t="s">
        <v>191</v>
      </c>
    </row>
    <row r="4481" s="14" customFormat="1">
      <c r="A4481" s="14"/>
      <c r="B4481" s="245"/>
      <c r="C4481" s="246"/>
      <c r="D4481" s="236" t="s">
        <v>202</v>
      </c>
      <c r="E4481" s="247" t="s">
        <v>19</v>
      </c>
      <c r="F4481" s="248" t="s">
        <v>3099</v>
      </c>
      <c r="G4481" s="246"/>
      <c r="H4481" s="249">
        <v>1.5</v>
      </c>
      <c r="I4481" s="250"/>
      <c r="J4481" s="246"/>
      <c r="K4481" s="246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202</v>
      </c>
      <c r="AU4481" s="255" t="s">
        <v>82</v>
      </c>
      <c r="AV4481" s="14" t="s">
        <v>82</v>
      </c>
      <c r="AW4481" s="14" t="s">
        <v>34</v>
      </c>
      <c r="AX4481" s="14" t="s">
        <v>72</v>
      </c>
      <c r="AY4481" s="255" t="s">
        <v>191</v>
      </c>
    </row>
    <row r="4482" s="14" customFormat="1">
      <c r="A4482" s="14"/>
      <c r="B4482" s="245"/>
      <c r="C4482" s="246"/>
      <c r="D4482" s="236" t="s">
        <v>202</v>
      </c>
      <c r="E4482" s="247" t="s">
        <v>19</v>
      </c>
      <c r="F4482" s="248" t="s">
        <v>3100</v>
      </c>
      <c r="G4482" s="246"/>
      <c r="H4482" s="249">
        <v>6</v>
      </c>
      <c r="I4482" s="250"/>
      <c r="J4482" s="246"/>
      <c r="K4482" s="246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202</v>
      </c>
      <c r="AU4482" s="255" t="s">
        <v>82</v>
      </c>
      <c r="AV4482" s="14" t="s">
        <v>82</v>
      </c>
      <c r="AW4482" s="14" t="s">
        <v>34</v>
      </c>
      <c r="AX4482" s="14" t="s">
        <v>72</v>
      </c>
      <c r="AY4482" s="255" t="s">
        <v>191</v>
      </c>
    </row>
    <row r="4483" s="14" customFormat="1">
      <c r="A4483" s="14"/>
      <c r="B4483" s="245"/>
      <c r="C4483" s="246"/>
      <c r="D4483" s="236" t="s">
        <v>202</v>
      </c>
      <c r="E4483" s="247" t="s">
        <v>19</v>
      </c>
      <c r="F4483" s="248" t="s">
        <v>3096</v>
      </c>
      <c r="G4483" s="246"/>
      <c r="H4483" s="249">
        <v>3</v>
      </c>
      <c r="I4483" s="250"/>
      <c r="J4483" s="246"/>
      <c r="K4483" s="246"/>
      <c r="L4483" s="251"/>
      <c r="M4483" s="252"/>
      <c r="N4483" s="253"/>
      <c r="O4483" s="253"/>
      <c r="P4483" s="253"/>
      <c r="Q4483" s="253"/>
      <c r="R4483" s="253"/>
      <c r="S4483" s="253"/>
      <c r="T4483" s="25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5" t="s">
        <v>202</v>
      </c>
      <c r="AU4483" s="255" t="s">
        <v>82</v>
      </c>
      <c r="AV4483" s="14" t="s">
        <v>82</v>
      </c>
      <c r="AW4483" s="14" t="s">
        <v>34</v>
      </c>
      <c r="AX4483" s="14" t="s">
        <v>72</v>
      </c>
      <c r="AY4483" s="255" t="s">
        <v>191</v>
      </c>
    </row>
    <row r="4484" s="14" customFormat="1">
      <c r="A4484" s="14"/>
      <c r="B4484" s="245"/>
      <c r="C4484" s="246"/>
      <c r="D4484" s="236" t="s">
        <v>202</v>
      </c>
      <c r="E4484" s="247" t="s">
        <v>19</v>
      </c>
      <c r="F4484" s="248" t="s">
        <v>3096</v>
      </c>
      <c r="G4484" s="246"/>
      <c r="H4484" s="249">
        <v>3</v>
      </c>
      <c r="I4484" s="250"/>
      <c r="J4484" s="246"/>
      <c r="K4484" s="246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202</v>
      </c>
      <c r="AU4484" s="255" t="s">
        <v>82</v>
      </c>
      <c r="AV4484" s="14" t="s">
        <v>82</v>
      </c>
      <c r="AW4484" s="14" t="s">
        <v>34</v>
      </c>
      <c r="AX4484" s="14" t="s">
        <v>72</v>
      </c>
      <c r="AY4484" s="255" t="s">
        <v>191</v>
      </c>
    </row>
    <row r="4485" s="14" customFormat="1">
      <c r="A4485" s="14"/>
      <c r="B4485" s="245"/>
      <c r="C4485" s="246"/>
      <c r="D4485" s="236" t="s">
        <v>202</v>
      </c>
      <c r="E4485" s="247" t="s">
        <v>19</v>
      </c>
      <c r="F4485" s="248" t="s">
        <v>3096</v>
      </c>
      <c r="G4485" s="246"/>
      <c r="H4485" s="249">
        <v>3</v>
      </c>
      <c r="I4485" s="250"/>
      <c r="J4485" s="246"/>
      <c r="K4485" s="246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202</v>
      </c>
      <c r="AU4485" s="255" t="s">
        <v>82</v>
      </c>
      <c r="AV4485" s="14" t="s">
        <v>82</v>
      </c>
      <c r="AW4485" s="14" t="s">
        <v>34</v>
      </c>
      <c r="AX4485" s="14" t="s">
        <v>72</v>
      </c>
      <c r="AY4485" s="255" t="s">
        <v>191</v>
      </c>
    </row>
    <row r="4486" s="14" customFormat="1">
      <c r="A4486" s="14"/>
      <c r="B4486" s="245"/>
      <c r="C4486" s="246"/>
      <c r="D4486" s="236" t="s">
        <v>202</v>
      </c>
      <c r="E4486" s="247" t="s">
        <v>19</v>
      </c>
      <c r="F4486" s="248" t="s">
        <v>3096</v>
      </c>
      <c r="G4486" s="246"/>
      <c r="H4486" s="249">
        <v>3</v>
      </c>
      <c r="I4486" s="250"/>
      <c r="J4486" s="246"/>
      <c r="K4486" s="246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202</v>
      </c>
      <c r="AU4486" s="255" t="s">
        <v>82</v>
      </c>
      <c r="AV4486" s="14" t="s">
        <v>82</v>
      </c>
      <c r="AW4486" s="14" t="s">
        <v>34</v>
      </c>
      <c r="AX4486" s="14" t="s">
        <v>72</v>
      </c>
      <c r="AY4486" s="255" t="s">
        <v>191</v>
      </c>
    </row>
    <row r="4487" s="14" customFormat="1">
      <c r="A4487" s="14"/>
      <c r="B4487" s="245"/>
      <c r="C4487" s="246"/>
      <c r="D4487" s="236" t="s">
        <v>202</v>
      </c>
      <c r="E4487" s="247" t="s">
        <v>19</v>
      </c>
      <c r="F4487" s="248" t="s">
        <v>3096</v>
      </c>
      <c r="G4487" s="246"/>
      <c r="H4487" s="249">
        <v>3</v>
      </c>
      <c r="I4487" s="250"/>
      <c r="J4487" s="246"/>
      <c r="K4487" s="246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202</v>
      </c>
      <c r="AU4487" s="255" t="s">
        <v>82</v>
      </c>
      <c r="AV4487" s="14" t="s">
        <v>82</v>
      </c>
      <c r="AW4487" s="14" t="s">
        <v>34</v>
      </c>
      <c r="AX4487" s="14" t="s">
        <v>72</v>
      </c>
      <c r="AY4487" s="255" t="s">
        <v>191</v>
      </c>
    </row>
    <row r="4488" s="15" customFormat="1">
      <c r="A4488" s="15"/>
      <c r="B4488" s="256"/>
      <c r="C4488" s="257"/>
      <c r="D4488" s="236" t="s">
        <v>202</v>
      </c>
      <c r="E4488" s="258" t="s">
        <v>19</v>
      </c>
      <c r="F4488" s="259" t="s">
        <v>208</v>
      </c>
      <c r="G4488" s="257"/>
      <c r="H4488" s="260">
        <v>63</v>
      </c>
      <c r="I4488" s="261"/>
      <c r="J4488" s="257"/>
      <c r="K4488" s="257"/>
      <c r="L4488" s="262"/>
      <c r="M4488" s="263"/>
      <c r="N4488" s="264"/>
      <c r="O4488" s="264"/>
      <c r="P4488" s="264"/>
      <c r="Q4488" s="264"/>
      <c r="R4488" s="264"/>
      <c r="S4488" s="264"/>
      <c r="T4488" s="265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T4488" s="266" t="s">
        <v>202</v>
      </c>
      <c r="AU4488" s="266" t="s">
        <v>82</v>
      </c>
      <c r="AV4488" s="15" t="s">
        <v>93</v>
      </c>
      <c r="AW4488" s="15" t="s">
        <v>34</v>
      </c>
      <c r="AX4488" s="15" t="s">
        <v>72</v>
      </c>
      <c r="AY4488" s="266" t="s">
        <v>191</v>
      </c>
    </row>
    <row r="4489" s="13" customFormat="1">
      <c r="A4489" s="13"/>
      <c r="B4489" s="234"/>
      <c r="C4489" s="235"/>
      <c r="D4489" s="236" t="s">
        <v>202</v>
      </c>
      <c r="E4489" s="237" t="s">
        <v>19</v>
      </c>
      <c r="F4489" s="238" t="s">
        <v>1623</v>
      </c>
      <c r="G4489" s="235"/>
      <c r="H4489" s="237" t="s">
        <v>19</v>
      </c>
      <c r="I4489" s="239"/>
      <c r="J4489" s="235"/>
      <c r="K4489" s="235"/>
      <c r="L4489" s="240"/>
      <c r="M4489" s="241"/>
      <c r="N4489" s="242"/>
      <c r="O4489" s="242"/>
      <c r="P4489" s="242"/>
      <c r="Q4489" s="242"/>
      <c r="R4489" s="242"/>
      <c r="S4489" s="242"/>
      <c r="T4489" s="24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4" t="s">
        <v>202</v>
      </c>
      <c r="AU4489" s="244" t="s">
        <v>82</v>
      </c>
      <c r="AV4489" s="13" t="s">
        <v>80</v>
      </c>
      <c r="AW4489" s="13" t="s">
        <v>34</v>
      </c>
      <c r="AX4489" s="13" t="s">
        <v>72</v>
      </c>
      <c r="AY4489" s="244" t="s">
        <v>191</v>
      </c>
    </row>
    <row r="4490" s="13" customFormat="1">
      <c r="A4490" s="13"/>
      <c r="B4490" s="234"/>
      <c r="C4490" s="235"/>
      <c r="D4490" s="236" t="s">
        <v>202</v>
      </c>
      <c r="E4490" s="237" t="s">
        <v>19</v>
      </c>
      <c r="F4490" s="238" t="s">
        <v>1471</v>
      </c>
      <c r="G4490" s="235"/>
      <c r="H4490" s="237" t="s">
        <v>19</v>
      </c>
      <c r="I4490" s="239"/>
      <c r="J4490" s="235"/>
      <c r="K4490" s="235"/>
      <c r="L4490" s="240"/>
      <c r="M4490" s="241"/>
      <c r="N4490" s="242"/>
      <c r="O4490" s="242"/>
      <c r="P4490" s="242"/>
      <c r="Q4490" s="242"/>
      <c r="R4490" s="242"/>
      <c r="S4490" s="242"/>
      <c r="T4490" s="24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4" t="s">
        <v>202</v>
      </c>
      <c r="AU4490" s="244" t="s">
        <v>82</v>
      </c>
      <c r="AV4490" s="13" t="s">
        <v>80</v>
      </c>
      <c r="AW4490" s="13" t="s">
        <v>34</v>
      </c>
      <c r="AX4490" s="13" t="s">
        <v>72</v>
      </c>
      <c r="AY4490" s="244" t="s">
        <v>191</v>
      </c>
    </row>
    <row r="4491" s="14" customFormat="1">
      <c r="A4491" s="14"/>
      <c r="B4491" s="245"/>
      <c r="C4491" s="246"/>
      <c r="D4491" s="236" t="s">
        <v>202</v>
      </c>
      <c r="E4491" s="247" t="s">
        <v>19</v>
      </c>
      <c r="F4491" s="248" t="s">
        <v>3101</v>
      </c>
      <c r="G4491" s="246"/>
      <c r="H4491" s="249">
        <v>11.199999999999999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202</v>
      </c>
      <c r="AU4491" s="255" t="s">
        <v>82</v>
      </c>
      <c r="AV4491" s="14" t="s">
        <v>82</v>
      </c>
      <c r="AW4491" s="14" t="s">
        <v>34</v>
      </c>
      <c r="AX4491" s="14" t="s">
        <v>72</v>
      </c>
      <c r="AY4491" s="255" t="s">
        <v>191</v>
      </c>
    </row>
    <row r="4492" s="14" customFormat="1">
      <c r="A4492" s="14"/>
      <c r="B4492" s="245"/>
      <c r="C4492" s="246"/>
      <c r="D4492" s="236" t="s">
        <v>202</v>
      </c>
      <c r="E4492" s="247" t="s">
        <v>19</v>
      </c>
      <c r="F4492" s="248" t="s">
        <v>3102</v>
      </c>
      <c r="G4492" s="246"/>
      <c r="H4492" s="249">
        <v>5.2000000000000002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202</v>
      </c>
      <c r="AU4492" s="255" t="s">
        <v>82</v>
      </c>
      <c r="AV4492" s="14" t="s">
        <v>82</v>
      </c>
      <c r="AW4492" s="14" t="s">
        <v>34</v>
      </c>
      <c r="AX4492" s="14" t="s">
        <v>72</v>
      </c>
      <c r="AY4492" s="255" t="s">
        <v>191</v>
      </c>
    </row>
    <row r="4493" s="14" customFormat="1">
      <c r="A4493" s="14"/>
      <c r="B4493" s="245"/>
      <c r="C4493" s="246"/>
      <c r="D4493" s="236" t="s">
        <v>202</v>
      </c>
      <c r="E4493" s="247" t="s">
        <v>19</v>
      </c>
      <c r="F4493" s="248" t="s">
        <v>3103</v>
      </c>
      <c r="G4493" s="246"/>
      <c r="H4493" s="249">
        <v>4</v>
      </c>
      <c r="I4493" s="250"/>
      <c r="J4493" s="246"/>
      <c r="K4493" s="246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202</v>
      </c>
      <c r="AU4493" s="255" t="s">
        <v>82</v>
      </c>
      <c r="AV4493" s="14" t="s">
        <v>82</v>
      </c>
      <c r="AW4493" s="14" t="s">
        <v>34</v>
      </c>
      <c r="AX4493" s="14" t="s">
        <v>72</v>
      </c>
      <c r="AY4493" s="255" t="s">
        <v>191</v>
      </c>
    </row>
    <row r="4494" s="14" customFormat="1">
      <c r="A4494" s="14"/>
      <c r="B4494" s="245"/>
      <c r="C4494" s="246"/>
      <c r="D4494" s="236" t="s">
        <v>202</v>
      </c>
      <c r="E4494" s="247" t="s">
        <v>19</v>
      </c>
      <c r="F4494" s="248" t="s">
        <v>2343</v>
      </c>
      <c r="G4494" s="246"/>
      <c r="H4494" s="249">
        <v>20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202</v>
      </c>
      <c r="AU4494" s="255" t="s">
        <v>82</v>
      </c>
      <c r="AV4494" s="14" t="s">
        <v>82</v>
      </c>
      <c r="AW4494" s="14" t="s">
        <v>34</v>
      </c>
      <c r="AX4494" s="14" t="s">
        <v>72</v>
      </c>
      <c r="AY4494" s="255" t="s">
        <v>191</v>
      </c>
    </row>
    <row r="4495" s="13" customFormat="1">
      <c r="A4495" s="13"/>
      <c r="B4495" s="234"/>
      <c r="C4495" s="235"/>
      <c r="D4495" s="236" t="s">
        <v>202</v>
      </c>
      <c r="E4495" s="237" t="s">
        <v>19</v>
      </c>
      <c r="F4495" s="238" t="s">
        <v>1628</v>
      </c>
      <c r="G4495" s="235"/>
      <c r="H4495" s="237" t="s">
        <v>19</v>
      </c>
      <c r="I4495" s="239"/>
      <c r="J4495" s="235"/>
      <c r="K4495" s="235"/>
      <c r="L4495" s="240"/>
      <c r="M4495" s="241"/>
      <c r="N4495" s="242"/>
      <c r="O4495" s="242"/>
      <c r="P4495" s="242"/>
      <c r="Q4495" s="242"/>
      <c r="R4495" s="242"/>
      <c r="S4495" s="242"/>
      <c r="T4495" s="243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4" t="s">
        <v>202</v>
      </c>
      <c r="AU4495" s="244" t="s">
        <v>82</v>
      </c>
      <c r="AV4495" s="13" t="s">
        <v>80</v>
      </c>
      <c r="AW4495" s="13" t="s">
        <v>34</v>
      </c>
      <c r="AX4495" s="13" t="s">
        <v>72</v>
      </c>
      <c r="AY4495" s="244" t="s">
        <v>191</v>
      </c>
    </row>
    <row r="4496" s="14" customFormat="1">
      <c r="A4496" s="14"/>
      <c r="B4496" s="245"/>
      <c r="C4496" s="246"/>
      <c r="D4496" s="236" t="s">
        <v>202</v>
      </c>
      <c r="E4496" s="247" t="s">
        <v>19</v>
      </c>
      <c r="F4496" s="248" t="s">
        <v>1690</v>
      </c>
      <c r="G4496" s="246"/>
      <c r="H4496" s="249">
        <v>9.5999999999999996</v>
      </c>
      <c r="I4496" s="250"/>
      <c r="J4496" s="246"/>
      <c r="K4496" s="246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202</v>
      </c>
      <c r="AU4496" s="255" t="s">
        <v>82</v>
      </c>
      <c r="AV4496" s="14" t="s">
        <v>82</v>
      </c>
      <c r="AW4496" s="14" t="s">
        <v>34</v>
      </c>
      <c r="AX4496" s="14" t="s">
        <v>72</v>
      </c>
      <c r="AY4496" s="255" t="s">
        <v>191</v>
      </c>
    </row>
    <row r="4497" s="15" customFormat="1">
      <c r="A4497" s="15"/>
      <c r="B4497" s="256"/>
      <c r="C4497" s="257"/>
      <c r="D4497" s="236" t="s">
        <v>202</v>
      </c>
      <c r="E4497" s="258" t="s">
        <v>19</v>
      </c>
      <c r="F4497" s="259" t="s">
        <v>208</v>
      </c>
      <c r="G4497" s="257"/>
      <c r="H4497" s="260">
        <v>50</v>
      </c>
      <c r="I4497" s="261"/>
      <c r="J4497" s="257"/>
      <c r="K4497" s="257"/>
      <c r="L4497" s="262"/>
      <c r="M4497" s="263"/>
      <c r="N4497" s="264"/>
      <c r="O4497" s="264"/>
      <c r="P4497" s="264"/>
      <c r="Q4497" s="264"/>
      <c r="R4497" s="264"/>
      <c r="S4497" s="264"/>
      <c r="T4497" s="265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5"/>
      <c r="AE4497" s="15"/>
      <c r="AT4497" s="266" t="s">
        <v>202</v>
      </c>
      <c r="AU4497" s="266" t="s">
        <v>82</v>
      </c>
      <c r="AV4497" s="15" t="s">
        <v>93</v>
      </c>
      <c r="AW4497" s="15" t="s">
        <v>34</v>
      </c>
      <c r="AX4497" s="15" t="s">
        <v>72</v>
      </c>
      <c r="AY4497" s="266" t="s">
        <v>191</v>
      </c>
    </row>
    <row r="4498" s="16" customFormat="1">
      <c r="A4498" s="16"/>
      <c r="B4498" s="267"/>
      <c r="C4498" s="268"/>
      <c r="D4498" s="236" t="s">
        <v>202</v>
      </c>
      <c r="E4498" s="269" t="s">
        <v>19</v>
      </c>
      <c r="F4498" s="270" t="s">
        <v>212</v>
      </c>
      <c r="G4498" s="268"/>
      <c r="H4498" s="271">
        <v>158.88500000000002</v>
      </c>
      <c r="I4498" s="272"/>
      <c r="J4498" s="268"/>
      <c r="K4498" s="268"/>
      <c r="L4498" s="273"/>
      <c r="M4498" s="274"/>
      <c r="N4498" s="275"/>
      <c r="O4498" s="275"/>
      <c r="P4498" s="275"/>
      <c r="Q4498" s="275"/>
      <c r="R4498" s="275"/>
      <c r="S4498" s="275"/>
      <c r="T4498" s="27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T4498" s="277" t="s">
        <v>202</v>
      </c>
      <c r="AU4498" s="277" t="s">
        <v>82</v>
      </c>
      <c r="AV4498" s="16" t="s">
        <v>198</v>
      </c>
      <c r="AW4498" s="16" t="s">
        <v>34</v>
      </c>
      <c r="AX4498" s="16" t="s">
        <v>80</v>
      </c>
      <c r="AY4498" s="277" t="s">
        <v>191</v>
      </c>
    </row>
    <row r="4499" s="2" customFormat="1" ht="16.5" customHeight="1">
      <c r="A4499" s="41"/>
      <c r="B4499" s="42"/>
      <c r="C4499" s="278" t="s">
        <v>3104</v>
      </c>
      <c r="D4499" s="278" t="s">
        <v>260</v>
      </c>
      <c r="E4499" s="279" t="s">
        <v>3105</v>
      </c>
      <c r="F4499" s="280" t="s">
        <v>3106</v>
      </c>
      <c r="G4499" s="281" t="s">
        <v>215</v>
      </c>
      <c r="H4499" s="282">
        <v>166.82900000000001</v>
      </c>
      <c r="I4499" s="283"/>
      <c r="J4499" s="284">
        <f>ROUND(I4499*H4499,2)</f>
        <v>0</v>
      </c>
      <c r="K4499" s="280" t="s">
        <v>197</v>
      </c>
      <c r="L4499" s="285"/>
      <c r="M4499" s="286" t="s">
        <v>19</v>
      </c>
      <c r="N4499" s="287" t="s">
        <v>43</v>
      </c>
      <c r="O4499" s="87"/>
      <c r="P4499" s="225">
        <f>O4499*H4499</f>
        <v>0</v>
      </c>
      <c r="Q4499" s="225">
        <v>0.00029999999999999997</v>
      </c>
      <c r="R4499" s="225">
        <f>Q4499*H4499</f>
        <v>0.050048699999999995</v>
      </c>
      <c r="S4499" s="225">
        <v>0</v>
      </c>
      <c r="T4499" s="226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7" t="s">
        <v>688</v>
      </c>
      <c r="AT4499" s="227" t="s">
        <v>260</v>
      </c>
      <c r="AU4499" s="227" t="s">
        <v>82</v>
      </c>
      <c r="AY4499" s="20" t="s">
        <v>191</v>
      </c>
      <c r="BE4499" s="228">
        <f>IF(N4499="základní",J4499,0)</f>
        <v>0</v>
      </c>
      <c r="BF4499" s="228">
        <f>IF(N4499="snížená",J4499,0)</f>
        <v>0</v>
      </c>
      <c r="BG4499" s="228">
        <f>IF(N4499="zákl. přenesená",J4499,0)</f>
        <v>0</v>
      </c>
      <c r="BH4499" s="228">
        <f>IF(N4499="sníž. přenesená",J4499,0)</f>
        <v>0</v>
      </c>
      <c r="BI4499" s="228">
        <f>IF(N4499="nulová",J4499,0)</f>
        <v>0</v>
      </c>
      <c r="BJ4499" s="20" t="s">
        <v>80</v>
      </c>
      <c r="BK4499" s="228">
        <f>ROUND(I4499*H4499,2)</f>
        <v>0</v>
      </c>
      <c r="BL4499" s="20" t="s">
        <v>464</v>
      </c>
      <c r="BM4499" s="227" t="s">
        <v>3107</v>
      </c>
    </row>
    <row r="4500" s="13" customFormat="1">
      <c r="A4500" s="13"/>
      <c r="B4500" s="234"/>
      <c r="C4500" s="235"/>
      <c r="D4500" s="236" t="s">
        <v>202</v>
      </c>
      <c r="E4500" s="237" t="s">
        <v>19</v>
      </c>
      <c r="F4500" s="238" t="s">
        <v>701</v>
      </c>
      <c r="G4500" s="235"/>
      <c r="H4500" s="237" t="s">
        <v>19</v>
      </c>
      <c r="I4500" s="239"/>
      <c r="J4500" s="235"/>
      <c r="K4500" s="235"/>
      <c r="L4500" s="240"/>
      <c r="M4500" s="241"/>
      <c r="N4500" s="242"/>
      <c r="O4500" s="242"/>
      <c r="P4500" s="242"/>
      <c r="Q4500" s="242"/>
      <c r="R4500" s="242"/>
      <c r="S4500" s="242"/>
      <c r="T4500" s="243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4" t="s">
        <v>202</v>
      </c>
      <c r="AU4500" s="244" t="s">
        <v>82</v>
      </c>
      <c r="AV4500" s="13" t="s">
        <v>80</v>
      </c>
      <c r="AW4500" s="13" t="s">
        <v>34</v>
      </c>
      <c r="AX4500" s="13" t="s">
        <v>72</v>
      </c>
      <c r="AY4500" s="244" t="s">
        <v>191</v>
      </c>
    </row>
    <row r="4501" s="13" customFormat="1">
      <c r="A4501" s="13"/>
      <c r="B4501" s="234"/>
      <c r="C4501" s="235"/>
      <c r="D4501" s="236" t="s">
        <v>202</v>
      </c>
      <c r="E4501" s="237" t="s">
        <v>19</v>
      </c>
      <c r="F4501" s="238" t="s">
        <v>1489</v>
      </c>
      <c r="G4501" s="235"/>
      <c r="H4501" s="237" t="s">
        <v>19</v>
      </c>
      <c r="I4501" s="239"/>
      <c r="J4501" s="235"/>
      <c r="K4501" s="235"/>
      <c r="L4501" s="240"/>
      <c r="M4501" s="241"/>
      <c r="N4501" s="242"/>
      <c r="O4501" s="242"/>
      <c r="P4501" s="242"/>
      <c r="Q4501" s="242"/>
      <c r="R4501" s="242"/>
      <c r="S4501" s="242"/>
      <c r="T4501" s="243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4" t="s">
        <v>202</v>
      </c>
      <c r="AU4501" s="244" t="s">
        <v>82</v>
      </c>
      <c r="AV4501" s="13" t="s">
        <v>80</v>
      </c>
      <c r="AW4501" s="13" t="s">
        <v>34</v>
      </c>
      <c r="AX4501" s="13" t="s">
        <v>72</v>
      </c>
      <c r="AY4501" s="244" t="s">
        <v>191</v>
      </c>
    </row>
    <row r="4502" s="13" customFormat="1">
      <c r="A4502" s="13"/>
      <c r="B4502" s="234"/>
      <c r="C4502" s="235"/>
      <c r="D4502" s="236" t="s">
        <v>202</v>
      </c>
      <c r="E4502" s="237" t="s">
        <v>19</v>
      </c>
      <c r="F4502" s="238" t="s">
        <v>1494</v>
      </c>
      <c r="G4502" s="235"/>
      <c r="H4502" s="237" t="s">
        <v>19</v>
      </c>
      <c r="I4502" s="239"/>
      <c r="J4502" s="235"/>
      <c r="K4502" s="235"/>
      <c r="L4502" s="240"/>
      <c r="M4502" s="241"/>
      <c r="N4502" s="242"/>
      <c r="O4502" s="242"/>
      <c r="P4502" s="242"/>
      <c r="Q4502" s="242"/>
      <c r="R4502" s="242"/>
      <c r="S4502" s="242"/>
      <c r="T4502" s="24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4" t="s">
        <v>202</v>
      </c>
      <c r="AU4502" s="244" t="s">
        <v>82</v>
      </c>
      <c r="AV4502" s="13" t="s">
        <v>80</v>
      </c>
      <c r="AW4502" s="13" t="s">
        <v>34</v>
      </c>
      <c r="AX4502" s="13" t="s">
        <v>72</v>
      </c>
      <c r="AY4502" s="244" t="s">
        <v>191</v>
      </c>
    </row>
    <row r="4503" s="14" customFormat="1">
      <c r="A4503" s="14"/>
      <c r="B4503" s="245"/>
      <c r="C4503" s="246"/>
      <c r="D4503" s="236" t="s">
        <v>202</v>
      </c>
      <c r="E4503" s="247" t="s">
        <v>19</v>
      </c>
      <c r="F4503" s="248" t="s">
        <v>3087</v>
      </c>
      <c r="G4503" s="246"/>
      <c r="H4503" s="249">
        <v>4.8399999999999999</v>
      </c>
      <c r="I4503" s="250"/>
      <c r="J4503" s="246"/>
      <c r="K4503" s="246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202</v>
      </c>
      <c r="AU4503" s="255" t="s">
        <v>82</v>
      </c>
      <c r="AV4503" s="14" t="s">
        <v>82</v>
      </c>
      <c r="AW4503" s="14" t="s">
        <v>34</v>
      </c>
      <c r="AX4503" s="14" t="s">
        <v>72</v>
      </c>
      <c r="AY4503" s="255" t="s">
        <v>191</v>
      </c>
    </row>
    <row r="4504" s="14" customFormat="1">
      <c r="A4504" s="14"/>
      <c r="B4504" s="245"/>
      <c r="C4504" s="246"/>
      <c r="D4504" s="236" t="s">
        <v>202</v>
      </c>
      <c r="E4504" s="247" t="s">
        <v>19</v>
      </c>
      <c r="F4504" s="248" t="s">
        <v>3087</v>
      </c>
      <c r="G4504" s="246"/>
      <c r="H4504" s="249">
        <v>4.8399999999999999</v>
      </c>
      <c r="I4504" s="250"/>
      <c r="J4504" s="246"/>
      <c r="K4504" s="246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202</v>
      </c>
      <c r="AU4504" s="255" t="s">
        <v>82</v>
      </c>
      <c r="AV4504" s="14" t="s">
        <v>82</v>
      </c>
      <c r="AW4504" s="14" t="s">
        <v>34</v>
      </c>
      <c r="AX4504" s="14" t="s">
        <v>72</v>
      </c>
      <c r="AY4504" s="255" t="s">
        <v>191</v>
      </c>
    </row>
    <row r="4505" s="13" customFormat="1">
      <c r="A4505" s="13"/>
      <c r="B4505" s="234"/>
      <c r="C4505" s="235"/>
      <c r="D4505" s="236" t="s">
        <v>202</v>
      </c>
      <c r="E4505" s="237" t="s">
        <v>19</v>
      </c>
      <c r="F4505" s="238" t="s">
        <v>1501</v>
      </c>
      <c r="G4505" s="235"/>
      <c r="H4505" s="237" t="s">
        <v>19</v>
      </c>
      <c r="I4505" s="239"/>
      <c r="J4505" s="235"/>
      <c r="K4505" s="235"/>
      <c r="L4505" s="240"/>
      <c r="M4505" s="241"/>
      <c r="N4505" s="242"/>
      <c r="O4505" s="242"/>
      <c r="P4505" s="242"/>
      <c r="Q4505" s="242"/>
      <c r="R4505" s="242"/>
      <c r="S4505" s="242"/>
      <c r="T4505" s="243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4" t="s">
        <v>202</v>
      </c>
      <c r="AU4505" s="244" t="s">
        <v>82</v>
      </c>
      <c r="AV4505" s="13" t="s">
        <v>80</v>
      </c>
      <c r="AW4505" s="13" t="s">
        <v>34</v>
      </c>
      <c r="AX4505" s="13" t="s">
        <v>72</v>
      </c>
      <c r="AY4505" s="244" t="s">
        <v>191</v>
      </c>
    </row>
    <row r="4506" s="14" customFormat="1">
      <c r="A4506" s="14"/>
      <c r="B4506" s="245"/>
      <c r="C4506" s="246"/>
      <c r="D4506" s="236" t="s">
        <v>202</v>
      </c>
      <c r="E4506" s="247" t="s">
        <v>19</v>
      </c>
      <c r="F4506" s="248" t="s">
        <v>3088</v>
      </c>
      <c r="G4506" s="246"/>
      <c r="H4506" s="249">
        <v>0.92500000000000004</v>
      </c>
      <c r="I4506" s="250"/>
      <c r="J4506" s="246"/>
      <c r="K4506" s="246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202</v>
      </c>
      <c r="AU4506" s="255" t="s">
        <v>82</v>
      </c>
      <c r="AV4506" s="14" t="s">
        <v>82</v>
      </c>
      <c r="AW4506" s="14" t="s">
        <v>34</v>
      </c>
      <c r="AX4506" s="14" t="s">
        <v>72</v>
      </c>
      <c r="AY4506" s="255" t="s">
        <v>191</v>
      </c>
    </row>
    <row r="4507" s="13" customFormat="1">
      <c r="A4507" s="13"/>
      <c r="B4507" s="234"/>
      <c r="C4507" s="235"/>
      <c r="D4507" s="236" t="s">
        <v>202</v>
      </c>
      <c r="E4507" s="237" t="s">
        <v>19</v>
      </c>
      <c r="F4507" s="238" t="s">
        <v>1505</v>
      </c>
      <c r="G4507" s="235"/>
      <c r="H4507" s="237" t="s">
        <v>19</v>
      </c>
      <c r="I4507" s="239"/>
      <c r="J4507" s="235"/>
      <c r="K4507" s="235"/>
      <c r="L4507" s="240"/>
      <c r="M4507" s="241"/>
      <c r="N4507" s="242"/>
      <c r="O4507" s="242"/>
      <c r="P4507" s="242"/>
      <c r="Q4507" s="242"/>
      <c r="R4507" s="242"/>
      <c r="S4507" s="242"/>
      <c r="T4507" s="24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4" t="s">
        <v>202</v>
      </c>
      <c r="AU4507" s="244" t="s">
        <v>82</v>
      </c>
      <c r="AV4507" s="13" t="s">
        <v>80</v>
      </c>
      <c r="AW4507" s="13" t="s">
        <v>34</v>
      </c>
      <c r="AX4507" s="13" t="s">
        <v>72</v>
      </c>
      <c r="AY4507" s="244" t="s">
        <v>191</v>
      </c>
    </row>
    <row r="4508" s="14" customFormat="1">
      <c r="A4508" s="14"/>
      <c r="B4508" s="245"/>
      <c r="C4508" s="246"/>
      <c r="D4508" s="236" t="s">
        <v>202</v>
      </c>
      <c r="E4508" s="247" t="s">
        <v>19</v>
      </c>
      <c r="F4508" s="248" t="s">
        <v>3089</v>
      </c>
      <c r="G4508" s="246"/>
      <c r="H4508" s="249">
        <v>0.92000000000000004</v>
      </c>
      <c r="I4508" s="250"/>
      <c r="J4508" s="246"/>
      <c r="K4508" s="246"/>
      <c r="L4508" s="251"/>
      <c r="M4508" s="252"/>
      <c r="N4508" s="253"/>
      <c r="O4508" s="253"/>
      <c r="P4508" s="253"/>
      <c r="Q4508" s="253"/>
      <c r="R4508" s="253"/>
      <c r="S4508" s="253"/>
      <c r="T4508" s="25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5" t="s">
        <v>202</v>
      </c>
      <c r="AU4508" s="255" t="s">
        <v>82</v>
      </c>
      <c r="AV4508" s="14" t="s">
        <v>82</v>
      </c>
      <c r="AW4508" s="14" t="s">
        <v>34</v>
      </c>
      <c r="AX4508" s="14" t="s">
        <v>72</v>
      </c>
      <c r="AY4508" s="255" t="s">
        <v>191</v>
      </c>
    </row>
    <row r="4509" s="13" customFormat="1">
      <c r="A4509" s="13"/>
      <c r="B4509" s="234"/>
      <c r="C4509" s="235"/>
      <c r="D4509" s="236" t="s">
        <v>202</v>
      </c>
      <c r="E4509" s="237" t="s">
        <v>19</v>
      </c>
      <c r="F4509" s="238" t="s">
        <v>1518</v>
      </c>
      <c r="G4509" s="235"/>
      <c r="H4509" s="237" t="s">
        <v>19</v>
      </c>
      <c r="I4509" s="239"/>
      <c r="J4509" s="235"/>
      <c r="K4509" s="235"/>
      <c r="L4509" s="240"/>
      <c r="M4509" s="241"/>
      <c r="N4509" s="242"/>
      <c r="O4509" s="242"/>
      <c r="P4509" s="242"/>
      <c r="Q4509" s="242"/>
      <c r="R4509" s="242"/>
      <c r="S4509" s="242"/>
      <c r="T4509" s="243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4" t="s">
        <v>202</v>
      </c>
      <c r="AU4509" s="244" t="s">
        <v>82</v>
      </c>
      <c r="AV4509" s="13" t="s">
        <v>80</v>
      </c>
      <c r="AW4509" s="13" t="s">
        <v>34</v>
      </c>
      <c r="AX4509" s="13" t="s">
        <v>72</v>
      </c>
      <c r="AY4509" s="244" t="s">
        <v>191</v>
      </c>
    </row>
    <row r="4510" s="14" customFormat="1">
      <c r="A4510" s="14"/>
      <c r="B4510" s="245"/>
      <c r="C4510" s="246"/>
      <c r="D4510" s="236" t="s">
        <v>202</v>
      </c>
      <c r="E4510" s="247" t="s">
        <v>19</v>
      </c>
      <c r="F4510" s="248" t="s">
        <v>3090</v>
      </c>
      <c r="G4510" s="246"/>
      <c r="H4510" s="249">
        <v>5.2999999999999998</v>
      </c>
      <c r="I4510" s="250"/>
      <c r="J4510" s="246"/>
      <c r="K4510" s="246"/>
      <c r="L4510" s="251"/>
      <c r="M4510" s="252"/>
      <c r="N4510" s="253"/>
      <c r="O4510" s="253"/>
      <c r="P4510" s="253"/>
      <c r="Q4510" s="253"/>
      <c r="R4510" s="253"/>
      <c r="S4510" s="253"/>
      <c r="T4510" s="25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5" t="s">
        <v>202</v>
      </c>
      <c r="AU4510" s="255" t="s">
        <v>82</v>
      </c>
      <c r="AV4510" s="14" t="s">
        <v>82</v>
      </c>
      <c r="AW4510" s="14" t="s">
        <v>34</v>
      </c>
      <c r="AX4510" s="14" t="s">
        <v>72</v>
      </c>
      <c r="AY4510" s="255" t="s">
        <v>191</v>
      </c>
    </row>
    <row r="4511" s="13" customFormat="1">
      <c r="A4511" s="13"/>
      <c r="B4511" s="234"/>
      <c r="C4511" s="235"/>
      <c r="D4511" s="236" t="s">
        <v>202</v>
      </c>
      <c r="E4511" s="237" t="s">
        <v>19</v>
      </c>
      <c r="F4511" s="238" t="s">
        <v>1522</v>
      </c>
      <c r="G4511" s="235"/>
      <c r="H4511" s="237" t="s">
        <v>19</v>
      </c>
      <c r="I4511" s="239"/>
      <c r="J4511" s="235"/>
      <c r="K4511" s="235"/>
      <c r="L4511" s="240"/>
      <c r="M4511" s="241"/>
      <c r="N4511" s="242"/>
      <c r="O4511" s="242"/>
      <c r="P4511" s="242"/>
      <c r="Q4511" s="242"/>
      <c r="R4511" s="242"/>
      <c r="S4511" s="242"/>
      <c r="T4511" s="24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4" t="s">
        <v>202</v>
      </c>
      <c r="AU4511" s="244" t="s">
        <v>82</v>
      </c>
      <c r="AV4511" s="13" t="s">
        <v>80</v>
      </c>
      <c r="AW4511" s="13" t="s">
        <v>34</v>
      </c>
      <c r="AX4511" s="13" t="s">
        <v>72</v>
      </c>
      <c r="AY4511" s="244" t="s">
        <v>191</v>
      </c>
    </row>
    <row r="4512" s="14" customFormat="1">
      <c r="A4512" s="14"/>
      <c r="B4512" s="245"/>
      <c r="C4512" s="246"/>
      <c r="D4512" s="236" t="s">
        <v>202</v>
      </c>
      <c r="E4512" s="247" t="s">
        <v>19</v>
      </c>
      <c r="F4512" s="248" t="s">
        <v>3091</v>
      </c>
      <c r="G4512" s="246"/>
      <c r="H4512" s="249">
        <v>5</v>
      </c>
      <c r="I4512" s="250"/>
      <c r="J4512" s="246"/>
      <c r="K4512" s="246"/>
      <c r="L4512" s="251"/>
      <c r="M4512" s="252"/>
      <c r="N4512" s="253"/>
      <c r="O4512" s="253"/>
      <c r="P4512" s="253"/>
      <c r="Q4512" s="253"/>
      <c r="R4512" s="253"/>
      <c r="S4512" s="253"/>
      <c r="T4512" s="25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5" t="s">
        <v>202</v>
      </c>
      <c r="AU4512" s="255" t="s">
        <v>82</v>
      </c>
      <c r="AV4512" s="14" t="s">
        <v>82</v>
      </c>
      <c r="AW4512" s="14" t="s">
        <v>34</v>
      </c>
      <c r="AX4512" s="14" t="s">
        <v>72</v>
      </c>
      <c r="AY4512" s="255" t="s">
        <v>191</v>
      </c>
    </row>
    <row r="4513" s="13" customFormat="1">
      <c r="A4513" s="13"/>
      <c r="B4513" s="234"/>
      <c r="C4513" s="235"/>
      <c r="D4513" s="236" t="s">
        <v>202</v>
      </c>
      <c r="E4513" s="237" t="s">
        <v>19</v>
      </c>
      <c r="F4513" s="238" t="s">
        <v>1527</v>
      </c>
      <c r="G4513" s="235"/>
      <c r="H4513" s="237" t="s">
        <v>19</v>
      </c>
      <c r="I4513" s="239"/>
      <c r="J4513" s="235"/>
      <c r="K4513" s="235"/>
      <c r="L4513" s="240"/>
      <c r="M4513" s="241"/>
      <c r="N4513" s="242"/>
      <c r="O4513" s="242"/>
      <c r="P4513" s="242"/>
      <c r="Q4513" s="242"/>
      <c r="R4513" s="242"/>
      <c r="S4513" s="242"/>
      <c r="T4513" s="24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4" t="s">
        <v>202</v>
      </c>
      <c r="AU4513" s="244" t="s">
        <v>82</v>
      </c>
      <c r="AV4513" s="13" t="s">
        <v>80</v>
      </c>
      <c r="AW4513" s="13" t="s">
        <v>34</v>
      </c>
      <c r="AX4513" s="13" t="s">
        <v>72</v>
      </c>
      <c r="AY4513" s="244" t="s">
        <v>191</v>
      </c>
    </row>
    <row r="4514" s="14" customFormat="1">
      <c r="A4514" s="14"/>
      <c r="B4514" s="245"/>
      <c r="C4514" s="246"/>
      <c r="D4514" s="236" t="s">
        <v>202</v>
      </c>
      <c r="E4514" s="247" t="s">
        <v>19</v>
      </c>
      <c r="F4514" s="248" t="s">
        <v>3092</v>
      </c>
      <c r="G4514" s="246"/>
      <c r="H4514" s="249">
        <v>4.9000000000000004</v>
      </c>
      <c r="I4514" s="250"/>
      <c r="J4514" s="246"/>
      <c r="K4514" s="246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202</v>
      </c>
      <c r="AU4514" s="255" t="s">
        <v>82</v>
      </c>
      <c r="AV4514" s="14" t="s">
        <v>82</v>
      </c>
      <c r="AW4514" s="14" t="s">
        <v>34</v>
      </c>
      <c r="AX4514" s="14" t="s">
        <v>72</v>
      </c>
      <c r="AY4514" s="255" t="s">
        <v>191</v>
      </c>
    </row>
    <row r="4515" s="13" customFormat="1">
      <c r="A4515" s="13"/>
      <c r="B4515" s="234"/>
      <c r="C4515" s="235"/>
      <c r="D4515" s="236" t="s">
        <v>202</v>
      </c>
      <c r="E4515" s="237" t="s">
        <v>19</v>
      </c>
      <c r="F4515" s="238" t="s">
        <v>1531</v>
      </c>
      <c r="G4515" s="235"/>
      <c r="H4515" s="237" t="s">
        <v>19</v>
      </c>
      <c r="I4515" s="239"/>
      <c r="J4515" s="235"/>
      <c r="K4515" s="235"/>
      <c r="L4515" s="240"/>
      <c r="M4515" s="241"/>
      <c r="N4515" s="242"/>
      <c r="O4515" s="242"/>
      <c r="P4515" s="242"/>
      <c r="Q4515" s="242"/>
      <c r="R4515" s="242"/>
      <c r="S4515" s="242"/>
      <c r="T4515" s="24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4" t="s">
        <v>202</v>
      </c>
      <c r="AU4515" s="244" t="s">
        <v>82</v>
      </c>
      <c r="AV4515" s="13" t="s">
        <v>80</v>
      </c>
      <c r="AW4515" s="13" t="s">
        <v>34</v>
      </c>
      <c r="AX4515" s="13" t="s">
        <v>72</v>
      </c>
      <c r="AY4515" s="244" t="s">
        <v>191</v>
      </c>
    </row>
    <row r="4516" s="14" customFormat="1">
      <c r="A4516" s="14"/>
      <c r="B4516" s="245"/>
      <c r="C4516" s="246"/>
      <c r="D4516" s="236" t="s">
        <v>202</v>
      </c>
      <c r="E4516" s="247" t="s">
        <v>19</v>
      </c>
      <c r="F4516" s="248" t="s">
        <v>3091</v>
      </c>
      <c r="G4516" s="246"/>
      <c r="H4516" s="249">
        <v>5</v>
      </c>
      <c r="I4516" s="250"/>
      <c r="J4516" s="246"/>
      <c r="K4516" s="246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202</v>
      </c>
      <c r="AU4516" s="255" t="s">
        <v>82</v>
      </c>
      <c r="AV4516" s="14" t="s">
        <v>82</v>
      </c>
      <c r="AW4516" s="14" t="s">
        <v>34</v>
      </c>
      <c r="AX4516" s="14" t="s">
        <v>72</v>
      </c>
      <c r="AY4516" s="255" t="s">
        <v>191</v>
      </c>
    </row>
    <row r="4517" s="15" customFormat="1">
      <c r="A4517" s="15"/>
      <c r="B4517" s="256"/>
      <c r="C4517" s="257"/>
      <c r="D4517" s="236" t="s">
        <v>202</v>
      </c>
      <c r="E4517" s="258" t="s">
        <v>19</v>
      </c>
      <c r="F4517" s="259" t="s">
        <v>208</v>
      </c>
      <c r="G4517" s="257"/>
      <c r="H4517" s="260">
        <v>31.725000000000001</v>
      </c>
      <c r="I4517" s="261"/>
      <c r="J4517" s="257"/>
      <c r="K4517" s="257"/>
      <c r="L4517" s="262"/>
      <c r="M4517" s="263"/>
      <c r="N4517" s="264"/>
      <c r="O4517" s="264"/>
      <c r="P4517" s="264"/>
      <c r="Q4517" s="264"/>
      <c r="R4517" s="264"/>
      <c r="S4517" s="264"/>
      <c r="T4517" s="26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5"/>
      <c r="AE4517" s="15"/>
      <c r="AT4517" s="266" t="s">
        <v>202</v>
      </c>
      <c r="AU4517" s="266" t="s">
        <v>82</v>
      </c>
      <c r="AV4517" s="15" t="s">
        <v>93</v>
      </c>
      <c r="AW4517" s="15" t="s">
        <v>34</v>
      </c>
      <c r="AX4517" s="15" t="s">
        <v>72</v>
      </c>
      <c r="AY4517" s="266" t="s">
        <v>191</v>
      </c>
    </row>
    <row r="4518" s="13" customFormat="1">
      <c r="A4518" s="13"/>
      <c r="B4518" s="234"/>
      <c r="C4518" s="235"/>
      <c r="D4518" s="236" t="s">
        <v>202</v>
      </c>
      <c r="E4518" s="237" t="s">
        <v>19</v>
      </c>
      <c r="F4518" s="238" t="s">
        <v>1539</v>
      </c>
      <c r="G4518" s="235"/>
      <c r="H4518" s="237" t="s">
        <v>19</v>
      </c>
      <c r="I4518" s="239"/>
      <c r="J4518" s="235"/>
      <c r="K4518" s="235"/>
      <c r="L4518" s="240"/>
      <c r="M4518" s="241"/>
      <c r="N4518" s="242"/>
      <c r="O4518" s="242"/>
      <c r="P4518" s="242"/>
      <c r="Q4518" s="242"/>
      <c r="R4518" s="242"/>
      <c r="S4518" s="242"/>
      <c r="T4518" s="24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4" t="s">
        <v>202</v>
      </c>
      <c r="AU4518" s="244" t="s">
        <v>82</v>
      </c>
      <c r="AV4518" s="13" t="s">
        <v>80</v>
      </c>
      <c r="AW4518" s="13" t="s">
        <v>34</v>
      </c>
      <c r="AX4518" s="13" t="s">
        <v>72</v>
      </c>
      <c r="AY4518" s="244" t="s">
        <v>191</v>
      </c>
    </row>
    <row r="4519" s="13" customFormat="1">
      <c r="A4519" s="13"/>
      <c r="B4519" s="234"/>
      <c r="C4519" s="235"/>
      <c r="D4519" s="236" t="s">
        <v>202</v>
      </c>
      <c r="E4519" s="237" t="s">
        <v>19</v>
      </c>
      <c r="F4519" s="238" t="s">
        <v>1540</v>
      </c>
      <c r="G4519" s="235"/>
      <c r="H4519" s="237" t="s">
        <v>19</v>
      </c>
      <c r="I4519" s="239"/>
      <c r="J4519" s="235"/>
      <c r="K4519" s="235"/>
      <c r="L4519" s="240"/>
      <c r="M4519" s="241"/>
      <c r="N4519" s="242"/>
      <c r="O4519" s="242"/>
      <c r="P4519" s="242"/>
      <c r="Q4519" s="242"/>
      <c r="R4519" s="242"/>
      <c r="S4519" s="242"/>
      <c r="T4519" s="243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4" t="s">
        <v>202</v>
      </c>
      <c r="AU4519" s="244" t="s">
        <v>82</v>
      </c>
      <c r="AV4519" s="13" t="s">
        <v>80</v>
      </c>
      <c r="AW4519" s="13" t="s">
        <v>34</v>
      </c>
      <c r="AX4519" s="13" t="s">
        <v>72</v>
      </c>
      <c r="AY4519" s="244" t="s">
        <v>191</v>
      </c>
    </row>
    <row r="4520" s="13" customFormat="1">
      <c r="A4520" s="13"/>
      <c r="B4520" s="234"/>
      <c r="C4520" s="235"/>
      <c r="D4520" s="236" t="s">
        <v>202</v>
      </c>
      <c r="E4520" s="237" t="s">
        <v>19</v>
      </c>
      <c r="F4520" s="238" t="s">
        <v>1548</v>
      </c>
      <c r="G4520" s="235"/>
      <c r="H4520" s="237" t="s">
        <v>19</v>
      </c>
      <c r="I4520" s="239"/>
      <c r="J4520" s="235"/>
      <c r="K4520" s="235"/>
      <c r="L4520" s="240"/>
      <c r="M4520" s="241"/>
      <c r="N4520" s="242"/>
      <c r="O4520" s="242"/>
      <c r="P4520" s="242"/>
      <c r="Q4520" s="242"/>
      <c r="R4520" s="242"/>
      <c r="S4520" s="242"/>
      <c r="T4520" s="24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4" t="s">
        <v>202</v>
      </c>
      <c r="AU4520" s="244" t="s">
        <v>82</v>
      </c>
      <c r="AV4520" s="13" t="s">
        <v>80</v>
      </c>
      <c r="AW4520" s="13" t="s">
        <v>34</v>
      </c>
      <c r="AX4520" s="13" t="s">
        <v>72</v>
      </c>
      <c r="AY4520" s="244" t="s">
        <v>191</v>
      </c>
    </row>
    <row r="4521" s="14" customFormat="1">
      <c r="A4521" s="14"/>
      <c r="B4521" s="245"/>
      <c r="C4521" s="246"/>
      <c r="D4521" s="236" t="s">
        <v>202</v>
      </c>
      <c r="E4521" s="247" t="s">
        <v>19</v>
      </c>
      <c r="F4521" s="248" t="s">
        <v>3093</v>
      </c>
      <c r="G4521" s="246"/>
      <c r="H4521" s="249">
        <v>1.25</v>
      </c>
      <c r="I4521" s="250"/>
      <c r="J4521" s="246"/>
      <c r="K4521" s="246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202</v>
      </c>
      <c r="AU4521" s="255" t="s">
        <v>82</v>
      </c>
      <c r="AV4521" s="14" t="s">
        <v>82</v>
      </c>
      <c r="AW4521" s="14" t="s">
        <v>34</v>
      </c>
      <c r="AX4521" s="14" t="s">
        <v>72</v>
      </c>
      <c r="AY4521" s="255" t="s">
        <v>191</v>
      </c>
    </row>
    <row r="4522" s="13" customFormat="1">
      <c r="A4522" s="13"/>
      <c r="B4522" s="234"/>
      <c r="C4522" s="235"/>
      <c r="D4522" s="236" t="s">
        <v>202</v>
      </c>
      <c r="E4522" s="237" t="s">
        <v>19</v>
      </c>
      <c r="F4522" s="238" t="s">
        <v>1554</v>
      </c>
      <c r="G4522" s="235"/>
      <c r="H4522" s="237" t="s">
        <v>19</v>
      </c>
      <c r="I4522" s="239"/>
      <c r="J4522" s="235"/>
      <c r="K4522" s="235"/>
      <c r="L4522" s="240"/>
      <c r="M4522" s="241"/>
      <c r="N4522" s="242"/>
      <c r="O4522" s="242"/>
      <c r="P4522" s="242"/>
      <c r="Q4522" s="242"/>
      <c r="R4522" s="242"/>
      <c r="S4522" s="242"/>
      <c r="T4522" s="24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4" t="s">
        <v>202</v>
      </c>
      <c r="AU4522" s="244" t="s">
        <v>82</v>
      </c>
      <c r="AV4522" s="13" t="s">
        <v>80</v>
      </c>
      <c r="AW4522" s="13" t="s">
        <v>34</v>
      </c>
      <c r="AX4522" s="13" t="s">
        <v>72</v>
      </c>
      <c r="AY4522" s="244" t="s">
        <v>191</v>
      </c>
    </row>
    <row r="4523" s="13" customFormat="1">
      <c r="A4523" s="13"/>
      <c r="B4523" s="234"/>
      <c r="C4523" s="235"/>
      <c r="D4523" s="236" t="s">
        <v>202</v>
      </c>
      <c r="E4523" s="237" t="s">
        <v>19</v>
      </c>
      <c r="F4523" s="238" t="s">
        <v>1559</v>
      </c>
      <c r="G4523" s="235"/>
      <c r="H4523" s="237" t="s">
        <v>19</v>
      </c>
      <c r="I4523" s="239"/>
      <c r="J4523" s="235"/>
      <c r="K4523" s="235"/>
      <c r="L4523" s="240"/>
      <c r="M4523" s="241"/>
      <c r="N4523" s="242"/>
      <c r="O4523" s="242"/>
      <c r="P4523" s="242"/>
      <c r="Q4523" s="242"/>
      <c r="R4523" s="242"/>
      <c r="S4523" s="242"/>
      <c r="T4523" s="24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4" t="s">
        <v>202</v>
      </c>
      <c r="AU4523" s="244" t="s">
        <v>82</v>
      </c>
      <c r="AV4523" s="13" t="s">
        <v>80</v>
      </c>
      <c r="AW4523" s="13" t="s">
        <v>34</v>
      </c>
      <c r="AX4523" s="13" t="s">
        <v>72</v>
      </c>
      <c r="AY4523" s="244" t="s">
        <v>191</v>
      </c>
    </row>
    <row r="4524" s="14" customFormat="1">
      <c r="A4524" s="14"/>
      <c r="B4524" s="245"/>
      <c r="C4524" s="246"/>
      <c r="D4524" s="236" t="s">
        <v>202</v>
      </c>
      <c r="E4524" s="247" t="s">
        <v>19</v>
      </c>
      <c r="F4524" s="248" t="s">
        <v>3093</v>
      </c>
      <c r="G4524" s="246"/>
      <c r="H4524" s="249">
        <v>1.25</v>
      </c>
      <c r="I4524" s="250"/>
      <c r="J4524" s="246"/>
      <c r="K4524" s="246"/>
      <c r="L4524" s="251"/>
      <c r="M4524" s="252"/>
      <c r="N4524" s="253"/>
      <c r="O4524" s="253"/>
      <c r="P4524" s="253"/>
      <c r="Q4524" s="253"/>
      <c r="R4524" s="253"/>
      <c r="S4524" s="253"/>
      <c r="T4524" s="25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5" t="s">
        <v>202</v>
      </c>
      <c r="AU4524" s="255" t="s">
        <v>82</v>
      </c>
      <c r="AV4524" s="14" t="s">
        <v>82</v>
      </c>
      <c r="AW4524" s="14" t="s">
        <v>34</v>
      </c>
      <c r="AX4524" s="14" t="s">
        <v>72</v>
      </c>
      <c r="AY4524" s="255" t="s">
        <v>191</v>
      </c>
    </row>
    <row r="4525" s="13" customFormat="1">
      <c r="A4525" s="13"/>
      <c r="B4525" s="234"/>
      <c r="C4525" s="235"/>
      <c r="D4525" s="236" t="s">
        <v>202</v>
      </c>
      <c r="E4525" s="237" t="s">
        <v>19</v>
      </c>
      <c r="F4525" s="238" t="s">
        <v>1565</v>
      </c>
      <c r="G4525" s="235"/>
      <c r="H4525" s="237" t="s">
        <v>19</v>
      </c>
      <c r="I4525" s="239"/>
      <c r="J4525" s="235"/>
      <c r="K4525" s="235"/>
      <c r="L4525" s="240"/>
      <c r="M4525" s="241"/>
      <c r="N4525" s="242"/>
      <c r="O4525" s="242"/>
      <c r="P4525" s="242"/>
      <c r="Q4525" s="242"/>
      <c r="R4525" s="242"/>
      <c r="S4525" s="242"/>
      <c r="T4525" s="243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4" t="s">
        <v>202</v>
      </c>
      <c r="AU4525" s="244" t="s">
        <v>82</v>
      </c>
      <c r="AV4525" s="13" t="s">
        <v>80</v>
      </c>
      <c r="AW4525" s="13" t="s">
        <v>34</v>
      </c>
      <c r="AX4525" s="13" t="s">
        <v>72</v>
      </c>
      <c r="AY4525" s="244" t="s">
        <v>191</v>
      </c>
    </row>
    <row r="4526" s="13" customFormat="1">
      <c r="A4526" s="13"/>
      <c r="B4526" s="234"/>
      <c r="C4526" s="235"/>
      <c r="D4526" s="236" t="s">
        <v>202</v>
      </c>
      <c r="E4526" s="237" t="s">
        <v>19</v>
      </c>
      <c r="F4526" s="238" t="s">
        <v>1569</v>
      </c>
      <c r="G4526" s="235"/>
      <c r="H4526" s="237" t="s">
        <v>19</v>
      </c>
      <c r="I4526" s="239"/>
      <c r="J4526" s="235"/>
      <c r="K4526" s="235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202</v>
      </c>
      <c r="AU4526" s="244" t="s">
        <v>82</v>
      </c>
      <c r="AV4526" s="13" t="s">
        <v>80</v>
      </c>
      <c r="AW4526" s="13" t="s">
        <v>34</v>
      </c>
      <c r="AX4526" s="13" t="s">
        <v>72</v>
      </c>
      <c r="AY4526" s="244" t="s">
        <v>191</v>
      </c>
    </row>
    <row r="4527" s="14" customFormat="1">
      <c r="A4527" s="14"/>
      <c r="B4527" s="245"/>
      <c r="C4527" s="246"/>
      <c r="D4527" s="236" t="s">
        <v>202</v>
      </c>
      <c r="E4527" s="247" t="s">
        <v>19</v>
      </c>
      <c r="F4527" s="248" t="s">
        <v>3093</v>
      </c>
      <c r="G4527" s="246"/>
      <c r="H4527" s="249">
        <v>1.25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202</v>
      </c>
      <c r="AU4527" s="255" t="s">
        <v>82</v>
      </c>
      <c r="AV4527" s="14" t="s">
        <v>82</v>
      </c>
      <c r="AW4527" s="14" t="s">
        <v>34</v>
      </c>
      <c r="AX4527" s="14" t="s">
        <v>72</v>
      </c>
      <c r="AY4527" s="255" t="s">
        <v>191</v>
      </c>
    </row>
    <row r="4528" s="13" customFormat="1">
      <c r="A4528" s="13"/>
      <c r="B4528" s="234"/>
      <c r="C4528" s="235"/>
      <c r="D4528" s="236" t="s">
        <v>202</v>
      </c>
      <c r="E4528" s="237" t="s">
        <v>19</v>
      </c>
      <c r="F4528" s="238" t="s">
        <v>1572</v>
      </c>
      <c r="G4528" s="235"/>
      <c r="H4528" s="237" t="s">
        <v>19</v>
      </c>
      <c r="I4528" s="239"/>
      <c r="J4528" s="235"/>
      <c r="K4528" s="235"/>
      <c r="L4528" s="240"/>
      <c r="M4528" s="241"/>
      <c r="N4528" s="242"/>
      <c r="O4528" s="242"/>
      <c r="P4528" s="242"/>
      <c r="Q4528" s="242"/>
      <c r="R4528" s="242"/>
      <c r="S4528" s="242"/>
      <c r="T4528" s="24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4" t="s">
        <v>202</v>
      </c>
      <c r="AU4528" s="244" t="s">
        <v>82</v>
      </c>
      <c r="AV4528" s="13" t="s">
        <v>80</v>
      </c>
      <c r="AW4528" s="13" t="s">
        <v>34</v>
      </c>
      <c r="AX4528" s="13" t="s">
        <v>72</v>
      </c>
      <c r="AY4528" s="244" t="s">
        <v>191</v>
      </c>
    </row>
    <row r="4529" s="13" customFormat="1">
      <c r="A4529" s="13"/>
      <c r="B4529" s="234"/>
      <c r="C4529" s="235"/>
      <c r="D4529" s="236" t="s">
        <v>202</v>
      </c>
      <c r="E4529" s="237" t="s">
        <v>19</v>
      </c>
      <c r="F4529" s="238" t="s">
        <v>1577</v>
      </c>
      <c r="G4529" s="235"/>
      <c r="H4529" s="237" t="s">
        <v>19</v>
      </c>
      <c r="I4529" s="239"/>
      <c r="J4529" s="235"/>
      <c r="K4529" s="235"/>
      <c r="L4529" s="240"/>
      <c r="M4529" s="241"/>
      <c r="N4529" s="242"/>
      <c r="O4529" s="242"/>
      <c r="P4529" s="242"/>
      <c r="Q4529" s="242"/>
      <c r="R4529" s="242"/>
      <c r="S4529" s="242"/>
      <c r="T4529" s="243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4" t="s">
        <v>202</v>
      </c>
      <c r="AU4529" s="244" t="s">
        <v>82</v>
      </c>
      <c r="AV4529" s="13" t="s">
        <v>80</v>
      </c>
      <c r="AW4529" s="13" t="s">
        <v>34</v>
      </c>
      <c r="AX4529" s="13" t="s">
        <v>72</v>
      </c>
      <c r="AY4529" s="244" t="s">
        <v>191</v>
      </c>
    </row>
    <row r="4530" s="14" customFormat="1">
      <c r="A4530" s="14"/>
      <c r="B4530" s="245"/>
      <c r="C4530" s="246"/>
      <c r="D4530" s="236" t="s">
        <v>202</v>
      </c>
      <c r="E4530" s="247" t="s">
        <v>19</v>
      </c>
      <c r="F4530" s="248" t="s">
        <v>3093</v>
      </c>
      <c r="G4530" s="246"/>
      <c r="H4530" s="249">
        <v>1.25</v>
      </c>
      <c r="I4530" s="250"/>
      <c r="J4530" s="246"/>
      <c r="K4530" s="246"/>
      <c r="L4530" s="251"/>
      <c r="M4530" s="252"/>
      <c r="N4530" s="253"/>
      <c r="O4530" s="253"/>
      <c r="P4530" s="253"/>
      <c r="Q4530" s="253"/>
      <c r="R4530" s="253"/>
      <c r="S4530" s="253"/>
      <c r="T4530" s="25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5" t="s">
        <v>202</v>
      </c>
      <c r="AU4530" s="255" t="s">
        <v>82</v>
      </c>
      <c r="AV4530" s="14" t="s">
        <v>82</v>
      </c>
      <c r="AW4530" s="14" t="s">
        <v>34</v>
      </c>
      <c r="AX4530" s="14" t="s">
        <v>72</v>
      </c>
      <c r="AY4530" s="255" t="s">
        <v>191</v>
      </c>
    </row>
    <row r="4531" s="15" customFormat="1">
      <c r="A4531" s="15"/>
      <c r="B4531" s="256"/>
      <c r="C4531" s="257"/>
      <c r="D4531" s="236" t="s">
        <v>202</v>
      </c>
      <c r="E4531" s="258" t="s">
        <v>19</v>
      </c>
      <c r="F4531" s="259" t="s">
        <v>208</v>
      </c>
      <c r="G4531" s="257"/>
      <c r="H4531" s="260">
        <v>5</v>
      </c>
      <c r="I4531" s="261"/>
      <c r="J4531" s="257"/>
      <c r="K4531" s="257"/>
      <c r="L4531" s="262"/>
      <c r="M4531" s="263"/>
      <c r="N4531" s="264"/>
      <c r="O4531" s="264"/>
      <c r="P4531" s="264"/>
      <c r="Q4531" s="264"/>
      <c r="R4531" s="264"/>
      <c r="S4531" s="264"/>
      <c r="T4531" s="265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5"/>
      <c r="AE4531" s="15"/>
      <c r="AT4531" s="266" t="s">
        <v>202</v>
      </c>
      <c r="AU4531" s="266" t="s">
        <v>82</v>
      </c>
      <c r="AV4531" s="15" t="s">
        <v>93</v>
      </c>
      <c r="AW4531" s="15" t="s">
        <v>34</v>
      </c>
      <c r="AX4531" s="15" t="s">
        <v>72</v>
      </c>
      <c r="AY4531" s="266" t="s">
        <v>191</v>
      </c>
    </row>
    <row r="4532" s="13" customFormat="1">
      <c r="A4532" s="13"/>
      <c r="B4532" s="234"/>
      <c r="C4532" s="235"/>
      <c r="D4532" s="236" t="s">
        <v>202</v>
      </c>
      <c r="E4532" s="237" t="s">
        <v>19</v>
      </c>
      <c r="F4532" s="238" t="s">
        <v>1581</v>
      </c>
      <c r="G4532" s="235"/>
      <c r="H4532" s="237" t="s">
        <v>19</v>
      </c>
      <c r="I4532" s="239"/>
      <c r="J4532" s="235"/>
      <c r="K4532" s="235"/>
      <c r="L4532" s="240"/>
      <c r="M4532" s="241"/>
      <c r="N4532" s="242"/>
      <c r="O4532" s="242"/>
      <c r="P4532" s="242"/>
      <c r="Q4532" s="242"/>
      <c r="R4532" s="242"/>
      <c r="S4532" s="242"/>
      <c r="T4532" s="24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4" t="s">
        <v>202</v>
      </c>
      <c r="AU4532" s="244" t="s">
        <v>82</v>
      </c>
      <c r="AV4532" s="13" t="s">
        <v>80</v>
      </c>
      <c r="AW4532" s="13" t="s">
        <v>34</v>
      </c>
      <c r="AX4532" s="13" t="s">
        <v>72</v>
      </c>
      <c r="AY4532" s="244" t="s">
        <v>191</v>
      </c>
    </row>
    <row r="4533" s="13" customFormat="1">
      <c r="A4533" s="13"/>
      <c r="B4533" s="234"/>
      <c r="C4533" s="235"/>
      <c r="D4533" s="236" t="s">
        <v>202</v>
      </c>
      <c r="E4533" s="237" t="s">
        <v>19</v>
      </c>
      <c r="F4533" s="238" t="s">
        <v>1599</v>
      </c>
      <c r="G4533" s="235"/>
      <c r="H4533" s="237" t="s">
        <v>19</v>
      </c>
      <c r="I4533" s="239"/>
      <c r="J4533" s="235"/>
      <c r="K4533" s="235"/>
      <c r="L4533" s="240"/>
      <c r="M4533" s="241"/>
      <c r="N4533" s="242"/>
      <c r="O4533" s="242"/>
      <c r="P4533" s="242"/>
      <c r="Q4533" s="242"/>
      <c r="R4533" s="242"/>
      <c r="S4533" s="242"/>
      <c r="T4533" s="24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4" t="s">
        <v>202</v>
      </c>
      <c r="AU4533" s="244" t="s">
        <v>82</v>
      </c>
      <c r="AV4533" s="13" t="s">
        <v>80</v>
      </c>
      <c r="AW4533" s="13" t="s">
        <v>34</v>
      </c>
      <c r="AX4533" s="13" t="s">
        <v>72</v>
      </c>
      <c r="AY4533" s="244" t="s">
        <v>191</v>
      </c>
    </row>
    <row r="4534" s="14" customFormat="1">
      <c r="A4534" s="14"/>
      <c r="B4534" s="245"/>
      <c r="C4534" s="246"/>
      <c r="D4534" s="236" t="s">
        <v>202</v>
      </c>
      <c r="E4534" s="247" t="s">
        <v>19</v>
      </c>
      <c r="F4534" s="248" t="s">
        <v>3094</v>
      </c>
      <c r="G4534" s="246"/>
      <c r="H4534" s="249">
        <v>2</v>
      </c>
      <c r="I4534" s="250"/>
      <c r="J4534" s="246"/>
      <c r="K4534" s="246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202</v>
      </c>
      <c r="AU4534" s="255" t="s">
        <v>82</v>
      </c>
      <c r="AV4534" s="14" t="s">
        <v>82</v>
      </c>
      <c r="AW4534" s="14" t="s">
        <v>34</v>
      </c>
      <c r="AX4534" s="14" t="s">
        <v>72</v>
      </c>
      <c r="AY4534" s="255" t="s">
        <v>191</v>
      </c>
    </row>
    <row r="4535" s="13" customFormat="1">
      <c r="A4535" s="13"/>
      <c r="B4535" s="234"/>
      <c r="C4535" s="235"/>
      <c r="D4535" s="236" t="s">
        <v>202</v>
      </c>
      <c r="E4535" s="237" t="s">
        <v>19</v>
      </c>
      <c r="F4535" s="238" t="s">
        <v>1604</v>
      </c>
      <c r="G4535" s="235"/>
      <c r="H4535" s="237" t="s">
        <v>19</v>
      </c>
      <c r="I4535" s="239"/>
      <c r="J4535" s="235"/>
      <c r="K4535" s="235"/>
      <c r="L4535" s="240"/>
      <c r="M4535" s="241"/>
      <c r="N4535" s="242"/>
      <c r="O4535" s="242"/>
      <c r="P4535" s="242"/>
      <c r="Q4535" s="242"/>
      <c r="R4535" s="242"/>
      <c r="S4535" s="242"/>
      <c r="T4535" s="24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4" t="s">
        <v>202</v>
      </c>
      <c r="AU4535" s="244" t="s">
        <v>82</v>
      </c>
      <c r="AV4535" s="13" t="s">
        <v>80</v>
      </c>
      <c r="AW4535" s="13" t="s">
        <v>34</v>
      </c>
      <c r="AX4535" s="13" t="s">
        <v>72</v>
      </c>
      <c r="AY4535" s="244" t="s">
        <v>191</v>
      </c>
    </row>
    <row r="4536" s="14" customFormat="1">
      <c r="A4536" s="14"/>
      <c r="B4536" s="245"/>
      <c r="C4536" s="246"/>
      <c r="D4536" s="236" t="s">
        <v>202</v>
      </c>
      <c r="E4536" s="247" t="s">
        <v>19</v>
      </c>
      <c r="F4536" s="248" t="s">
        <v>3094</v>
      </c>
      <c r="G4536" s="246"/>
      <c r="H4536" s="249">
        <v>2</v>
      </c>
      <c r="I4536" s="250"/>
      <c r="J4536" s="246"/>
      <c r="K4536" s="246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202</v>
      </c>
      <c r="AU4536" s="255" t="s">
        <v>82</v>
      </c>
      <c r="AV4536" s="14" t="s">
        <v>82</v>
      </c>
      <c r="AW4536" s="14" t="s">
        <v>34</v>
      </c>
      <c r="AX4536" s="14" t="s">
        <v>72</v>
      </c>
      <c r="AY4536" s="255" t="s">
        <v>191</v>
      </c>
    </row>
    <row r="4537" s="14" customFormat="1">
      <c r="A4537" s="14"/>
      <c r="B4537" s="245"/>
      <c r="C4537" s="246"/>
      <c r="D4537" s="236" t="s">
        <v>202</v>
      </c>
      <c r="E4537" s="247" t="s">
        <v>19</v>
      </c>
      <c r="F4537" s="248" t="s">
        <v>3095</v>
      </c>
      <c r="G4537" s="246"/>
      <c r="H4537" s="249">
        <v>5.1600000000000001</v>
      </c>
      <c r="I4537" s="250"/>
      <c r="J4537" s="246"/>
      <c r="K4537" s="246"/>
      <c r="L4537" s="251"/>
      <c r="M4537" s="252"/>
      <c r="N4537" s="253"/>
      <c r="O4537" s="253"/>
      <c r="P4537" s="253"/>
      <c r="Q4537" s="253"/>
      <c r="R4537" s="253"/>
      <c r="S4537" s="253"/>
      <c r="T4537" s="25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5" t="s">
        <v>202</v>
      </c>
      <c r="AU4537" s="255" t="s">
        <v>82</v>
      </c>
      <c r="AV4537" s="14" t="s">
        <v>82</v>
      </c>
      <c r="AW4537" s="14" t="s">
        <v>34</v>
      </c>
      <c r="AX4537" s="14" t="s">
        <v>72</v>
      </c>
      <c r="AY4537" s="255" t="s">
        <v>191</v>
      </c>
    </row>
    <row r="4538" s="15" customFormat="1">
      <c r="A4538" s="15"/>
      <c r="B4538" s="256"/>
      <c r="C4538" s="257"/>
      <c r="D4538" s="236" t="s">
        <v>202</v>
      </c>
      <c r="E4538" s="258" t="s">
        <v>19</v>
      </c>
      <c r="F4538" s="259" t="s">
        <v>208</v>
      </c>
      <c r="G4538" s="257"/>
      <c r="H4538" s="260">
        <v>9.1600000000000001</v>
      </c>
      <c r="I4538" s="261"/>
      <c r="J4538" s="257"/>
      <c r="K4538" s="257"/>
      <c r="L4538" s="262"/>
      <c r="M4538" s="263"/>
      <c r="N4538" s="264"/>
      <c r="O4538" s="264"/>
      <c r="P4538" s="264"/>
      <c r="Q4538" s="264"/>
      <c r="R4538" s="264"/>
      <c r="S4538" s="264"/>
      <c r="T4538" s="26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T4538" s="266" t="s">
        <v>202</v>
      </c>
      <c r="AU4538" s="266" t="s">
        <v>82</v>
      </c>
      <c r="AV4538" s="15" t="s">
        <v>93</v>
      </c>
      <c r="AW4538" s="15" t="s">
        <v>34</v>
      </c>
      <c r="AX4538" s="15" t="s">
        <v>72</v>
      </c>
      <c r="AY4538" s="266" t="s">
        <v>191</v>
      </c>
    </row>
    <row r="4539" s="13" customFormat="1">
      <c r="A4539" s="13"/>
      <c r="B4539" s="234"/>
      <c r="C4539" s="235"/>
      <c r="D4539" s="236" t="s">
        <v>202</v>
      </c>
      <c r="E4539" s="237" t="s">
        <v>19</v>
      </c>
      <c r="F4539" s="238" t="s">
        <v>1607</v>
      </c>
      <c r="G4539" s="235"/>
      <c r="H4539" s="237" t="s">
        <v>19</v>
      </c>
      <c r="I4539" s="239"/>
      <c r="J4539" s="235"/>
      <c r="K4539" s="235"/>
      <c r="L4539" s="240"/>
      <c r="M4539" s="241"/>
      <c r="N4539" s="242"/>
      <c r="O4539" s="242"/>
      <c r="P4539" s="242"/>
      <c r="Q4539" s="242"/>
      <c r="R4539" s="242"/>
      <c r="S4539" s="242"/>
      <c r="T4539" s="24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4" t="s">
        <v>202</v>
      </c>
      <c r="AU4539" s="244" t="s">
        <v>82</v>
      </c>
      <c r="AV4539" s="13" t="s">
        <v>80</v>
      </c>
      <c r="AW4539" s="13" t="s">
        <v>34</v>
      </c>
      <c r="AX4539" s="13" t="s">
        <v>72</v>
      </c>
      <c r="AY4539" s="244" t="s">
        <v>191</v>
      </c>
    </row>
    <row r="4540" s="13" customFormat="1">
      <c r="A4540" s="13"/>
      <c r="B4540" s="234"/>
      <c r="C4540" s="235"/>
      <c r="D4540" s="236" t="s">
        <v>202</v>
      </c>
      <c r="E4540" s="237" t="s">
        <v>19</v>
      </c>
      <c r="F4540" s="238" t="s">
        <v>1608</v>
      </c>
      <c r="G4540" s="235"/>
      <c r="H4540" s="237" t="s">
        <v>19</v>
      </c>
      <c r="I4540" s="239"/>
      <c r="J4540" s="235"/>
      <c r="K4540" s="235"/>
      <c r="L4540" s="240"/>
      <c r="M4540" s="241"/>
      <c r="N4540" s="242"/>
      <c r="O4540" s="242"/>
      <c r="P4540" s="242"/>
      <c r="Q4540" s="242"/>
      <c r="R4540" s="242"/>
      <c r="S4540" s="242"/>
      <c r="T4540" s="243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4" t="s">
        <v>202</v>
      </c>
      <c r="AU4540" s="244" t="s">
        <v>82</v>
      </c>
      <c r="AV4540" s="13" t="s">
        <v>80</v>
      </c>
      <c r="AW4540" s="13" t="s">
        <v>34</v>
      </c>
      <c r="AX4540" s="13" t="s">
        <v>72</v>
      </c>
      <c r="AY4540" s="244" t="s">
        <v>191</v>
      </c>
    </row>
    <row r="4541" s="14" customFormat="1">
      <c r="A4541" s="14"/>
      <c r="B4541" s="245"/>
      <c r="C4541" s="246"/>
      <c r="D4541" s="236" t="s">
        <v>202</v>
      </c>
      <c r="E4541" s="247" t="s">
        <v>19</v>
      </c>
      <c r="F4541" s="248" t="s">
        <v>3096</v>
      </c>
      <c r="G4541" s="246"/>
      <c r="H4541" s="249">
        <v>3</v>
      </c>
      <c r="I4541" s="250"/>
      <c r="J4541" s="246"/>
      <c r="K4541" s="246"/>
      <c r="L4541" s="251"/>
      <c r="M4541" s="252"/>
      <c r="N4541" s="253"/>
      <c r="O4541" s="253"/>
      <c r="P4541" s="253"/>
      <c r="Q4541" s="253"/>
      <c r="R4541" s="253"/>
      <c r="S4541" s="253"/>
      <c r="T4541" s="25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5" t="s">
        <v>202</v>
      </c>
      <c r="AU4541" s="255" t="s">
        <v>82</v>
      </c>
      <c r="AV4541" s="14" t="s">
        <v>82</v>
      </c>
      <c r="AW4541" s="14" t="s">
        <v>34</v>
      </c>
      <c r="AX4541" s="14" t="s">
        <v>72</v>
      </c>
      <c r="AY4541" s="255" t="s">
        <v>191</v>
      </c>
    </row>
    <row r="4542" s="14" customFormat="1">
      <c r="A4542" s="14"/>
      <c r="B4542" s="245"/>
      <c r="C4542" s="246"/>
      <c r="D4542" s="236" t="s">
        <v>202</v>
      </c>
      <c r="E4542" s="247" t="s">
        <v>19</v>
      </c>
      <c r="F4542" s="248" t="s">
        <v>3096</v>
      </c>
      <c r="G4542" s="246"/>
      <c r="H4542" s="249">
        <v>3</v>
      </c>
      <c r="I4542" s="250"/>
      <c r="J4542" s="246"/>
      <c r="K4542" s="246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202</v>
      </c>
      <c r="AU4542" s="255" t="s">
        <v>82</v>
      </c>
      <c r="AV4542" s="14" t="s">
        <v>82</v>
      </c>
      <c r="AW4542" s="14" t="s">
        <v>34</v>
      </c>
      <c r="AX4542" s="14" t="s">
        <v>72</v>
      </c>
      <c r="AY4542" s="255" t="s">
        <v>191</v>
      </c>
    </row>
    <row r="4543" s="13" customFormat="1">
      <c r="A4543" s="13"/>
      <c r="B4543" s="234"/>
      <c r="C4543" s="235"/>
      <c r="D4543" s="236" t="s">
        <v>202</v>
      </c>
      <c r="E4543" s="237" t="s">
        <v>19</v>
      </c>
      <c r="F4543" s="238" t="s">
        <v>1612</v>
      </c>
      <c r="G4543" s="235"/>
      <c r="H4543" s="237" t="s">
        <v>19</v>
      </c>
      <c r="I4543" s="239"/>
      <c r="J4543" s="235"/>
      <c r="K4543" s="235"/>
      <c r="L4543" s="240"/>
      <c r="M4543" s="241"/>
      <c r="N4543" s="242"/>
      <c r="O4543" s="242"/>
      <c r="P4543" s="242"/>
      <c r="Q4543" s="242"/>
      <c r="R4543" s="242"/>
      <c r="S4543" s="242"/>
      <c r="T4543" s="24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4" t="s">
        <v>202</v>
      </c>
      <c r="AU4543" s="244" t="s">
        <v>82</v>
      </c>
      <c r="AV4543" s="13" t="s">
        <v>80</v>
      </c>
      <c r="AW4543" s="13" t="s">
        <v>34</v>
      </c>
      <c r="AX4543" s="13" t="s">
        <v>72</v>
      </c>
      <c r="AY4543" s="244" t="s">
        <v>191</v>
      </c>
    </row>
    <row r="4544" s="14" customFormat="1">
      <c r="A4544" s="14"/>
      <c r="B4544" s="245"/>
      <c r="C4544" s="246"/>
      <c r="D4544" s="236" t="s">
        <v>202</v>
      </c>
      <c r="E4544" s="247" t="s">
        <v>19</v>
      </c>
      <c r="F4544" s="248" t="s">
        <v>3097</v>
      </c>
      <c r="G4544" s="246"/>
      <c r="H4544" s="249">
        <v>12</v>
      </c>
      <c r="I4544" s="250"/>
      <c r="J4544" s="246"/>
      <c r="K4544" s="246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202</v>
      </c>
      <c r="AU4544" s="255" t="s">
        <v>82</v>
      </c>
      <c r="AV4544" s="14" t="s">
        <v>82</v>
      </c>
      <c r="AW4544" s="14" t="s">
        <v>34</v>
      </c>
      <c r="AX4544" s="14" t="s">
        <v>72</v>
      </c>
      <c r="AY4544" s="255" t="s">
        <v>191</v>
      </c>
    </row>
    <row r="4545" s="14" customFormat="1">
      <c r="A4545" s="14"/>
      <c r="B4545" s="245"/>
      <c r="C4545" s="246"/>
      <c r="D4545" s="236" t="s">
        <v>202</v>
      </c>
      <c r="E4545" s="247" t="s">
        <v>19</v>
      </c>
      <c r="F4545" s="248" t="s">
        <v>3096</v>
      </c>
      <c r="G4545" s="246"/>
      <c r="H4545" s="249">
        <v>3</v>
      </c>
      <c r="I4545" s="250"/>
      <c r="J4545" s="246"/>
      <c r="K4545" s="246"/>
      <c r="L4545" s="251"/>
      <c r="M4545" s="252"/>
      <c r="N4545" s="253"/>
      <c r="O4545" s="253"/>
      <c r="P4545" s="253"/>
      <c r="Q4545" s="253"/>
      <c r="R4545" s="253"/>
      <c r="S4545" s="253"/>
      <c r="T4545" s="25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5" t="s">
        <v>202</v>
      </c>
      <c r="AU4545" s="255" t="s">
        <v>82</v>
      </c>
      <c r="AV4545" s="14" t="s">
        <v>82</v>
      </c>
      <c r="AW4545" s="14" t="s">
        <v>34</v>
      </c>
      <c r="AX4545" s="14" t="s">
        <v>72</v>
      </c>
      <c r="AY4545" s="255" t="s">
        <v>191</v>
      </c>
    </row>
    <row r="4546" s="14" customFormat="1">
      <c r="A4546" s="14"/>
      <c r="B4546" s="245"/>
      <c r="C4546" s="246"/>
      <c r="D4546" s="236" t="s">
        <v>202</v>
      </c>
      <c r="E4546" s="247" t="s">
        <v>19</v>
      </c>
      <c r="F4546" s="248" t="s">
        <v>3096</v>
      </c>
      <c r="G4546" s="246"/>
      <c r="H4546" s="249">
        <v>3</v>
      </c>
      <c r="I4546" s="250"/>
      <c r="J4546" s="246"/>
      <c r="K4546" s="246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202</v>
      </c>
      <c r="AU4546" s="255" t="s">
        <v>82</v>
      </c>
      <c r="AV4546" s="14" t="s">
        <v>82</v>
      </c>
      <c r="AW4546" s="14" t="s">
        <v>34</v>
      </c>
      <c r="AX4546" s="14" t="s">
        <v>72</v>
      </c>
      <c r="AY4546" s="255" t="s">
        <v>191</v>
      </c>
    </row>
    <row r="4547" s="14" customFormat="1">
      <c r="A4547" s="14"/>
      <c r="B4547" s="245"/>
      <c r="C4547" s="246"/>
      <c r="D4547" s="236" t="s">
        <v>202</v>
      </c>
      <c r="E4547" s="247" t="s">
        <v>19</v>
      </c>
      <c r="F4547" s="248" t="s">
        <v>3096</v>
      </c>
      <c r="G4547" s="246"/>
      <c r="H4547" s="249">
        <v>3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202</v>
      </c>
      <c r="AU4547" s="255" t="s">
        <v>82</v>
      </c>
      <c r="AV4547" s="14" t="s">
        <v>82</v>
      </c>
      <c r="AW4547" s="14" t="s">
        <v>34</v>
      </c>
      <c r="AX4547" s="14" t="s">
        <v>72</v>
      </c>
      <c r="AY4547" s="255" t="s">
        <v>191</v>
      </c>
    </row>
    <row r="4548" s="14" customFormat="1">
      <c r="A4548" s="14"/>
      <c r="B4548" s="245"/>
      <c r="C4548" s="246"/>
      <c r="D4548" s="236" t="s">
        <v>202</v>
      </c>
      <c r="E4548" s="247" t="s">
        <v>19</v>
      </c>
      <c r="F4548" s="248" t="s">
        <v>3096</v>
      </c>
      <c r="G4548" s="246"/>
      <c r="H4548" s="249">
        <v>3</v>
      </c>
      <c r="I4548" s="250"/>
      <c r="J4548" s="246"/>
      <c r="K4548" s="246"/>
      <c r="L4548" s="251"/>
      <c r="M4548" s="252"/>
      <c r="N4548" s="253"/>
      <c r="O4548" s="253"/>
      <c r="P4548" s="253"/>
      <c r="Q4548" s="253"/>
      <c r="R4548" s="253"/>
      <c r="S4548" s="253"/>
      <c r="T4548" s="25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5" t="s">
        <v>202</v>
      </c>
      <c r="AU4548" s="255" t="s">
        <v>82</v>
      </c>
      <c r="AV4548" s="14" t="s">
        <v>82</v>
      </c>
      <c r="AW4548" s="14" t="s">
        <v>34</v>
      </c>
      <c r="AX4548" s="14" t="s">
        <v>72</v>
      </c>
      <c r="AY4548" s="255" t="s">
        <v>191</v>
      </c>
    </row>
    <row r="4549" s="14" customFormat="1">
      <c r="A4549" s="14"/>
      <c r="B4549" s="245"/>
      <c r="C4549" s="246"/>
      <c r="D4549" s="236" t="s">
        <v>202</v>
      </c>
      <c r="E4549" s="247" t="s">
        <v>19</v>
      </c>
      <c r="F4549" s="248" t="s">
        <v>3096</v>
      </c>
      <c r="G4549" s="246"/>
      <c r="H4549" s="249">
        <v>3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202</v>
      </c>
      <c r="AU4549" s="255" t="s">
        <v>82</v>
      </c>
      <c r="AV4549" s="14" t="s">
        <v>82</v>
      </c>
      <c r="AW4549" s="14" t="s">
        <v>34</v>
      </c>
      <c r="AX4549" s="14" t="s">
        <v>72</v>
      </c>
      <c r="AY4549" s="255" t="s">
        <v>191</v>
      </c>
    </row>
    <row r="4550" s="14" customFormat="1">
      <c r="A4550" s="14"/>
      <c r="B4550" s="245"/>
      <c r="C4550" s="246"/>
      <c r="D4550" s="236" t="s">
        <v>202</v>
      </c>
      <c r="E4550" s="247" t="s">
        <v>19</v>
      </c>
      <c r="F4550" s="248" t="s">
        <v>3098</v>
      </c>
      <c r="G4550" s="246"/>
      <c r="H4550" s="249">
        <v>7.5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202</v>
      </c>
      <c r="AU4550" s="255" t="s">
        <v>82</v>
      </c>
      <c r="AV4550" s="14" t="s">
        <v>82</v>
      </c>
      <c r="AW4550" s="14" t="s">
        <v>34</v>
      </c>
      <c r="AX4550" s="14" t="s">
        <v>72</v>
      </c>
      <c r="AY4550" s="255" t="s">
        <v>191</v>
      </c>
    </row>
    <row r="4551" s="14" customFormat="1">
      <c r="A4551" s="14"/>
      <c r="B4551" s="245"/>
      <c r="C4551" s="246"/>
      <c r="D4551" s="236" t="s">
        <v>202</v>
      </c>
      <c r="E4551" s="247" t="s">
        <v>19</v>
      </c>
      <c r="F4551" s="248" t="s">
        <v>3099</v>
      </c>
      <c r="G4551" s="246"/>
      <c r="H4551" s="249">
        <v>1.5</v>
      </c>
      <c r="I4551" s="250"/>
      <c r="J4551" s="246"/>
      <c r="K4551" s="246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5" t="s">
        <v>202</v>
      </c>
      <c r="AU4551" s="255" t="s">
        <v>82</v>
      </c>
      <c r="AV4551" s="14" t="s">
        <v>82</v>
      </c>
      <c r="AW4551" s="14" t="s">
        <v>34</v>
      </c>
      <c r="AX4551" s="14" t="s">
        <v>72</v>
      </c>
      <c r="AY4551" s="255" t="s">
        <v>191</v>
      </c>
    </row>
    <row r="4552" s="14" customFormat="1">
      <c r="A4552" s="14"/>
      <c r="B4552" s="245"/>
      <c r="C4552" s="246"/>
      <c r="D4552" s="236" t="s">
        <v>202</v>
      </c>
      <c r="E4552" s="247" t="s">
        <v>19</v>
      </c>
      <c r="F4552" s="248" t="s">
        <v>3100</v>
      </c>
      <c r="G4552" s="246"/>
      <c r="H4552" s="249">
        <v>6</v>
      </c>
      <c r="I4552" s="250"/>
      <c r="J4552" s="246"/>
      <c r="K4552" s="246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202</v>
      </c>
      <c r="AU4552" s="255" t="s">
        <v>82</v>
      </c>
      <c r="AV4552" s="14" t="s">
        <v>82</v>
      </c>
      <c r="AW4552" s="14" t="s">
        <v>34</v>
      </c>
      <c r="AX4552" s="14" t="s">
        <v>72</v>
      </c>
      <c r="AY4552" s="255" t="s">
        <v>191</v>
      </c>
    </row>
    <row r="4553" s="14" customFormat="1">
      <c r="A4553" s="14"/>
      <c r="B4553" s="245"/>
      <c r="C4553" s="246"/>
      <c r="D4553" s="236" t="s">
        <v>202</v>
      </c>
      <c r="E4553" s="247" t="s">
        <v>19</v>
      </c>
      <c r="F4553" s="248" t="s">
        <v>3096</v>
      </c>
      <c r="G4553" s="246"/>
      <c r="H4553" s="249">
        <v>3</v>
      </c>
      <c r="I4553" s="250"/>
      <c r="J4553" s="246"/>
      <c r="K4553" s="246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202</v>
      </c>
      <c r="AU4553" s="255" t="s">
        <v>82</v>
      </c>
      <c r="AV4553" s="14" t="s">
        <v>82</v>
      </c>
      <c r="AW4553" s="14" t="s">
        <v>34</v>
      </c>
      <c r="AX4553" s="14" t="s">
        <v>72</v>
      </c>
      <c r="AY4553" s="255" t="s">
        <v>191</v>
      </c>
    </row>
    <row r="4554" s="14" customFormat="1">
      <c r="A4554" s="14"/>
      <c r="B4554" s="245"/>
      <c r="C4554" s="246"/>
      <c r="D4554" s="236" t="s">
        <v>202</v>
      </c>
      <c r="E4554" s="247" t="s">
        <v>19</v>
      </c>
      <c r="F4554" s="248" t="s">
        <v>3096</v>
      </c>
      <c r="G4554" s="246"/>
      <c r="H4554" s="249">
        <v>3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202</v>
      </c>
      <c r="AU4554" s="255" t="s">
        <v>82</v>
      </c>
      <c r="AV4554" s="14" t="s">
        <v>82</v>
      </c>
      <c r="AW4554" s="14" t="s">
        <v>34</v>
      </c>
      <c r="AX4554" s="14" t="s">
        <v>72</v>
      </c>
      <c r="AY4554" s="255" t="s">
        <v>191</v>
      </c>
    </row>
    <row r="4555" s="14" customFormat="1">
      <c r="A4555" s="14"/>
      <c r="B4555" s="245"/>
      <c r="C4555" s="246"/>
      <c r="D4555" s="236" t="s">
        <v>202</v>
      </c>
      <c r="E4555" s="247" t="s">
        <v>19</v>
      </c>
      <c r="F4555" s="248" t="s">
        <v>3096</v>
      </c>
      <c r="G4555" s="246"/>
      <c r="H4555" s="249">
        <v>3</v>
      </c>
      <c r="I4555" s="250"/>
      <c r="J4555" s="246"/>
      <c r="K4555" s="246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202</v>
      </c>
      <c r="AU4555" s="255" t="s">
        <v>82</v>
      </c>
      <c r="AV4555" s="14" t="s">
        <v>82</v>
      </c>
      <c r="AW4555" s="14" t="s">
        <v>34</v>
      </c>
      <c r="AX4555" s="14" t="s">
        <v>72</v>
      </c>
      <c r="AY4555" s="255" t="s">
        <v>191</v>
      </c>
    </row>
    <row r="4556" s="14" customFormat="1">
      <c r="A4556" s="14"/>
      <c r="B4556" s="245"/>
      <c r="C4556" s="246"/>
      <c r="D4556" s="236" t="s">
        <v>202</v>
      </c>
      <c r="E4556" s="247" t="s">
        <v>19</v>
      </c>
      <c r="F4556" s="248" t="s">
        <v>3096</v>
      </c>
      <c r="G4556" s="246"/>
      <c r="H4556" s="249">
        <v>3</v>
      </c>
      <c r="I4556" s="250"/>
      <c r="J4556" s="246"/>
      <c r="K4556" s="246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202</v>
      </c>
      <c r="AU4556" s="255" t="s">
        <v>82</v>
      </c>
      <c r="AV4556" s="14" t="s">
        <v>82</v>
      </c>
      <c r="AW4556" s="14" t="s">
        <v>34</v>
      </c>
      <c r="AX4556" s="14" t="s">
        <v>72</v>
      </c>
      <c r="AY4556" s="255" t="s">
        <v>191</v>
      </c>
    </row>
    <row r="4557" s="14" customFormat="1">
      <c r="A4557" s="14"/>
      <c r="B4557" s="245"/>
      <c r="C4557" s="246"/>
      <c r="D4557" s="236" t="s">
        <v>202</v>
      </c>
      <c r="E4557" s="247" t="s">
        <v>19</v>
      </c>
      <c r="F4557" s="248" t="s">
        <v>3096</v>
      </c>
      <c r="G4557" s="246"/>
      <c r="H4557" s="249">
        <v>3</v>
      </c>
      <c r="I4557" s="250"/>
      <c r="J4557" s="246"/>
      <c r="K4557" s="246"/>
      <c r="L4557" s="251"/>
      <c r="M4557" s="252"/>
      <c r="N4557" s="253"/>
      <c r="O4557" s="253"/>
      <c r="P4557" s="253"/>
      <c r="Q4557" s="253"/>
      <c r="R4557" s="253"/>
      <c r="S4557" s="253"/>
      <c r="T4557" s="25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5" t="s">
        <v>202</v>
      </c>
      <c r="AU4557" s="255" t="s">
        <v>82</v>
      </c>
      <c r="AV4557" s="14" t="s">
        <v>82</v>
      </c>
      <c r="AW4557" s="14" t="s">
        <v>34</v>
      </c>
      <c r="AX4557" s="14" t="s">
        <v>72</v>
      </c>
      <c r="AY4557" s="255" t="s">
        <v>191</v>
      </c>
    </row>
    <row r="4558" s="15" customFormat="1">
      <c r="A4558" s="15"/>
      <c r="B4558" s="256"/>
      <c r="C4558" s="257"/>
      <c r="D4558" s="236" t="s">
        <v>202</v>
      </c>
      <c r="E4558" s="258" t="s">
        <v>19</v>
      </c>
      <c r="F4558" s="259" t="s">
        <v>208</v>
      </c>
      <c r="G4558" s="257"/>
      <c r="H4558" s="260">
        <v>63</v>
      </c>
      <c r="I4558" s="261"/>
      <c r="J4558" s="257"/>
      <c r="K4558" s="257"/>
      <c r="L4558" s="262"/>
      <c r="M4558" s="263"/>
      <c r="N4558" s="264"/>
      <c r="O4558" s="264"/>
      <c r="P4558" s="264"/>
      <c r="Q4558" s="264"/>
      <c r="R4558" s="264"/>
      <c r="S4558" s="264"/>
      <c r="T4558" s="26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5"/>
      <c r="AE4558" s="15"/>
      <c r="AT4558" s="266" t="s">
        <v>202</v>
      </c>
      <c r="AU4558" s="266" t="s">
        <v>82</v>
      </c>
      <c r="AV4558" s="15" t="s">
        <v>93</v>
      </c>
      <c r="AW4558" s="15" t="s">
        <v>34</v>
      </c>
      <c r="AX4558" s="15" t="s">
        <v>72</v>
      </c>
      <c r="AY4558" s="266" t="s">
        <v>191</v>
      </c>
    </row>
    <row r="4559" s="13" customFormat="1">
      <c r="A4559" s="13"/>
      <c r="B4559" s="234"/>
      <c r="C4559" s="235"/>
      <c r="D4559" s="236" t="s">
        <v>202</v>
      </c>
      <c r="E4559" s="237" t="s">
        <v>19</v>
      </c>
      <c r="F4559" s="238" t="s">
        <v>1623</v>
      </c>
      <c r="G4559" s="235"/>
      <c r="H4559" s="237" t="s">
        <v>19</v>
      </c>
      <c r="I4559" s="239"/>
      <c r="J4559" s="235"/>
      <c r="K4559" s="235"/>
      <c r="L4559" s="240"/>
      <c r="M4559" s="241"/>
      <c r="N4559" s="242"/>
      <c r="O4559" s="242"/>
      <c r="P4559" s="242"/>
      <c r="Q4559" s="242"/>
      <c r="R4559" s="242"/>
      <c r="S4559" s="242"/>
      <c r="T4559" s="24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4" t="s">
        <v>202</v>
      </c>
      <c r="AU4559" s="244" t="s">
        <v>82</v>
      </c>
      <c r="AV4559" s="13" t="s">
        <v>80</v>
      </c>
      <c r="AW4559" s="13" t="s">
        <v>34</v>
      </c>
      <c r="AX4559" s="13" t="s">
        <v>72</v>
      </c>
      <c r="AY4559" s="244" t="s">
        <v>191</v>
      </c>
    </row>
    <row r="4560" s="13" customFormat="1">
      <c r="A4560" s="13"/>
      <c r="B4560" s="234"/>
      <c r="C4560" s="235"/>
      <c r="D4560" s="236" t="s">
        <v>202</v>
      </c>
      <c r="E4560" s="237" t="s">
        <v>19</v>
      </c>
      <c r="F4560" s="238" t="s">
        <v>1471</v>
      </c>
      <c r="G4560" s="235"/>
      <c r="H4560" s="237" t="s">
        <v>19</v>
      </c>
      <c r="I4560" s="239"/>
      <c r="J4560" s="235"/>
      <c r="K4560" s="235"/>
      <c r="L4560" s="240"/>
      <c r="M4560" s="241"/>
      <c r="N4560" s="242"/>
      <c r="O4560" s="242"/>
      <c r="P4560" s="242"/>
      <c r="Q4560" s="242"/>
      <c r="R4560" s="242"/>
      <c r="S4560" s="242"/>
      <c r="T4560" s="24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4" t="s">
        <v>202</v>
      </c>
      <c r="AU4560" s="244" t="s">
        <v>82</v>
      </c>
      <c r="AV4560" s="13" t="s">
        <v>80</v>
      </c>
      <c r="AW4560" s="13" t="s">
        <v>34</v>
      </c>
      <c r="AX4560" s="13" t="s">
        <v>72</v>
      </c>
      <c r="AY4560" s="244" t="s">
        <v>191</v>
      </c>
    </row>
    <row r="4561" s="14" customFormat="1">
      <c r="A4561" s="14"/>
      <c r="B4561" s="245"/>
      <c r="C4561" s="246"/>
      <c r="D4561" s="236" t="s">
        <v>202</v>
      </c>
      <c r="E4561" s="247" t="s">
        <v>19</v>
      </c>
      <c r="F4561" s="248" t="s">
        <v>3101</v>
      </c>
      <c r="G4561" s="246"/>
      <c r="H4561" s="249">
        <v>11.199999999999999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202</v>
      </c>
      <c r="AU4561" s="255" t="s">
        <v>82</v>
      </c>
      <c r="AV4561" s="14" t="s">
        <v>82</v>
      </c>
      <c r="AW4561" s="14" t="s">
        <v>34</v>
      </c>
      <c r="AX4561" s="14" t="s">
        <v>72</v>
      </c>
      <c r="AY4561" s="255" t="s">
        <v>191</v>
      </c>
    </row>
    <row r="4562" s="14" customFormat="1">
      <c r="A4562" s="14"/>
      <c r="B4562" s="245"/>
      <c r="C4562" s="246"/>
      <c r="D4562" s="236" t="s">
        <v>202</v>
      </c>
      <c r="E4562" s="247" t="s">
        <v>19</v>
      </c>
      <c r="F4562" s="248" t="s">
        <v>3102</v>
      </c>
      <c r="G4562" s="246"/>
      <c r="H4562" s="249">
        <v>5.2000000000000002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202</v>
      </c>
      <c r="AU4562" s="255" t="s">
        <v>82</v>
      </c>
      <c r="AV4562" s="14" t="s">
        <v>82</v>
      </c>
      <c r="AW4562" s="14" t="s">
        <v>34</v>
      </c>
      <c r="AX4562" s="14" t="s">
        <v>72</v>
      </c>
      <c r="AY4562" s="255" t="s">
        <v>191</v>
      </c>
    </row>
    <row r="4563" s="14" customFormat="1">
      <c r="A4563" s="14"/>
      <c r="B4563" s="245"/>
      <c r="C4563" s="246"/>
      <c r="D4563" s="236" t="s">
        <v>202</v>
      </c>
      <c r="E4563" s="247" t="s">
        <v>19</v>
      </c>
      <c r="F4563" s="248" t="s">
        <v>3103</v>
      </c>
      <c r="G4563" s="246"/>
      <c r="H4563" s="249">
        <v>4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202</v>
      </c>
      <c r="AU4563" s="255" t="s">
        <v>82</v>
      </c>
      <c r="AV4563" s="14" t="s">
        <v>82</v>
      </c>
      <c r="AW4563" s="14" t="s">
        <v>34</v>
      </c>
      <c r="AX4563" s="14" t="s">
        <v>72</v>
      </c>
      <c r="AY4563" s="255" t="s">
        <v>191</v>
      </c>
    </row>
    <row r="4564" s="14" customFormat="1">
      <c r="A4564" s="14"/>
      <c r="B4564" s="245"/>
      <c r="C4564" s="246"/>
      <c r="D4564" s="236" t="s">
        <v>202</v>
      </c>
      <c r="E4564" s="247" t="s">
        <v>19</v>
      </c>
      <c r="F4564" s="248" t="s">
        <v>2343</v>
      </c>
      <c r="G4564" s="246"/>
      <c r="H4564" s="249">
        <v>20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202</v>
      </c>
      <c r="AU4564" s="255" t="s">
        <v>82</v>
      </c>
      <c r="AV4564" s="14" t="s">
        <v>82</v>
      </c>
      <c r="AW4564" s="14" t="s">
        <v>34</v>
      </c>
      <c r="AX4564" s="14" t="s">
        <v>72</v>
      </c>
      <c r="AY4564" s="255" t="s">
        <v>191</v>
      </c>
    </row>
    <row r="4565" s="13" customFormat="1">
      <c r="A4565" s="13"/>
      <c r="B4565" s="234"/>
      <c r="C4565" s="235"/>
      <c r="D4565" s="236" t="s">
        <v>202</v>
      </c>
      <c r="E4565" s="237" t="s">
        <v>19</v>
      </c>
      <c r="F4565" s="238" t="s">
        <v>1628</v>
      </c>
      <c r="G4565" s="235"/>
      <c r="H4565" s="237" t="s">
        <v>19</v>
      </c>
      <c r="I4565" s="239"/>
      <c r="J4565" s="235"/>
      <c r="K4565" s="235"/>
      <c r="L4565" s="240"/>
      <c r="M4565" s="241"/>
      <c r="N4565" s="242"/>
      <c r="O4565" s="242"/>
      <c r="P4565" s="242"/>
      <c r="Q4565" s="242"/>
      <c r="R4565" s="242"/>
      <c r="S4565" s="242"/>
      <c r="T4565" s="243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4" t="s">
        <v>202</v>
      </c>
      <c r="AU4565" s="244" t="s">
        <v>82</v>
      </c>
      <c r="AV4565" s="13" t="s">
        <v>80</v>
      </c>
      <c r="AW4565" s="13" t="s">
        <v>34</v>
      </c>
      <c r="AX4565" s="13" t="s">
        <v>72</v>
      </c>
      <c r="AY4565" s="244" t="s">
        <v>191</v>
      </c>
    </row>
    <row r="4566" s="14" customFormat="1">
      <c r="A4566" s="14"/>
      <c r="B4566" s="245"/>
      <c r="C4566" s="246"/>
      <c r="D4566" s="236" t="s">
        <v>202</v>
      </c>
      <c r="E4566" s="247" t="s">
        <v>19</v>
      </c>
      <c r="F4566" s="248" t="s">
        <v>1690</v>
      </c>
      <c r="G4566" s="246"/>
      <c r="H4566" s="249">
        <v>9.5999999999999996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202</v>
      </c>
      <c r="AU4566" s="255" t="s">
        <v>82</v>
      </c>
      <c r="AV4566" s="14" t="s">
        <v>82</v>
      </c>
      <c r="AW4566" s="14" t="s">
        <v>34</v>
      </c>
      <c r="AX4566" s="14" t="s">
        <v>72</v>
      </c>
      <c r="AY4566" s="255" t="s">
        <v>191</v>
      </c>
    </row>
    <row r="4567" s="15" customFormat="1">
      <c r="A4567" s="15"/>
      <c r="B4567" s="256"/>
      <c r="C4567" s="257"/>
      <c r="D4567" s="236" t="s">
        <v>202</v>
      </c>
      <c r="E4567" s="258" t="s">
        <v>19</v>
      </c>
      <c r="F4567" s="259" t="s">
        <v>208</v>
      </c>
      <c r="G4567" s="257"/>
      <c r="H4567" s="260">
        <v>50</v>
      </c>
      <c r="I4567" s="261"/>
      <c r="J4567" s="257"/>
      <c r="K4567" s="257"/>
      <c r="L4567" s="262"/>
      <c r="M4567" s="263"/>
      <c r="N4567" s="264"/>
      <c r="O4567" s="264"/>
      <c r="P4567" s="264"/>
      <c r="Q4567" s="264"/>
      <c r="R4567" s="264"/>
      <c r="S4567" s="264"/>
      <c r="T4567" s="26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T4567" s="266" t="s">
        <v>202</v>
      </c>
      <c r="AU4567" s="266" t="s">
        <v>82</v>
      </c>
      <c r="AV4567" s="15" t="s">
        <v>93</v>
      </c>
      <c r="AW4567" s="15" t="s">
        <v>34</v>
      </c>
      <c r="AX4567" s="15" t="s">
        <v>72</v>
      </c>
      <c r="AY4567" s="266" t="s">
        <v>191</v>
      </c>
    </row>
    <row r="4568" s="16" customFormat="1">
      <c r="A4568" s="16"/>
      <c r="B4568" s="267"/>
      <c r="C4568" s="268"/>
      <c r="D4568" s="236" t="s">
        <v>202</v>
      </c>
      <c r="E4568" s="269" t="s">
        <v>19</v>
      </c>
      <c r="F4568" s="270" t="s">
        <v>212</v>
      </c>
      <c r="G4568" s="268"/>
      <c r="H4568" s="271">
        <v>158.88500000000002</v>
      </c>
      <c r="I4568" s="272"/>
      <c r="J4568" s="268"/>
      <c r="K4568" s="268"/>
      <c r="L4568" s="273"/>
      <c r="M4568" s="274"/>
      <c r="N4568" s="275"/>
      <c r="O4568" s="275"/>
      <c r="P4568" s="275"/>
      <c r="Q4568" s="275"/>
      <c r="R4568" s="275"/>
      <c r="S4568" s="275"/>
      <c r="T4568" s="27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T4568" s="277" t="s">
        <v>202</v>
      </c>
      <c r="AU4568" s="277" t="s">
        <v>82</v>
      </c>
      <c r="AV4568" s="16" t="s">
        <v>198</v>
      </c>
      <c r="AW4568" s="16" t="s">
        <v>34</v>
      </c>
      <c r="AX4568" s="16" t="s">
        <v>80</v>
      </c>
      <c r="AY4568" s="277" t="s">
        <v>191</v>
      </c>
    </row>
    <row r="4569" s="14" customFormat="1">
      <c r="A4569" s="14"/>
      <c r="B4569" s="245"/>
      <c r="C4569" s="246"/>
      <c r="D4569" s="236" t="s">
        <v>202</v>
      </c>
      <c r="E4569" s="246"/>
      <c r="F4569" s="248" t="s">
        <v>3108</v>
      </c>
      <c r="G4569" s="246"/>
      <c r="H4569" s="249">
        <v>166.82900000000001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202</v>
      </c>
      <c r="AU4569" s="255" t="s">
        <v>82</v>
      </c>
      <c r="AV4569" s="14" t="s">
        <v>82</v>
      </c>
      <c r="AW4569" s="14" t="s">
        <v>4</v>
      </c>
      <c r="AX4569" s="14" t="s">
        <v>80</v>
      </c>
      <c r="AY4569" s="255" t="s">
        <v>191</v>
      </c>
    </row>
    <row r="4570" s="2" customFormat="1" ht="16.5" customHeight="1">
      <c r="A4570" s="41"/>
      <c r="B4570" s="42"/>
      <c r="C4570" s="216" t="s">
        <v>3109</v>
      </c>
      <c r="D4570" s="216" t="s">
        <v>193</v>
      </c>
      <c r="E4570" s="217" t="s">
        <v>3110</v>
      </c>
      <c r="F4570" s="218" t="s">
        <v>3111</v>
      </c>
      <c r="G4570" s="219" t="s">
        <v>215</v>
      </c>
      <c r="H4570" s="220">
        <v>269.29300000000001</v>
      </c>
      <c r="I4570" s="221"/>
      <c r="J4570" s="222">
        <f>ROUND(I4570*H4570,2)</f>
        <v>0</v>
      </c>
      <c r="K4570" s="218" t="s">
        <v>197</v>
      </c>
      <c r="L4570" s="47"/>
      <c r="M4570" s="223" t="s">
        <v>19</v>
      </c>
      <c r="N4570" s="224" t="s">
        <v>43</v>
      </c>
      <c r="O4570" s="87"/>
      <c r="P4570" s="225">
        <f>O4570*H4570</f>
        <v>0</v>
      </c>
      <c r="Q4570" s="225">
        <v>0.00018000000000000001</v>
      </c>
      <c r="R4570" s="225">
        <f>Q4570*H4570</f>
        <v>0.048472740000000007</v>
      </c>
      <c r="S4570" s="225">
        <v>0</v>
      </c>
      <c r="T4570" s="226">
        <f>S4570*H4570</f>
        <v>0</v>
      </c>
      <c r="U4570" s="41"/>
      <c r="V4570" s="41"/>
      <c r="W4570" s="41"/>
      <c r="X4570" s="41"/>
      <c r="Y4570" s="41"/>
      <c r="Z4570" s="41"/>
      <c r="AA4570" s="41"/>
      <c r="AB4570" s="41"/>
      <c r="AC4570" s="41"/>
      <c r="AD4570" s="41"/>
      <c r="AE4570" s="41"/>
      <c r="AR4570" s="227" t="s">
        <v>464</v>
      </c>
      <c r="AT4570" s="227" t="s">
        <v>193</v>
      </c>
      <c r="AU4570" s="227" t="s">
        <v>82</v>
      </c>
      <c r="AY4570" s="20" t="s">
        <v>191</v>
      </c>
      <c r="BE4570" s="228">
        <f>IF(N4570="základní",J4570,0)</f>
        <v>0</v>
      </c>
      <c r="BF4570" s="228">
        <f>IF(N4570="snížená",J4570,0)</f>
        <v>0</v>
      </c>
      <c r="BG4570" s="228">
        <f>IF(N4570="zákl. přenesená",J4570,0)</f>
        <v>0</v>
      </c>
      <c r="BH4570" s="228">
        <f>IF(N4570="sníž. přenesená",J4570,0)</f>
        <v>0</v>
      </c>
      <c r="BI4570" s="228">
        <f>IF(N4570="nulová",J4570,0)</f>
        <v>0</v>
      </c>
      <c r="BJ4570" s="20" t="s">
        <v>80</v>
      </c>
      <c r="BK4570" s="228">
        <f>ROUND(I4570*H4570,2)</f>
        <v>0</v>
      </c>
      <c r="BL4570" s="20" t="s">
        <v>464</v>
      </c>
      <c r="BM4570" s="227" t="s">
        <v>3112</v>
      </c>
    </row>
    <row r="4571" s="2" customFormat="1">
      <c r="A4571" s="41"/>
      <c r="B4571" s="42"/>
      <c r="C4571" s="43"/>
      <c r="D4571" s="229" t="s">
        <v>200</v>
      </c>
      <c r="E4571" s="43"/>
      <c r="F4571" s="230" t="s">
        <v>3113</v>
      </c>
      <c r="G4571" s="43"/>
      <c r="H4571" s="43"/>
      <c r="I4571" s="231"/>
      <c r="J4571" s="43"/>
      <c r="K4571" s="43"/>
      <c r="L4571" s="47"/>
      <c r="M4571" s="232"/>
      <c r="N4571" s="233"/>
      <c r="O4571" s="87"/>
      <c r="P4571" s="87"/>
      <c r="Q4571" s="87"/>
      <c r="R4571" s="87"/>
      <c r="S4571" s="87"/>
      <c r="T4571" s="88"/>
      <c r="U4571" s="41"/>
      <c r="V4571" s="41"/>
      <c r="W4571" s="41"/>
      <c r="X4571" s="41"/>
      <c r="Y4571" s="41"/>
      <c r="Z4571" s="41"/>
      <c r="AA4571" s="41"/>
      <c r="AB4571" s="41"/>
      <c r="AC4571" s="41"/>
      <c r="AD4571" s="41"/>
      <c r="AE4571" s="41"/>
      <c r="AT4571" s="20" t="s">
        <v>200</v>
      </c>
      <c r="AU4571" s="20" t="s">
        <v>82</v>
      </c>
    </row>
    <row r="4572" s="13" customFormat="1">
      <c r="A4572" s="13"/>
      <c r="B4572" s="234"/>
      <c r="C4572" s="235"/>
      <c r="D4572" s="236" t="s">
        <v>202</v>
      </c>
      <c r="E4572" s="237" t="s">
        <v>19</v>
      </c>
      <c r="F4572" s="238" t="s">
        <v>701</v>
      </c>
      <c r="G4572" s="235"/>
      <c r="H4572" s="237" t="s">
        <v>19</v>
      </c>
      <c r="I4572" s="239"/>
      <c r="J4572" s="235"/>
      <c r="K4572" s="235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202</v>
      </c>
      <c r="AU4572" s="244" t="s">
        <v>82</v>
      </c>
      <c r="AV4572" s="13" t="s">
        <v>80</v>
      </c>
      <c r="AW4572" s="13" t="s">
        <v>34</v>
      </c>
      <c r="AX4572" s="13" t="s">
        <v>72</v>
      </c>
      <c r="AY4572" s="244" t="s">
        <v>191</v>
      </c>
    </row>
    <row r="4573" s="13" customFormat="1">
      <c r="A4573" s="13"/>
      <c r="B4573" s="234"/>
      <c r="C4573" s="235"/>
      <c r="D4573" s="236" t="s">
        <v>202</v>
      </c>
      <c r="E4573" s="237" t="s">
        <v>19</v>
      </c>
      <c r="F4573" s="238" t="s">
        <v>1489</v>
      </c>
      <c r="G4573" s="235"/>
      <c r="H4573" s="237" t="s">
        <v>19</v>
      </c>
      <c r="I4573" s="239"/>
      <c r="J4573" s="235"/>
      <c r="K4573" s="235"/>
      <c r="L4573" s="240"/>
      <c r="M4573" s="241"/>
      <c r="N4573" s="242"/>
      <c r="O4573" s="242"/>
      <c r="P4573" s="242"/>
      <c r="Q4573" s="242"/>
      <c r="R4573" s="242"/>
      <c r="S4573" s="242"/>
      <c r="T4573" s="24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4" t="s">
        <v>202</v>
      </c>
      <c r="AU4573" s="244" t="s">
        <v>82</v>
      </c>
      <c r="AV4573" s="13" t="s">
        <v>80</v>
      </c>
      <c r="AW4573" s="13" t="s">
        <v>34</v>
      </c>
      <c r="AX4573" s="13" t="s">
        <v>72</v>
      </c>
      <c r="AY4573" s="244" t="s">
        <v>191</v>
      </c>
    </row>
    <row r="4574" s="13" customFormat="1">
      <c r="A4574" s="13"/>
      <c r="B4574" s="234"/>
      <c r="C4574" s="235"/>
      <c r="D4574" s="236" t="s">
        <v>202</v>
      </c>
      <c r="E4574" s="237" t="s">
        <v>19</v>
      </c>
      <c r="F4574" s="238" t="s">
        <v>1494</v>
      </c>
      <c r="G4574" s="235"/>
      <c r="H4574" s="237" t="s">
        <v>19</v>
      </c>
      <c r="I4574" s="239"/>
      <c r="J4574" s="235"/>
      <c r="K4574" s="235"/>
      <c r="L4574" s="240"/>
      <c r="M4574" s="241"/>
      <c r="N4574" s="242"/>
      <c r="O4574" s="242"/>
      <c r="P4574" s="242"/>
      <c r="Q4574" s="242"/>
      <c r="R4574" s="242"/>
      <c r="S4574" s="242"/>
      <c r="T4574" s="24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4" t="s">
        <v>202</v>
      </c>
      <c r="AU4574" s="244" t="s">
        <v>82</v>
      </c>
      <c r="AV4574" s="13" t="s">
        <v>80</v>
      </c>
      <c r="AW4574" s="13" t="s">
        <v>34</v>
      </c>
      <c r="AX4574" s="13" t="s">
        <v>72</v>
      </c>
      <c r="AY4574" s="244" t="s">
        <v>191</v>
      </c>
    </row>
    <row r="4575" s="14" customFormat="1">
      <c r="A4575" s="14"/>
      <c r="B4575" s="245"/>
      <c r="C4575" s="246"/>
      <c r="D4575" s="236" t="s">
        <v>202</v>
      </c>
      <c r="E4575" s="247" t="s">
        <v>19</v>
      </c>
      <c r="F4575" s="248" t="s">
        <v>1805</v>
      </c>
      <c r="G4575" s="246"/>
      <c r="H4575" s="249">
        <v>34.049999999999997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202</v>
      </c>
      <c r="AU4575" s="255" t="s">
        <v>82</v>
      </c>
      <c r="AV4575" s="14" t="s">
        <v>82</v>
      </c>
      <c r="AW4575" s="14" t="s">
        <v>34</v>
      </c>
      <c r="AX4575" s="14" t="s">
        <v>72</v>
      </c>
      <c r="AY4575" s="255" t="s">
        <v>191</v>
      </c>
    </row>
    <row r="4576" s="14" customFormat="1">
      <c r="A4576" s="14"/>
      <c r="B4576" s="245"/>
      <c r="C4576" s="246"/>
      <c r="D4576" s="236" t="s">
        <v>202</v>
      </c>
      <c r="E4576" s="247" t="s">
        <v>19</v>
      </c>
      <c r="F4576" s="248" t="s">
        <v>3114</v>
      </c>
      <c r="G4576" s="246"/>
      <c r="H4576" s="249">
        <v>-9.375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202</v>
      </c>
      <c r="AU4576" s="255" t="s">
        <v>82</v>
      </c>
      <c r="AV4576" s="14" t="s">
        <v>82</v>
      </c>
      <c r="AW4576" s="14" t="s">
        <v>34</v>
      </c>
      <c r="AX4576" s="14" t="s">
        <v>72</v>
      </c>
      <c r="AY4576" s="255" t="s">
        <v>191</v>
      </c>
    </row>
    <row r="4577" s="13" customFormat="1">
      <c r="A4577" s="13"/>
      <c r="B4577" s="234"/>
      <c r="C4577" s="235"/>
      <c r="D4577" s="236" t="s">
        <v>202</v>
      </c>
      <c r="E4577" s="237" t="s">
        <v>19</v>
      </c>
      <c r="F4577" s="238" t="s">
        <v>1498</v>
      </c>
      <c r="G4577" s="235"/>
      <c r="H4577" s="237" t="s">
        <v>19</v>
      </c>
      <c r="I4577" s="239"/>
      <c r="J4577" s="235"/>
      <c r="K4577" s="235"/>
      <c r="L4577" s="240"/>
      <c r="M4577" s="241"/>
      <c r="N4577" s="242"/>
      <c r="O4577" s="242"/>
      <c r="P4577" s="242"/>
      <c r="Q4577" s="242"/>
      <c r="R4577" s="242"/>
      <c r="S4577" s="242"/>
      <c r="T4577" s="24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4" t="s">
        <v>202</v>
      </c>
      <c r="AU4577" s="244" t="s">
        <v>82</v>
      </c>
      <c r="AV4577" s="13" t="s">
        <v>80</v>
      </c>
      <c r="AW4577" s="13" t="s">
        <v>34</v>
      </c>
      <c r="AX4577" s="13" t="s">
        <v>72</v>
      </c>
      <c r="AY4577" s="244" t="s">
        <v>191</v>
      </c>
    </row>
    <row r="4578" s="14" customFormat="1">
      <c r="A4578" s="14"/>
      <c r="B4578" s="245"/>
      <c r="C4578" s="246"/>
      <c r="D4578" s="236" t="s">
        <v>202</v>
      </c>
      <c r="E4578" s="247" t="s">
        <v>19</v>
      </c>
      <c r="F4578" s="248" t="s">
        <v>1807</v>
      </c>
      <c r="G4578" s="246"/>
      <c r="H4578" s="249">
        <v>8.1400000000000006</v>
      </c>
      <c r="I4578" s="250"/>
      <c r="J4578" s="246"/>
      <c r="K4578" s="246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202</v>
      </c>
      <c r="AU4578" s="255" t="s">
        <v>82</v>
      </c>
      <c r="AV4578" s="14" t="s">
        <v>82</v>
      </c>
      <c r="AW4578" s="14" t="s">
        <v>34</v>
      </c>
      <c r="AX4578" s="14" t="s">
        <v>72</v>
      </c>
      <c r="AY4578" s="255" t="s">
        <v>191</v>
      </c>
    </row>
    <row r="4579" s="13" customFormat="1">
      <c r="A4579" s="13"/>
      <c r="B4579" s="234"/>
      <c r="C4579" s="235"/>
      <c r="D4579" s="236" t="s">
        <v>202</v>
      </c>
      <c r="E4579" s="237" t="s">
        <v>19</v>
      </c>
      <c r="F4579" s="238" t="s">
        <v>1501</v>
      </c>
      <c r="G4579" s="235"/>
      <c r="H4579" s="237" t="s">
        <v>19</v>
      </c>
      <c r="I4579" s="239"/>
      <c r="J4579" s="235"/>
      <c r="K4579" s="235"/>
      <c r="L4579" s="240"/>
      <c r="M4579" s="241"/>
      <c r="N4579" s="242"/>
      <c r="O4579" s="242"/>
      <c r="P4579" s="242"/>
      <c r="Q4579" s="242"/>
      <c r="R4579" s="242"/>
      <c r="S4579" s="242"/>
      <c r="T4579" s="243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4" t="s">
        <v>202</v>
      </c>
      <c r="AU4579" s="244" t="s">
        <v>82</v>
      </c>
      <c r="AV4579" s="13" t="s">
        <v>80</v>
      </c>
      <c r="AW4579" s="13" t="s">
        <v>34</v>
      </c>
      <c r="AX4579" s="13" t="s">
        <v>72</v>
      </c>
      <c r="AY4579" s="244" t="s">
        <v>191</v>
      </c>
    </row>
    <row r="4580" s="14" customFormat="1">
      <c r="A4580" s="14"/>
      <c r="B4580" s="245"/>
      <c r="C4580" s="246"/>
      <c r="D4580" s="236" t="s">
        <v>202</v>
      </c>
      <c r="E4580" s="247" t="s">
        <v>19</v>
      </c>
      <c r="F4580" s="248" t="s">
        <v>1808</v>
      </c>
      <c r="G4580" s="246"/>
      <c r="H4580" s="249">
        <v>4.8399999999999999</v>
      </c>
      <c r="I4580" s="250"/>
      <c r="J4580" s="246"/>
      <c r="K4580" s="246"/>
      <c r="L4580" s="251"/>
      <c r="M4580" s="252"/>
      <c r="N4580" s="253"/>
      <c r="O4580" s="253"/>
      <c r="P4580" s="253"/>
      <c r="Q4580" s="253"/>
      <c r="R4580" s="253"/>
      <c r="S4580" s="253"/>
      <c r="T4580" s="25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5" t="s">
        <v>202</v>
      </c>
      <c r="AU4580" s="255" t="s">
        <v>82</v>
      </c>
      <c r="AV4580" s="14" t="s">
        <v>82</v>
      </c>
      <c r="AW4580" s="14" t="s">
        <v>34</v>
      </c>
      <c r="AX4580" s="14" t="s">
        <v>72</v>
      </c>
      <c r="AY4580" s="255" t="s">
        <v>191</v>
      </c>
    </row>
    <row r="4581" s="13" customFormat="1">
      <c r="A4581" s="13"/>
      <c r="B4581" s="234"/>
      <c r="C4581" s="235"/>
      <c r="D4581" s="236" t="s">
        <v>202</v>
      </c>
      <c r="E4581" s="237" t="s">
        <v>19</v>
      </c>
      <c r="F4581" s="238" t="s">
        <v>1505</v>
      </c>
      <c r="G4581" s="235"/>
      <c r="H4581" s="237" t="s">
        <v>19</v>
      </c>
      <c r="I4581" s="239"/>
      <c r="J4581" s="235"/>
      <c r="K4581" s="235"/>
      <c r="L4581" s="240"/>
      <c r="M4581" s="241"/>
      <c r="N4581" s="242"/>
      <c r="O4581" s="242"/>
      <c r="P4581" s="242"/>
      <c r="Q4581" s="242"/>
      <c r="R4581" s="242"/>
      <c r="S4581" s="242"/>
      <c r="T4581" s="24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4" t="s">
        <v>202</v>
      </c>
      <c r="AU4581" s="244" t="s">
        <v>82</v>
      </c>
      <c r="AV4581" s="13" t="s">
        <v>80</v>
      </c>
      <c r="AW4581" s="13" t="s">
        <v>34</v>
      </c>
      <c r="AX4581" s="13" t="s">
        <v>72</v>
      </c>
      <c r="AY4581" s="244" t="s">
        <v>191</v>
      </c>
    </row>
    <row r="4582" s="14" customFormat="1">
      <c r="A4582" s="14"/>
      <c r="B4582" s="245"/>
      <c r="C4582" s="246"/>
      <c r="D4582" s="236" t="s">
        <v>202</v>
      </c>
      <c r="E4582" s="247" t="s">
        <v>19</v>
      </c>
      <c r="F4582" s="248" t="s">
        <v>1809</v>
      </c>
      <c r="G4582" s="246"/>
      <c r="H4582" s="249">
        <v>4.8499999999999996</v>
      </c>
      <c r="I4582" s="250"/>
      <c r="J4582" s="246"/>
      <c r="K4582" s="246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202</v>
      </c>
      <c r="AU4582" s="255" t="s">
        <v>82</v>
      </c>
      <c r="AV4582" s="14" t="s">
        <v>82</v>
      </c>
      <c r="AW4582" s="14" t="s">
        <v>34</v>
      </c>
      <c r="AX4582" s="14" t="s">
        <v>72</v>
      </c>
      <c r="AY4582" s="255" t="s">
        <v>191</v>
      </c>
    </row>
    <row r="4583" s="13" customFormat="1">
      <c r="A4583" s="13"/>
      <c r="B4583" s="234"/>
      <c r="C4583" s="235"/>
      <c r="D4583" s="236" t="s">
        <v>202</v>
      </c>
      <c r="E4583" s="237" t="s">
        <v>19</v>
      </c>
      <c r="F4583" s="238" t="s">
        <v>1508</v>
      </c>
      <c r="G4583" s="235"/>
      <c r="H4583" s="237" t="s">
        <v>19</v>
      </c>
      <c r="I4583" s="239"/>
      <c r="J4583" s="235"/>
      <c r="K4583" s="235"/>
      <c r="L4583" s="240"/>
      <c r="M4583" s="241"/>
      <c r="N4583" s="242"/>
      <c r="O4583" s="242"/>
      <c r="P4583" s="242"/>
      <c r="Q4583" s="242"/>
      <c r="R4583" s="242"/>
      <c r="S4583" s="242"/>
      <c r="T4583" s="24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4" t="s">
        <v>202</v>
      </c>
      <c r="AU4583" s="244" t="s">
        <v>82</v>
      </c>
      <c r="AV4583" s="13" t="s">
        <v>80</v>
      </c>
      <c r="AW4583" s="13" t="s">
        <v>34</v>
      </c>
      <c r="AX4583" s="13" t="s">
        <v>72</v>
      </c>
      <c r="AY4583" s="244" t="s">
        <v>191</v>
      </c>
    </row>
    <row r="4584" s="14" customFormat="1">
      <c r="A4584" s="14"/>
      <c r="B4584" s="245"/>
      <c r="C4584" s="246"/>
      <c r="D4584" s="236" t="s">
        <v>202</v>
      </c>
      <c r="E4584" s="247" t="s">
        <v>19</v>
      </c>
      <c r="F4584" s="248" t="s">
        <v>1810</v>
      </c>
      <c r="G4584" s="246"/>
      <c r="H4584" s="249">
        <v>6.1200000000000001</v>
      </c>
      <c r="I4584" s="250"/>
      <c r="J4584" s="246"/>
      <c r="K4584" s="246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202</v>
      </c>
      <c r="AU4584" s="255" t="s">
        <v>82</v>
      </c>
      <c r="AV4584" s="14" t="s">
        <v>82</v>
      </c>
      <c r="AW4584" s="14" t="s">
        <v>34</v>
      </c>
      <c r="AX4584" s="14" t="s">
        <v>72</v>
      </c>
      <c r="AY4584" s="255" t="s">
        <v>191</v>
      </c>
    </row>
    <row r="4585" s="13" customFormat="1">
      <c r="A4585" s="13"/>
      <c r="B4585" s="234"/>
      <c r="C4585" s="235"/>
      <c r="D4585" s="236" t="s">
        <v>202</v>
      </c>
      <c r="E4585" s="237" t="s">
        <v>19</v>
      </c>
      <c r="F4585" s="238" t="s">
        <v>1518</v>
      </c>
      <c r="G4585" s="235"/>
      <c r="H4585" s="237" t="s">
        <v>19</v>
      </c>
      <c r="I4585" s="239"/>
      <c r="J4585" s="235"/>
      <c r="K4585" s="235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202</v>
      </c>
      <c r="AU4585" s="244" t="s">
        <v>82</v>
      </c>
      <c r="AV4585" s="13" t="s">
        <v>80</v>
      </c>
      <c r="AW4585" s="13" t="s">
        <v>34</v>
      </c>
      <c r="AX4585" s="13" t="s">
        <v>72</v>
      </c>
      <c r="AY4585" s="244" t="s">
        <v>191</v>
      </c>
    </row>
    <row r="4586" s="14" customFormat="1">
      <c r="A4586" s="14"/>
      <c r="B4586" s="245"/>
      <c r="C4586" s="246"/>
      <c r="D4586" s="236" t="s">
        <v>202</v>
      </c>
      <c r="E4586" s="247" t="s">
        <v>19</v>
      </c>
      <c r="F4586" s="248" t="s">
        <v>1813</v>
      </c>
      <c r="G4586" s="246"/>
      <c r="H4586" s="249">
        <v>24.18</v>
      </c>
      <c r="I4586" s="250"/>
      <c r="J4586" s="246"/>
      <c r="K4586" s="246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202</v>
      </c>
      <c r="AU4586" s="255" t="s">
        <v>82</v>
      </c>
      <c r="AV4586" s="14" t="s">
        <v>82</v>
      </c>
      <c r="AW4586" s="14" t="s">
        <v>34</v>
      </c>
      <c r="AX4586" s="14" t="s">
        <v>72</v>
      </c>
      <c r="AY4586" s="255" t="s">
        <v>191</v>
      </c>
    </row>
    <row r="4587" s="13" customFormat="1">
      <c r="A4587" s="13"/>
      <c r="B4587" s="234"/>
      <c r="C4587" s="235"/>
      <c r="D4587" s="236" t="s">
        <v>202</v>
      </c>
      <c r="E4587" s="237" t="s">
        <v>19</v>
      </c>
      <c r="F4587" s="238" t="s">
        <v>1522</v>
      </c>
      <c r="G4587" s="235"/>
      <c r="H4587" s="237" t="s">
        <v>19</v>
      </c>
      <c r="I4587" s="239"/>
      <c r="J4587" s="235"/>
      <c r="K4587" s="235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202</v>
      </c>
      <c r="AU4587" s="244" t="s">
        <v>82</v>
      </c>
      <c r="AV4587" s="13" t="s">
        <v>80</v>
      </c>
      <c r="AW4587" s="13" t="s">
        <v>34</v>
      </c>
      <c r="AX4587" s="13" t="s">
        <v>72</v>
      </c>
      <c r="AY4587" s="244" t="s">
        <v>191</v>
      </c>
    </row>
    <row r="4588" s="14" customFormat="1">
      <c r="A4588" s="14"/>
      <c r="B4588" s="245"/>
      <c r="C4588" s="246"/>
      <c r="D4588" s="236" t="s">
        <v>202</v>
      </c>
      <c r="E4588" s="247" t="s">
        <v>19</v>
      </c>
      <c r="F4588" s="248" t="s">
        <v>1814</v>
      </c>
      <c r="G4588" s="246"/>
      <c r="H4588" s="249">
        <v>8.0899999999999999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202</v>
      </c>
      <c r="AU4588" s="255" t="s">
        <v>82</v>
      </c>
      <c r="AV4588" s="14" t="s">
        <v>82</v>
      </c>
      <c r="AW4588" s="14" t="s">
        <v>34</v>
      </c>
      <c r="AX4588" s="14" t="s">
        <v>72</v>
      </c>
      <c r="AY4588" s="255" t="s">
        <v>191</v>
      </c>
    </row>
    <row r="4589" s="14" customFormat="1">
      <c r="A4589" s="14"/>
      <c r="B4589" s="245"/>
      <c r="C4589" s="246"/>
      <c r="D4589" s="236" t="s">
        <v>202</v>
      </c>
      <c r="E4589" s="247" t="s">
        <v>19</v>
      </c>
      <c r="F4589" s="248" t="s">
        <v>1815</v>
      </c>
      <c r="G4589" s="246"/>
      <c r="H4589" s="249">
        <v>1.7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202</v>
      </c>
      <c r="AU4589" s="255" t="s">
        <v>82</v>
      </c>
      <c r="AV4589" s="14" t="s">
        <v>82</v>
      </c>
      <c r="AW4589" s="14" t="s">
        <v>34</v>
      </c>
      <c r="AX4589" s="14" t="s">
        <v>72</v>
      </c>
      <c r="AY4589" s="255" t="s">
        <v>191</v>
      </c>
    </row>
    <row r="4590" s="13" customFormat="1">
      <c r="A4590" s="13"/>
      <c r="B4590" s="234"/>
      <c r="C4590" s="235"/>
      <c r="D4590" s="236" t="s">
        <v>202</v>
      </c>
      <c r="E4590" s="237" t="s">
        <v>19</v>
      </c>
      <c r="F4590" s="238" t="s">
        <v>1525</v>
      </c>
      <c r="G4590" s="235"/>
      <c r="H4590" s="237" t="s">
        <v>19</v>
      </c>
      <c r="I4590" s="239"/>
      <c r="J4590" s="235"/>
      <c r="K4590" s="235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202</v>
      </c>
      <c r="AU4590" s="244" t="s">
        <v>82</v>
      </c>
      <c r="AV4590" s="13" t="s">
        <v>80</v>
      </c>
      <c r="AW4590" s="13" t="s">
        <v>34</v>
      </c>
      <c r="AX4590" s="13" t="s">
        <v>72</v>
      </c>
      <c r="AY4590" s="244" t="s">
        <v>191</v>
      </c>
    </row>
    <row r="4591" s="14" customFormat="1">
      <c r="A4591" s="14"/>
      <c r="B4591" s="245"/>
      <c r="C4591" s="246"/>
      <c r="D4591" s="236" t="s">
        <v>202</v>
      </c>
      <c r="E4591" s="247" t="s">
        <v>19</v>
      </c>
      <c r="F4591" s="248" t="s">
        <v>1816</v>
      </c>
      <c r="G4591" s="246"/>
      <c r="H4591" s="249">
        <v>5.2000000000000002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202</v>
      </c>
      <c r="AU4591" s="255" t="s">
        <v>82</v>
      </c>
      <c r="AV4591" s="14" t="s">
        <v>82</v>
      </c>
      <c r="AW4591" s="14" t="s">
        <v>34</v>
      </c>
      <c r="AX4591" s="14" t="s">
        <v>72</v>
      </c>
      <c r="AY4591" s="255" t="s">
        <v>191</v>
      </c>
    </row>
    <row r="4592" s="13" customFormat="1">
      <c r="A4592" s="13"/>
      <c r="B4592" s="234"/>
      <c r="C4592" s="235"/>
      <c r="D4592" s="236" t="s">
        <v>202</v>
      </c>
      <c r="E4592" s="237" t="s">
        <v>19</v>
      </c>
      <c r="F4592" s="238" t="s">
        <v>1527</v>
      </c>
      <c r="G4592" s="235"/>
      <c r="H4592" s="237" t="s">
        <v>19</v>
      </c>
      <c r="I4592" s="239"/>
      <c r="J4592" s="235"/>
      <c r="K4592" s="235"/>
      <c r="L4592" s="240"/>
      <c r="M4592" s="241"/>
      <c r="N4592" s="242"/>
      <c r="O4592" s="242"/>
      <c r="P4592" s="242"/>
      <c r="Q4592" s="242"/>
      <c r="R4592" s="242"/>
      <c r="S4592" s="242"/>
      <c r="T4592" s="24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4" t="s">
        <v>202</v>
      </c>
      <c r="AU4592" s="244" t="s">
        <v>82</v>
      </c>
      <c r="AV4592" s="13" t="s">
        <v>80</v>
      </c>
      <c r="AW4592" s="13" t="s">
        <v>34</v>
      </c>
      <c r="AX4592" s="13" t="s">
        <v>72</v>
      </c>
      <c r="AY4592" s="244" t="s">
        <v>191</v>
      </c>
    </row>
    <row r="4593" s="14" customFormat="1">
      <c r="A4593" s="14"/>
      <c r="B4593" s="245"/>
      <c r="C4593" s="246"/>
      <c r="D4593" s="236" t="s">
        <v>202</v>
      </c>
      <c r="E4593" s="247" t="s">
        <v>19</v>
      </c>
      <c r="F4593" s="248" t="s">
        <v>1817</v>
      </c>
      <c r="G4593" s="246"/>
      <c r="H4593" s="249">
        <v>19.780000000000001</v>
      </c>
      <c r="I4593" s="250"/>
      <c r="J4593" s="246"/>
      <c r="K4593" s="246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202</v>
      </c>
      <c r="AU4593" s="255" t="s">
        <v>82</v>
      </c>
      <c r="AV4593" s="14" t="s">
        <v>82</v>
      </c>
      <c r="AW4593" s="14" t="s">
        <v>34</v>
      </c>
      <c r="AX4593" s="14" t="s">
        <v>72</v>
      </c>
      <c r="AY4593" s="255" t="s">
        <v>191</v>
      </c>
    </row>
    <row r="4594" s="13" customFormat="1">
      <c r="A4594" s="13"/>
      <c r="B4594" s="234"/>
      <c r="C4594" s="235"/>
      <c r="D4594" s="236" t="s">
        <v>202</v>
      </c>
      <c r="E4594" s="237" t="s">
        <v>19</v>
      </c>
      <c r="F4594" s="238" t="s">
        <v>1531</v>
      </c>
      <c r="G4594" s="235"/>
      <c r="H4594" s="237" t="s">
        <v>19</v>
      </c>
      <c r="I4594" s="239"/>
      <c r="J4594" s="235"/>
      <c r="K4594" s="235"/>
      <c r="L4594" s="240"/>
      <c r="M4594" s="241"/>
      <c r="N4594" s="242"/>
      <c r="O4594" s="242"/>
      <c r="P4594" s="242"/>
      <c r="Q4594" s="242"/>
      <c r="R4594" s="242"/>
      <c r="S4594" s="242"/>
      <c r="T4594" s="24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4" t="s">
        <v>202</v>
      </c>
      <c r="AU4594" s="244" t="s">
        <v>82</v>
      </c>
      <c r="AV4594" s="13" t="s">
        <v>80</v>
      </c>
      <c r="AW4594" s="13" t="s">
        <v>34</v>
      </c>
      <c r="AX4594" s="13" t="s">
        <v>72</v>
      </c>
      <c r="AY4594" s="244" t="s">
        <v>191</v>
      </c>
    </row>
    <row r="4595" s="14" customFormat="1">
      <c r="A4595" s="14"/>
      <c r="B4595" s="245"/>
      <c r="C4595" s="246"/>
      <c r="D4595" s="236" t="s">
        <v>202</v>
      </c>
      <c r="E4595" s="247" t="s">
        <v>19</v>
      </c>
      <c r="F4595" s="248" t="s">
        <v>1818</v>
      </c>
      <c r="G4595" s="246"/>
      <c r="H4595" s="249">
        <v>8.1699999999999999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202</v>
      </c>
      <c r="AU4595" s="255" t="s">
        <v>82</v>
      </c>
      <c r="AV4595" s="14" t="s">
        <v>82</v>
      </c>
      <c r="AW4595" s="14" t="s">
        <v>34</v>
      </c>
      <c r="AX4595" s="14" t="s">
        <v>72</v>
      </c>
      <c r="AY4595" s="255" t="s">
        <v>191</v>
      </c>
    </row>
    <row r="4596" s="14" customFormat="1">
      <c r="A4596" s="14"/>
      <c r="B4596" s="245"/>
      <c r="C4596" s="246"/>
      <c r="D4596" s="236" t="s">
        <v>202</v>
      </c>
      <c r="E4596" s="247" t="s">
        <v>19</v>
      </c>
      <c r="F4596" s="248" t="s">
        <v>1815</v>
      </c>
      <c r="G4596" s="246"/>
      <c r="H4596" s="249">
        <v>1.7</v>
      </c>
      <c r="I4596" s="250"/>
      <c r="J4596" s="246"/>
      <c r="K4596" s="246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202</v>
      </c>
      <c r="AU4596" s="255" t="s">
        <v>82</v>
      </c>
      <c r="AV4596" s="14" t="s">
        <v>82</v>
      </c>
      <c r="AW4596" s="14" t="s">
        <v>34</v>
      </c>
      <c r="AX4596" s="14" t="s">
        <v>72</v>
      </c>
      <c r="AY4596" s="255" t="s">
        <v>191</v>
      </c>
    </row>
    <row r="4597" s="13" customFormat="1">
      <c r="A4597" s="13"/>
      <c r="B4597" s="234"/>
      <c r="C4597" s="235"/>
      <c r="D4597" s="236" t="s">
        <v>202</v>
      </c>
      <c r="E4597" s="237" t="s">
        <v>19</v>
      </c>
      <c r="F4597" s="238" t="s">
        <v>1533</v>
      </c>
      <c r="G4597" s="235"/>
      <c r="H4597" s="237" t="s">
        <v>19</v>
      </c>
      <c r="I4597" s="239"/>
      <c r="J4597" s="235"/>
      <c r="K4597" s="235"/>
      <c r="L4597" s="240"/>
      <c r="M4597" s="241"/>
      <c r="N4597" s="242"/>
      <c r="O4597" s="242"/>
      <c r="P4597" s="242"/>
      <c r="Q4597" s="242"/>
      <c r="R4597" s="242"/>
      <c r="S4597" s="242"/>
      <c r="T4597" s="24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4" t="s">
        <v>202</v>
      </c>
      <c r="AU4597" s="244" t="s">
        <v>82</v>
      </c>
      <c r="AV4597" s="13" t="s">
        <v>80</v>
      </c>
      <c r="AW4597" s="13" t="s">
        <v>34</v>
      </c>
      <c r="AX4597" s="13" t="s">
        <v>72</v>
      </c>
      <c r="AY4597" s="244" t="s">
        <v>191</v>
      </c>
    </row>
    <row r="4598" s="14" customFormat="1">
      <c r="A4598" s="14"/>
      <c r="B4598" s="245"/>
      <c r="C4598" s="246"/>
      <c r="D4598" s="236" t="s">
        <v>202</v>
      </c>
      <c r="E4598" s="247" t="s">
        <v>19</v>
      </c>
      <c r="F4598" s="248" t="s">
        <v>1816</v>
      </c>
      <c r="G4598" s="246"/>
      <c r="H4598" s="249">
        <v>5.2000000000000002</v>
      </c>
      <c r="I4598" s="250"/>
      <c r="J4598" s="246"/>
      <c r="K4598" s="246"/>
      <c r="L4598" s="251"/>
      <c r="M4598" s="252"/>
      <c r="N4598" s="253"/>
      <c r="O4598" s="253"/>
      <c r="P4598" s="253"/>
      <c r="Q4598" s="253"/>
      <c r="R4598" s="253"/>
      <c r="S4598" s="253"/>
      <c r="T4598" s="25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5" t="s">
        <v>202</v>
      </c>
      <c r="AU4598" s="255" t="s">
        <v>82</v>
      </c>
      <c r="AV4598" s="14" t="s">
        <v>82</v>
      </c>
      <c r="AW4598" s="14" t="s">
        <v>34</v>
      </c>
      <c r="AX4598" s="14" t="s">
        <v>72</v>
      </c>
      <c r="AY4598" s="255" t="s">
        <v>191</v>
      </c>
    </row>
    <row r="4599" s="15" customFormat="1">
      <c r="A4599" s="15"/>
      <c r="B4599" s="256"/>
      <c r="C4599" s="257"/>
      <c r="D4599" s="236" t="s">
        <v>202</v>
      </c>
      <c r="E4599" s="258" t="s">
        <v>19</v>
      </c>
      <c r="F4599" s="259" t="s">
        <v>208</v>
      </c>
      <c r="G4599" s="257"/>
      <c r="H4599" s="260">
        <v>122.64500000000002</v>
      </c>
      <c r="I4599" s="261"/>
      <c r="J4599" s="257"/>
      <c r="K4599" s="257"/>
      <c r="L4599" s="262"/>
      <c r="M4599" s="263"/>
      <c r="N4599" s="264"/>
      <c r="O4599" s="264"/>
      <c r="P4599" s="264"/>
      <c r="Q4599" s="264"/>
      <c r="R4599" s="264"/>
      <c r="S4599" s="264"/>
      <c r="T4599" s="26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5"/>
      <c r="AE4599" s="15"/>
      <c r="AT4599" s="266" t="s">
        <v>202</v>
      </c>
      <c r="AU4599" s="266" t="s">
        <v>82</v>
      </c>
      <c r="AV4599" s="15" t="s">
        <v>93</v>
      </c>
      <c r="AW4599" s="15" t="s">
        <v>34</v>
      </c>
      <c r="AX4599" s="15" t="s">
        <v>72</v>
      </c>
      <c r="AY4599" s="266" t="s">
        <v>191</v>
      </c>
    </row>
    <row r="4600" s="13" customFormat="1">
      <c r="A4600" s="13"/>
      <c r="B4600" s="234"/>
      <c r="C4600" s="235"/>
      <c r="D4600" s="236" t="s">
        <v>202</v>
      </c>
      <c r="E4600" s="237" t="s">
        <v>19</v>
      </c>
      <c r="F4600" s="238" t="s">
        <v>1539</v>
      </c>
      <c r="G4600" s="235"/>
      <c r="H4600" s="237" t="s">
        <v>19</v>
      </c>
      <c r="I4600" s="239"/>
      <c r="J4600" s="235"/>
      <c r="K4600" s="235"/>
      <c r="L4600" s="240"/>
      <c r="M4600" s="241"/>
      <c r="N4600" s="242"/>
      <c r="O4600" s="242"/>
      <c r="P4600" s="242"/>
      <c r="Q4600" s="242"/>
      <c r="R4600" s="242"/>
      <c r="S4600" s="242"/>
      <c r="T4600" s="24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4" t="s">
        <v>202</v>
      </c>
      <c r="AU4600" s="244" t="s">
        <v>82</v>
      </c>
      <c r="AV4600" s="13" t="s">
        <v>80</v>
      </c>
      <c r="AW4600" s="13" t="s">
        <v>34</v>
      </c>
      <c r="AX4600" s="13" t="s">
        <v>72</v>
      </c>
      <c r="AY4600" s="244" t="s">
        <v>191</v>
      </c>
    </row>
    <row r="4601" s="13" customFormat="1">
      <c r="A4601" s="13"/>
      <c r="B4601" s="234"/>
      <c r="C4601" s="235"/>
      <c r="D4601" s="236" t="s">
        <v>202</v>
      </c>
      <c r="E4601" s="237" t="s">
        <v>19</v>
      </c>
      <c r="F4601" s="238" t="s">
        <v>1540</v>
      </c>
      <c r="G4601" s="235"/>
      <c r="H4601" s="237" t="s">
        <v>19</v>
      </c>
      <c r="I4601" s="239"/>
      <c r="J4601" s="235"/>
      <c r="K4601" s="235"/>
      <c r="L4601" s="240"/>
      <c r="M4601" s="241"/>
      <c r="N4601" s="242"/>
      <c r="O4601" s="242"/>
      <c r="P4601" s="242"/>
      <c r="Q4601" s="242"/>
      <c r="R4601" s="242"/>
      <c r="S4601" s="242"/>
      <c r="T4601" s="243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4" t="s">
        <v>202</v>
      </c>
      <c r="AU4601" s="244" t="s">
        <v>82</v>
      </c>
      <c r="AV4601" s="13" t="s">
        <v>80</v>
      </c>
      <c r="AW4601" s="13" t="s">
        <v>34</v>
      </c>
      <c r="AX4601" s="13" t="s">
        <v>72</v>
      </c>
      <c r="AY4601" s="244" t="s">
        <v>191</v>
      </c>
    </row>
    <row r="4602" s="13" customFormat="1">
      <c r="A4602" s="13"/>
      <c r="B4602" s="234"/>
      <c r="C4602" s="235"/>
      <c r="D4602" s="236" t="s">
        <v>202</v>
      </c>
      <c r="E4602" s="237" t="s">
        <v>19</v>
      </c>
      <c r="F4602" s="238" t="s">
        <v>1548</v>
      </c>
      <c r="G4602" s="235"/>
      <c r="H4602" s="237" t="s">
        <v>19</v>
      </c>
      <c r="I4602" s="239"/>
      <c r="J4602" s="235"/>
      <c r="K4602" s="235"/>
      <c r="L4602" s="240"/>
      <c r="M4602" s="241"/>
      <c r="N4602" s="242"/>
      <c r="O4602" s="242"/>
      <c r="P4602" s="242"/>
      <c r="Q4602" s="242"/>
      <c r="R4602" s="242"/>
      <c r="S4602" s="242"/>
      <c r="T4602" s="24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4" t="s">
        <v>202</v>
      </c>
      <c r="AU4602" s="244" t="s">
        <v>82</v>
      </c>
      <c r="AV4602" s="13" t="s">
        <v>80</v>
      </c>
      <c r="AW4602" s="13" t="s">
        <v>34</v>
      </c>
      <c r="AX4602" s="13" t="s">
        <v>72</v>
      </c>
      <c r="AY4602" s="244" t="s">
        <v>191</v>
      </c>
    </row>
    <row r="4603" s="14" customFormat="1">
      <c r="A4603" s="14"/>
      <c r="B4603" s="245"/>
      <c r="C4603" s="246"/>
      <c r="D4603" s="236" t="s">
        <v>202</v>
      </c>
      <c r="E4603" s="247" t="s">
        <v>19</v>
      </c>
      <c r="F4603" s="248" t="s">
        <v>1823</v>
      </c>
      <c r="G4603" s="246"/>
      <c r="H4603" s="249">
        <v>8.2300000000000004</v>
      </c>
      <c r="I4603" s="250"/>
      <c r="J4603" s="246"/>
      <c r="K4603" s="246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202</v>
      </c>
      <c r="AU4603" s="255" t="s">
        <v>82</v>
      </c>
      <c r="AV4603" s="14" t="s">
        <v>82</v>
      </c>
      <c r="AW4603" s="14" t="s">
        <v>34</v>
      </c>
      <c r="AX4603" s="14" t="s">
        <v>72</v>
      </c>
      <c r="AY4603" s="255" t="s">
        <v>191</v>
      </c>
    </row>
    <row r="4604" s="14" customFormat="1">
      <c r="A4604" s="14"/>
      <c r="B4604" s="245"/>
      <c r="C4604" s="246"/>
      <c r="D4604" s="236" t="s">
        <v>202</v>
      </c>
      <c r="E4604" s="247" t="s">
        <v>19</v>
      </c>
      <c r="F4604" s="248" t="s">
        <v>1806</v>
      </c>
      <c r="G4604" s="246"/>
      <c r="H4604" s="249">
        <v>0.40000000000000002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202</v>
      </c>
      <c r="AU4604" s="255" t="s">
        <v>82</v>
      </c>
      <c r="AV4604" s="14" t="s">
        <v>82</v>
      </c>
      <c r="AW4604" s="14" t="s">
        <v>34</v>
      </c>
      <c r="AX4604" s="14" t="s">
        <v>72</v>
      </c>
      <c r="AY4604" s="255" t="s">
        <v>191</v>
      </c>
    </row>
    <row r="4605" s="14" customFormat="1">
      <c r="A4605" s="14"/>
      <c r="B4605" s="245"/>
      <c r="C4605" s="246"/>
      <c r="D4605" s="236" t="s">
        <v>202</v>
      </c>
      <c r="E4605" s="247" t="s">
        <v>19</v>
      </c>
      <c r="F4605" s="248" t="s">
        <v>3115</v>
      </c>
      <c r="G4605" s="246"/>
      <c r="H4605" s="249">
        <v>-0.75</v>
      </c>
      <c r="I4605" s="250"/>
      <c r="J4605" s="246"/>
      <c r="K4605" s="246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202</v>
      </c>
      <c r="AU4605" s="255" t="s">
        <v>82</v>
      </c>
      <c r="AV4605" s="14" t="s">
        <v>82</v>
      </c>
      <c r="AW4605" s="14" t="s">
        <v>34</v>
      </c>
      <c r="AX4605" s="14" t="s">
        <v>72</v>
      </c>
      <c r="AY4605" s="255" t="s">
        <v>191</v>
      </c>
    </row>
    <row r="4606" s="13" customFormat="1">
      <c r="A4606" s="13"/>
      <c r="B4606" s="234"/>
      <c r="C4606" s="235"/>
      <c r="D4606" s="236" t="s">
        <v>202</v>
      </c>
      <c r="E4606" s="237" t="s">
        <v>19</v>
      </c>
      <c r="F4606" s="238" t="s">
        <v>1554</v>
      </c>
      <c r="G4606" s="235"/>
      <c r="H4606" s="237" t="s">
        <v>19</v>
      </c>
      <c r="I4606" s="239"/>
      <c r="J4606" s="235"/>
      <c r="K4606" s="235"/>
      <c r="L4606" s="240"/>
      <c r="M4606" s="241"/>
      <c r="N4606" s="242"/>
      <c r="O4606" s="242"/>
      <c r="P4606" s="242"/>
      <c r="Q4606" s="242"/>
      <c r="R4606" s="242"/>
      <c r="S4606" s="242"/>
      <c r="T4606" s="243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4" t="s">
        <v>202</v>
      </c>
      <c r="AU4606" s="244" t="s">
        <v>82</v>
      </c>
      <c r="AV4606" s="13" t="s">
        <v>80</v>
      </c>
      <c r="AW4606" s="13" t="s">
        <v>34</v>
      </c>
      <c r="AX4606" s="13" t="s">
        <v>72</v>
      </c>
      <c r="AY4606" s="244" t="s">
        <v>191</v>
      </c>
    </row>
    <row r="4607" s="13" customFormat="1">
      <c r="A4607" s="13"/>
      <c r="B4607" s="234"/>
      <c r="C4607" s="235"/>
      <c r="D4607" s="236" t="s">
        <v>202</v>
      </c>
      <c r="E4607" s="237" t="s">
        <v>19</v>
      </c>
      <c r="F4607" s="238" t="s">
        <v>1559</v>
      </c>
      <c r="G4607" s="235"/>
      <c r="H4607" s="237" t="s">
        <v>19</v>
      </c>
      <c r="I4607" s="239"/>
      <c r="J4607" s="235"/>
      <c r="K4607" s="235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202</v>
      </c>
      <c r="AU4607" s="244" t="s">
        <v>82</v>
      </c>
      <c r="AV4607" s="13" t="s">
        <v>80</v>
      </c>
      <c r="AW4607" s="13" t="s">
        <v>34</v>
      </c>
      <c r="AX4607" s="13" t="s">
        <v>72</v>
      </c>
      <c r="AY4607" s="244" t="s">
        <v>191</v>
      </c>
    </row>
    <row r="4608" s="14" customFormat="1">
      <c r="A4608" s="14"/>
      <c r="B4608" s="245"/>
      <c r="C4608" s="246"/>
      <c r="D4608" s="236" t="s">
        <v>202</v>
      </c>
      <c r="E4608" s="247" t="s">
        <v>19</v>
      </c>
      <c r="F4608" s="248" t="s">
        <v>1827</v>
      </c>
      <c r="G4608" s="246"/>
      <c r="H4608" s="249">
        <v>8.1999999999999993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202</v>
      </c>
      <c r="AU4608" s="255" t="s">
        <v>82</v>
      </c>
      <c r="AV4608" s="14" t="s">
        <v>82</v>
      </c>
      <c r="AW4608" s="14" t="s">
        <v>34</v>
      </c>
      <c r="AX4608" s="14" t="s">
        <v>72</v>
      </c>
      <c r="AY4608" s="255" t="s">
        <v>191</v>
      </c>
    </row>
    <row r="4609" s="14" customFormat="1">
      <c r="A4609" s="14"/>
      <c r="B4609" s="245"/>
      <c r="C4609" s="246"/>
      <c r="D4609" s="236" t="s">
        <v>202</v>
      </c>
      <c r="E4609" s="247" t="s">
        <v>19</v>
      </c>
      <c r="F4609" s="248" t="s">
        <v>1806</v>
      </c>
      <c r="G4609" s="246"/>
      <c r="H4609" s="249">
        <v>0.40000000000000002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202</v>
      </c>
      <c r="AU4609" s="255" t="s">
        <v>82</v>
      </c>
      <c r="AV4609" s="14" t="s">
        <v>82</v>
      </c>
      <c r="AW4609" s="14" t="s">
        <v>34</v>
      </c>
      <c r="AX4609" s="14" t="s">
        <v>72</v>
      </c>
      <c r="AY4609" s="255" t="s">
        <v>191</v>
      </c>
    </row>
    <row r="4610" s="14" customFormat="1">
      <c r="A4610" s="14"/>
      <c r="B4610" s="245"/>
      <c r="C4610" s="246"/>
      <c r="D4610" s="236" t="s">
        <v>202</v>
      </c>
      <c r="E4610" s="247" t="s">
        <v>19</v>
      </c>
      <c r="F4610" s="248" t="s">
        <v>3115</v>
      </c>
      <c r="G4610" s="246"/>
      <c r="H4610" s="249">
        <v>-0.75</v>
      </c>
      <c r="I4610" s="250"/>
      <c r="J4610" s="246"/>
      <c r="K4610" s="246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202</v>
      </c>
      <c r="AU4610" s="255" t="s">
        <v>82</v>
      </c>
      <c r="AV4610" s="14" t="s">
        <v>82</v>
      </c>
      <c r="AW4610" s="14" t="s">
        <v>34</v>
      </c>
      <c r="AX4610" s="14" t="s">
        <v>72</v>
      </c>
      <c r="AY4610" s="255" t="s">
        <v>191</v>
      </c>
    </row>
    <row r="4611" s="13" customFormat="1">
      <c r="A4611" s="13"/>
      <c r="B4611" s="234"/>
      <c r="C4611" s="235"/>
      <c r="D4611" s="236" t="s">
        <v>202</v>
      </c>
      <c r="E4611" s="237" t="s">
        <v>19</v>
      </c>
      <c r="F4611" s="238" t="s">
        <v>1565</v>
      </c>
      <c r="G4611" s="235"/>
      <c r="H4611" s="237" t="s">
        <v>19</v>
      </c>
      <c r="I4611" s="239"/>
      <c r="J4611" s="235"/>
      <c r="K4611" s="235"/>
      <c r="L4611" s="240"/>
      <c r="M4611" s="241"/>
      <c r="N4611" s="242"/>
      <c r="O4611" s="242"/>
      <c r="P4611" s="242"/>
      <c r="Q4611" s="242"/>
      <c r="R4611" s="242"/>
      <c r="S4611" s="242"/>
      <c r="T4611" s="24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4" t="s">
        <v>202</v>
      </c>
      <c r="AU4611" s="244" t="s">
        <v>82</v>
      </c>
      <c r="AV4611" s="13" t="s">
        <v>80</v>
      </c>
      <c r="AW4611" s="13" t="s">
        <v>34</v>
      </c>
      <c r="AX4611" s="13" t="s">
        <v>72</v>
      </c>
      <c r="AY4611" s="244" t="s">
        <v>191</v>
      </c>
    </row>
    <row r="4612" s="13" customFormat="1">
      <c r="A4612" s="13"/>
      <c r="B4612" s="234"/>
      <c r="C4612" s="235"/>
      <c r="D4612" s="236" t="s">
        <v>202</v>
      </c>
      <c r="E4612" s="237" t="s">
        <v>19</v>
      </c>
      <c r="F4612" s="238" t="s">
        <v>1569</v>
      </c>
      <c r="G4612" s="235"/>
      <c r="H4612" s="237" t="s">
        <v>19</v>
      </c>
      <c r="I4612" s="239"/>
      <c r="J4612" s="235"/>
      <c r="K4612" s="235"/>
      <c r="L4612" s="240"/>
      <c r="M4612" s="241"/>
      <c r="N4612" s="242"/>
      <c r="O4612" s="242"/>
      <c r="P4612" s="242"/>
      <c r="Q4612" s="242"/>
      <c r="R4612" s="242"/>
      <c r="S4612" s="242"/>
      <c r="T4612" s="243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4" t="s">
        <v>202</v>
      </c>
      <c r="AU4612" s="244" t="s">
        <v>82</v>
      </c>
      <c r="AV4612" s="13" t="s">
        <v>80</v>
      </c>
      <c r="AW4612" s="13" t="s">
        <v>34</v>
      </c>
      <c r="AX4612" s="13" t="s">
        <v>72</v>
      </c>
      <c r="AY4612" s="244" t="s">
        <v>191</v>
      </c>
    </row>
    <row r="4613" s="14" customFormat="1">
      <c r="A4613" s="14"/>
      <c r="B4613" s="245"/>
      <c r="C4613" s="246"/>
      <c r="D4613" s="236" t="s">
        <v>202</v>
      </c>
      <c r="E4613" s="247" t="s">
        <v>19</v>
      </c>
      <c r="F4613" s="248" t="s">
        <v>1827</v>
      </c>
      <c r="G4613" s="246"/>
      <c r="H4613" s="249">
        <v>8.1999999999999993</v>
      </c>
      <c r="I4613" s="250"/>
      <c r="J4613" s="246"/>
      <c r="K4613" s="246"/>
      <c r="L4613" s="251"/>
      <c r="M4613" s="252"/>
      <c r="N4613" s="253"/>
      <c r="O4613" s="253"/>
      <c r="P4613" s="253"/>
      <c r="Q4613" s="253"/>
      <c r="R4613" s="253"/>
      <c r="S4613" s="253"/>
      <c r="T4613" s="25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5" t="s">
        <v>202</v>
      </c>
      <c r="AU4613" s="255" t="s">
        <v>82</v>
      </c>
      <c r="AV4613" s="14" t="s">
        <v>82</v>
      </c>
      <c r="AW4613" s="14" t="s">
        <v>34</v>
      </c>
      <c r="AX4613" s="14" t="s">
        <v>72</v>
      </c>
      <c r="AY4613" s="255" t="s">
        <v>191</v>
      </c>
    </row>
    <row r="4614" s="14" customFormat="1">
      <c r="A4614" s="14"/>
      <c r="B4614" s="245"/>
      <c r="C4614" s="246"/>
      <c r="D4614" s="236" t="s">
        <v>202</v>
      </c>
      <c r="E4614" s="247" t="s">
        <v>19</v>
      </c>
      <c r="F4614" s="248" t="s">
        <v>1806</v>
      </c>
      <c r="G4614" s="246"/>
      <c r="H4614" s="249">
        <v>0.40000000000000002</v>
      </c>
      <c r="I4614" s="250"/>
      <c r="J4614" s="246"/>
      <c r="K4614" s="246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202</v>
      </c>
      <c r="AU4614" s="255" t="s">
        <v>82</v>
      </c>
      <c r="AV4614" s="14" t="s">
        <v>82</v>
      </c>
      <c r="AW4614" s="14" t="s">
        <v>34</v>
      </c>
      <c r="AX4614" s="14" t="s">
        <v>72</v>
      </c>
      <c r="AY4614" s="255" t="s">
        <v>191</v>
      </c>
    </row>
    <row r="4615" s="14" customFormat="1">
      <c r="A4615" s="14"/>
      <c r="B4615" s="245"/>
      <c r="C4615" s="246"/>
      <c r="D4615" s="236" t="s">
        <v>202</v>
      </c>
      <c r="E4615" s="247" t="s">
        <v>19</v>
      </c>
      <c r="F4615" s="248" t="s">
        <v>3115</v>
      </c>
      <c r="G4615" s="246"/>
      <c r="H4615" s="249">
        <v>-0.75</v>
      </c>
      <c r="I4615" s="250"/>
      <c r="J4615" s="246"/>
      <c r="K4615" s="246"/>
      <c r="L4615" s="251"/>
      <c r="M4615" s="252"/>
      <c r="N4615" s="253"/>
      <c r="O4615" s="253"/>
      <c r="P4615" s="253"/>
      <c r="Q4615" s="253"/>
      <c r="R4615" s="253"/>
      <c r="S4615" s="253"/>
      <c r="T4615" s="25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5" t="s">
        <v>202</v>
      </c>
      <c r="AU4615" s="255" t="s">
        <v>82</v>
      </c>
      <c r="AV4615" s="14" t="s">
        <v>82</v>
      </c>
      <c r="AW4615" s="14" t="s">
        <v>34</v>
      </c>
      <c r="AX4615" s="14" t="s">
        <v>72</v>
      </c>
      <c r="AY4615" s="255" t="s">
        <v>191</v>
      </c>
    </row>
    <row r="4616" s="13" customFormat="1">
      <c r="A4616" s="13"/>
      <c r="B4616" s="234"/>
      <c r="C4616" s="235"/>
      <c r="D4616" s="236" t="s">
        <v>202</v>
      </c>
      <c r="E4616" s="237" t="s">
        <v>19</v>
      </c>
      <c r="F4616" s="238" t="s">
        <v>1572</v>
      </c>
      <c r="G4616" s="235"/>
      <c r="H4616" s="237" t="s">
        <v>19</v>
      </c>
      <c r="I4616" s="239"/>
      <c r="J4616" s="235"/>
      <c r="K4616" s="235"/>
      <c r="L4616" s="240"/>
      <c r="M4616" s="241"/>
      <c r="N4616" s="242"/>
      <c r="O4616" s="242"/>
      <c r="P4616" s="242"/>
      <c r="Q4616" s="242"/>
      <c r="R4616" s="242"/>
      <c r="S4616" s="242"/>
      <c r="T4616" s="243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4" t="s">
        <v>202</v>
      </c>
      <c r="AU4616" s="244" t="s">
        <v>82</v>
      </c>
      <c r="AV4616" s="13" t="s">
        <v>80</v>
      </c>
      <c r="AW4616" s="13" t="s">
        <v>34</v>
      </c>
      <c r="AX4616" s="13" t="s">
        <v>72</v>
      </c>
      <c r="AY4616" s="244" t="s">
        <v>191</v>
      </c>
    </row>
    <row r="4617" s="13" customFormat="1">
      <c r="A4617" s="13"/>
      <c r="B4617" s="234"/>
      <c r="C4617" s="235"/>
      <c r="D4617" s="236" t="s">
        <v>202</v>
      </c>
      <c r="E4617" s="237" t="s">
        <v>19</v>
      </c>
      <c r="F4617" s="238" t="s">
        <v>1577</v>
      </c>
      <c r="G4617" s="235"/>
      <c r="H4617" s="237" t="s">
        <v>19</v>
      </c>
      <c r="I4617" s="239"/>
      <c r="J4617" s="235"/>
      <c r="K4617" s="235"/>
      <c r="L4617" s="240"/>
      <c r="M4617" s="241"/>
      <c r="N4617" s="242"/>
      <c r="O4617" s="242"/>
      <c r="P4617" s="242"/>
      <c r="Q4617" s="242"/>
      <c r="R4617" s="242"/>
      <c r="S4617" s="242"/>
      <c r="T4617" s="243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4" t="s">
        <v>202</v>
      </c>
      <c r="AU4617" s="244" t="s">
        <v>82</v>
      </c>
      <c r="AV4617" s="13" t="s">
        <v>80</v>
      </c>
      <c r="AW4617" s="13" t="s">
        <v>34</v>
      </c>
      <c r="AX4617" s="13" t="s">
        <v>72</v>
      </c>
      <c r="AY4617" s="244" t="s">
        <v>191</v>
      </c>
    </row>
    <row r="4618" s="14" customFormat="1">
      <c r="A4618" s="14"/>
      <c r="B4618" s="245"/>
      <c r="C4618" s="246"/>
      <c r="D4618" s="236" t="s">
        <v>202</v>
      </c>
      <c r="E4618" s="247" t="s">
        <v>19</v>
      </c>
      <c r="F4618" s="248" t="s">
        <v>1834</v>
      </c>
      <c r="G4618" s="246"/>
      <c r="H4618" s="249">
        <v>8.1999999999999993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202</v>
      </c>
      <c r="AU4618" s="255" t="s">
        <v>82</v>
      </c>
      <c r="AV4618" s="14" t="s">
        <v>82</v>
      </c>
      <c r="AW4618" s="14" t="s">
        <v>34</v>
      </c>
      <c r="AX4618" s="14" t="s">
        <v>72</v>
      </c>
      <c r="AY4618" s="255" t="s">
        <v>191</v>
      </c>
    </row>
    <row r="4619" s="14" customFormat="1">
      <c r="A4619" s="14"/>
      <c r="B4619" s="245"/>
      <c r="C4619" s="246"/>
      <c r="D4619" s="236" t="s">
        <v>202</v>
      </c>
      <c r="E4619" s="247" t="s">
        <v>19</v>
      </c>
      <c r="F4619" s="248" t="s">
        <v>1806</v>
      </c>
      <c r="G4619" s="246"/>
      <c r="H4619" s="249">
        <v>0.40000000000000002</v>
      </c>
      <c r="I4619" s="250"/>
      <c r="J4619" s="246"/>
      <c r="K4619" s="246"/>
      <c r="L4619" s="251"/>
      <c r="M4619" s="252"/>
      <c r="N4619" s="253"/>
      <c r="O4619" s="253"/>
      <c r="P4619" s="253"/>
      <c r="Q4619" s="253"/>
      <c r="R4619" s="253"/>
      <c r="S4619" s="253"/>
      <c r="T4619" s="25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5" t="s">
        <v>202</v>
      </c>
      <c r="AU4619" s="255" t="s">
        <v>82</v>
      </c>
      <c r="AV4619" s="14" t="s">
        <v>82</v>
      </c>
      <c r="AW4619" s="14" t="s">
        <v>34</v>
      </c>
      <c r="AX4619" s="14" t="s">
        <v>72</v>
      </c>
      <c r="AY4619" s="255" t="s">
        <v>191</v>
      </c>
    </row>
    <row r="4620" s="14" customFormat="1">
      <c r="A4620" s="14"/>
      <c r="B4620" s="245"/>
      <c r="C4620" s="246"/>
      <c r="D4620" s="236" t="s">
        <v>202</v>
      </c>
      <c r="E4620" s="247" t="s">
        <v>19</v>
      </c>
      <c r="F4620" s="248" t="s">
        <v>3115</v>
      </c>
      <c r="G4620" s="246"/>
      <c r="H4620" s="249">
        <v>-0.75</v>
      </c>
      <c r="I4620" s="250"/>
      <c r="J4620" s="246"/>
      <c r="K4620" s="246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202</v>
      </c>
      <c r="AU4620" s="255" t="s">
        <v>82</v>
      </c>
      <c r="AV4620" s="14" t="s">
        <v>82</v>
      </c>
      <c r="AW4620" s="14" t="s">
        <v>34</v>
      </c>
      <c r="AX4620" s="14" t="s">
        <v>72</v>
      </c>
      <c r="AY4620" s="255" t="s">
        <v>191</v>
      </c>
    </row>
    <row r="4621" s="15" customFormat="1">
      <c r="A4621" s="15"/>
      <c r="B4621" s="256"/>
      <c r="C4621" s="257"/>
      <c r="D4621" s="236" t="s">
        <v>202</v>
      </c>
      <c r="E4621" s="258" t="s">
        <v>19</v>
      </c>
      <c r="F4621" s="259" t="s">
        <v>208</v>
      </c>
      <c r="G4621" s="257"/>
      <c r="H4621" s="260">
        <v>31.429999999999993</v>
      </c>
      <c r="I4621" s="261"/>
      <c r="J4621" s="257"/>
      <c r="K4621" s="257"/>
      <c r="L4621" s="262"/>
      <c r="M4621" s="263"/>
      <c r="N4621" s="264"/>
      <c r="O4621" s="264"/>
      <c r="P4621" s="264"/>
      <c r="Q4621" s="264"/>
      <c r="R4621" s="264"/>
      <c r="S4621" s="264"/>
      <c r="T4621" s="265"/>
      <c r="U4621" s="15"/>
      <c r="V4621" s="15"/>
      <c r="W4621" s="15"/>
      <c r="X4621" s="15"/>
      <c r="Y4621" s="15"/>
      <c r="Z4621" s="15"/>
      <c r="AA4621" s="15"/>
      <c r="AB4621" s="15"/>
      <c r="AC4621" s="15"/>
      <c r="AD4621" s="15"/>
      <c r="AE4621" s="15"/>
      <c r="AT4621" s="266" t="s">
        <v>202</v>
      </c>
      <c r="AU4621" s="266" t="s">
        <v>82</v>
      </c>
      <c r="AV4621" s="15" t="s">
        <v>93</v>
      </c>
      <c r="AW4621" s="15" t="s">
        <v>34</v>
      </c>
      <c r="AX4621" s="15" t="s">
        <v>72</v>
      </c>
      <c r="AY4621" s="266" t="s">
        <v>191</v>
      </c>
    </row>
    <row r="4622" s="13" customFormat="1">
      <c r="A4622" s="13"/>
      <c r="B4622" s="234"/>
      <c r="C4622" s="235"/>
      <c r="D4622" s="236" t="s">
        <v>202</v>
      </c>
      <c r="E4622" s="237" t="s">
        <v>19</v>
      </c>
      <c r="F4622" s="238" t="s">
        <v>1581</v>
      </c>
      <c r="G4622" s="235"/>
      <c r="H4622" s="237" t="s">
        <v>19</v>
      </c>
      <c r="I4622" s="239"/>
      <c r="J4622" s="235"/>
      <c r="K4622" s="235"/>
      <c r="L4622" s="240"/>
      <c r="M4622" s="241"/>
      <c r="N4622" s="242"/>
      <c r="O4622" s="242"/>
      <c r="P4622" s="242"/>
      <c r="Q4622" s="242"/>
      <c r="R4622" s="242"/>
      <c r="S4622" s="242"/>
      <c r="T4622" s="243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4" t="s">
        <v>202</v>
      </c>
      <c r="AU4622" s="244" t="s">
        <v>82</v>
      </c>
      <c r="AV4622" s="13" t="s">
        <v>80</v>
      </c>
      <c r="AW4622" s="13" t="s">
        <v>34</v>
      </c>
      <c r="AX4622" s="13" t="s">
        <v>72</v>
      </c>
      <c r="AY4622" s="244" t="s">
        <v>191</v>
      </c>
    </row>
    <row r="4623" s="13" customFormat="1">
      <c r="A4623" s="13"/>
      <c r="B4623" s="234"/>
      <c r="C4623" s="235"/>
      <c r="D4623" s="236" t="s">
        <v>202</v>
      </c>
      <c r="E4623" s="237" t="s">
        <v>19</v>
      </c>
      <c r="F4623" s="238" t="s">
        <v>1582</v>
      </c>
      <c r="G4623" s="235"/>
      <c r="H4623" s="237" t="s">
        <v>19</v>
      </c>
      <c r="I4623" s="239"/>
      <c r="J4623" s="235"/>
      <c r="K4623" s="235"/>
      <c r="L4623" s="240"/>
      <c r="M4623" s="241"/>
      <c r="N4623" s="242"/>
      <c r="O4623" s="242"/>
      <c r="P4623" s="242"/>
      <c r="Q4623" s="242"/>
      <c r="R4623" s="242"/>
      <c r="S4623" s="242"/>
      <c r="T4623" s="243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4" t="s">
        <v>202</v>
      </c>
      <c r="AU4623" s="244" t="s">
        <v>82</v>
      </c>
      <c r="AV4623" s="13" t="s">
        <v>80</v>
      </c>
      <c r="AW4623" s="13" t="s">
        <v>34</v>
      </c>
      <c r="AX4623" s="13" t="s">
        <v>72</v>
      </c>
      <c r="AY4623" s="244" t="s">
        <v>191</v>
      </c>
    </row>
    <row r="4624" s="14" customFormat="1">
      <c r="A4624" s="14"/>
      <c r="B4624" s="245"/>
      <c r="C4624" s="246"/>
      <c r="D4624" s="236" t="s">
        <v>202</v>
      </c>
      <c r="E4624" s="247" t="s">
        <v>19</v>
      </c>
      <c r="F4624" s="248" t="s">
        <v>1836</v>
      </c>
      <c r="G4624" s="246"/>
      <c r="H4624" s="249">
        <v>13.210000000000001</v>
      </c>
      <c r="I4624" s="250"/>
      <c r="J4624" s="246"/>
      <c r="K4624" s="246"/>
      <c r="L4624" s="251"/>
      <c r="M4624" s="252"/>
      <c r="N4624" s="253"/>
      <c r="O4624" s="253"/>
      <c r="P4624" s="253"/>
      <c r="Q4624" s="253"/>
      <c r="R4624" s="253"/>
      <c r="S4624" s="253"/>
      <c r="T4624" s="25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5" t="s">
        <v>202</v>
      </c>
      <c r="AU4624" s="255" t="s">
        <v>82</v>
      </c>
      <c r="AV4624" s="14" t="s">
        <v>82</v>
      </c>
      <c r="AW4624" s="14" t="s">
        <v>34</v>
      </c>
      <c r="AX4624" s="14" t="s">
        <v>72</v>
      </c>
      <c r="AY4624" s="255" t="s">
        <v>191</v>
      </c>
    </row>
    <row r="4625" s="13" customFormat="1">
      <c r="A4625" s="13"/>
      <c r="B4625" s="234"/>
      <c r="C4625" s="235"/>
      <c r="D4625" s="236" t="s">
        <v>202</v>
      </c>
      <c r="E4625" s="237" t="s">
        <v>19</v>
      </c>
      <c r="F4625" s="238" t="s">
        <v>1589</v>
      </c>
      <c r="G4625" s="235"/>
      <c r="H4625" s="237" t="s">
        <v>19</v>
      </c>
      <c r="I4625" s="239"/>
      <c r="J4625" s="235"/>
      <c r="K4625" s="235"/>
      <c r="L4625" s="240"/>
      <c r="M4625" s="241"/>
      <c r="N4625" s="242"/>
      <c r="O4625" s="242"/>
      <c r="P4625" s="242"/>
      <c r="Q4625" s="242"/>
      <c r="R4625" s="242"/>
      <c r="S4625" s="242"/>
      <c r="T4625" s="24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4" t="s">
        <v>202</v>
      </c>
      <c r="AU4625" s="244" t="s">
        <v>82</v>
      </c>
      <c r="AV4625" s="13" t="s">
        <v>80</v>
      </c>
      <c r="AW4625" s="13" t="s">
        <v>34</v>
      </c>
      <c r="AX4625" s="13" t="s">
        <v>72</v>
      </c>
      <c r="AY4625" s="244" t="s">
        <v>191</v>
      </c>
    </row>
    <row r="4626" s="14" customFormat="1">
      <c r="A4626" s="14"/>
      <c r="B4626" s="245"/>
      <c r="C4626" s="246"/>
      <c r="D4626" s="236" t="s">
        <v>202</v>
      </c>
      <c r="E4626" s="247" t="s">
        <v>19</v>
      </c>
      <c r="F4626" s="248" t="s">
        <v>1839</v>
      </c>
      <c r="G4626" s="246"/>
      <c r="H4626" s="249">
        <v>5.5599999999999996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202</v>
      </c>
      <c r="AU4626" s="255" t="s">
        <v>82</v>
      </c>
      <c r="AV4626" s="14" t="s">
        <v>82</v>
      </c>
      <c r="AW4626" s="14" t="s">
        <v>34</v>
      </c>
      <c r="AX4626" s="14" t="s">
        <v>72</v>
      </c>
      <c r="AY4626" s="255" t="s">
        <v>191</v>
      </c>
    </row>
    <row r="4627" s="13" customFormat="1">
      <c r="A4627" s="13"/>
      <c r="B4627" s="234"/>
      <c r="C4627" s="235"/>
      <c r="D4627" s="236" t="s">
        <v>202</v>
      </c>
      <c r="E4627" s="237" t="s">
        <v>19</v>
      </c>
      <c r="F4627" s="238" t="s">
        <v>1599</v>
      </c>
      <c r="G4627" s="235"/>
      <c r="H4627" s="237" t="s">
        <v>19</v>
      </c>
      <c r="I4627" s="239"/>
      <c r="J4627" s="235"/>
      <c r="K4627" s="235"/>
      <c r="L4627" s="240"/>
      <c r="M4627" s="241"/>
      <c r="N4627" s="242"/>
      <c r="O4627" s="242"/>
      <c r="P4627" s="242"/>
      <c r="Q4627" s="242"/>
      <c r="R4627" s="242"/>
      <c r="S4627" s="242"/>
      <c r="T4627" s="243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4" t="s">
        <v>202</v>
      </c>
      <c r="AU4627" s="244" t="s">
        <v>82</v>
      </c>
      <c r="AV4627" s="13" t="s">
        <v>80</v>
      </c>
      <c r="AW4627" s="13" t="s">
        <v>34</v>
      </c>
      <c r="AX4627" s="13" t="s">
        <v>72</v>
      </c>
      <c r="AY4627" s="244" t="s">
        <v>191</v>
      </c>
    </row>
    <row r="4628" s="14" customFormat="1">
      <c r="A4628" s="14"/>
      <c r="B4628" s="245"/>
      <c r="C4628" s="246"/>
      <c r="D4628" s="236" t="s">
        <v>202</v>
      </c>
      <c r="E4628" s="247" t="s">
        <v>19</v>
      </c>
      <c r="F4628" s="248" t="s">
        <v>1843</v>
      </c>
      <c r="G4628" s="246"/>
      <c r="H4628" s="249">
        <v>12.76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202</v>
      </c>
      <c r="AU4628" s="255" t="s">
        <v>82</v>
      </c>
      <c r="AV4628" s="14" t="s">
        <v>82</v>
      </c>
      <c r="AW4628" s="14" t="s">
        <v>34</v>
      </c>
      <c r="AX4628" s="14" t="s">
        <v>72</v>
      </c>
      <c r="AY4628" s="255" t="s">
        <v>191</v>
      </c>
    </row>
    <row r="4629" s="14" customFormat="1">
      <c r="A4629" s="14"/>
      <c r="B4629" s="245"/>
      <c r="C4629" s="246"/>
      <c r="D4629" s="236" t="s">
        <v>202</v>
      </c>
      <c r="E4629" s="247" t="s">
        <v>19</v>
      </c>
      <c r="F4629" s="248" t="s">
        <v>1806</v>
      </c>
      <c r="G4629" s="246"/>
      <c r="H4629" s="249">
        <v>0.40000000000000002</v>
      </c>
      <c r="I4629" s="250"/>
      <c r="J4629" s="246"/>
      <c r="K4629" s="246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202</v>
      </c>
      <c r="AU4629" s="255" t="s">
        <v>82</v>
      </c>
      <c r="AV4629" s="14" t="s">
        <v>82</v>
      </c>
      <c r="AW4629" s="14" t="s">
        <v>34</v>
      </c>
      <c r="AX4629" s="14" t="s">
        <v>72</v>
      </c>
      <c r="AY4629" s="255" t="s">
        <v>191</v>
      </c>
    </row>
    <row r="4630" s="14" customFormat="1">
      <c r="A4630" s="14"/>
      <c r="B4630" s="245"/>
      <c r="C4630" s="246"/>
      <c r="D4630" s="236" t="s">
        <v>202</v>
      </c>
      <c r="E4630" s="247" t="s">
        <v>19</v>
      </c>
      <c r="F4630" s="248" t="s">
        <v>3116</v>
      </c>
      <c r="G4630" s="246"/>
      <c r="H4630" s="249">
        <v>-1</v>
      </c>
      <c r="I4630" s="250"/>
      <c r="J4630" s="246"/>
      <c r="K4630" s="246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202</v>
      </c>
      <c r="AU4630" s="255" t="s">
        <v>82</v>
      </c>
      <c r="AV4630" s="14" t="s">
        <v>82</v>
      </c>
      <c r="AW4630" s="14" t="s">
        <v>34</v>
      </c>
      <c r="AX4630" s="14" t="s">
        <v>72</v>
      </c>
      <c r="AY4630" s="255" t="s">
        <v>191</v>
      </c>
    </row>
    <row r="4631" s="13" customFormat="1">
      <c r="A4631" s="13"/>
      <c r="B4631" s="234"/>
      <c r="C4631" s="235"/>
      <c r="D4631" s="236" t="s">
        <v>202</v>
      </c>
      <c r="E4631" s="237" t="s">
        <v>19</v>
      </c>
      <c r="F4631" s="238" t="s">
        <v>1602</v>
      </c>
      <c r="G4631" s="235"/>
      <c r="H4631" s="237" t="s">
        <v>19</v>
      </c>
      <c r="I4631" s="239"/>
      <c r="J4631" s="235"/>
      <c r="K4631" s="235"/>
      <c r="L4631" s="240"/>
      <c r="M4631" s="241"/>
      <c r="N4631" s="242"/>
      <c r="O4631" s="242"/>
      <c r="P4631" s="242"/>
      <c r="Q4631" s="242"/>
      <c r="R4631" s="242"/>
      <c r="S4631" s="242"/>
      <c r="T4631" s="243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4" t="s">
        <v>202</v>
      </c>
      <c r="AU4631" s="244" t="s">
        <v>82</v>
      </c>
      <c r="AV4631" s="13" t="s">
        <v>80</v>
      </c>
      <c r="AW4631" s="13" t="s">
        <v>34</v>
      </c>
      <c r="AX4631" s="13" t="s">
        <v>72</v>
      </c>
      <c r="AY4631" s="244" t="s">
        <v>191</v>
      </c>
    </row>
    <row r="4632" s="14" customFormat="1">
      <c r="A4632" s="14"/>
      <c r="B4632" s="245"/>
      <c r="C4632" s="246"/>
      <c r="D4632" s="236" t="s">
        <v>202</v>
      </c>
      <c r="E4632" s="247" t="s">
        <v>19</v>
      </c>
      <c r="F4632" s="248" t="s">
        <v>1844</v>
      </c>
      <c r="G4632" s="246"/>
      <c r="H4632" s="249">
        <v>9.4600000000000009</v>
      </c>
      <c r="I4632" s="250"/>
      <c r="J4632" s="246"/>
      <c r="K4632" s="246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202</v>
      </c>
      <c r="AU4632" s="255" t="s">
        <v>82</v>
      </c>
      <c r="AV4632" s="14" t="s">
        <v>82</v>
      </c>
      <c r="AW4632" s="14" t="s">
        <v>34</v>
      </c>
      <c r="AX4632" s="14" t="s">
        <v>72</v>
      </c>
      <c r="AY4632" s="255" t="s">
        <v>191</v>
      </c>
    </row>
    <row r="4633" s="13" customFormat="1">
      <c r="A4633" s="13"/>
      <c r="B4633" s="234"/>
      <c r="C4633" s="235"/>
      <c r="D4633" s="236" t="s">
        <v>202</v>
      </c>
      <c r="E4633" s="237" t="s">
        <v>19</v>
      </c>
      <c r="F4633" s="238" t="s">
        <v>1604</v>
      </c>
      <c r="G4633" s="235"/>
      <c r="H4633" s="237" t="s">
        <v>19</v>
      </c>
      <c r="I4633" s="239"/>
      <c r="J4633" s="235"/>
      <c r="K4633" s="235"/>
      <c r="L4633" s="240"/>
      <c r="M4633" s="241"/>
      <c r="N4633" s="242"/>
      <c r="O4633" s="242"/>
      <c r="P4633" s="242"/>
      <c r="Q4633" s="242"/>
      <c r="R4633" s="242"/>
      <c r="S4633" s="242"/>
      <c r="T4633" s="24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4" t="s">
        <v>202</v>
      </c>
      <c r="AU4633" s="244" t="s">
        <v>82</v>
      </c>
      <c r="AV4633" s="13" t="s">
        <v>80</v>
      </c>
      <c r="AW4633" s="13" t="s">
        <v>34</v>
      </c>
      <c r="AX4633" s="13" t="s">
        <v>72</v>
      </c>
      <c r="AY4633" s="244" t="s">
        <v>191</v>
      </c>
    </row>
    <row r="4634" s="14" customFormat="1">
      <c r="A4634" s="14"/>
      <c r="B4634" s="245"/>
      <c r="C4634" s="246"/>
      <c r="D4634" s="236" t="s">
        <v>202</v>
      </c>
      <c r="E4634" s="247" t="s">
        <v>19</v>
      </c>
      <c r="F4634" s="248" t="s">
        <v>1844</v>
      </c>
      <c r="G4634" s="246"/>
      <c r="H4634" s="249">
        <v>9.4600000000000009</v>
      </c>
      <c r="I4634" s="250"/>
      <c r="J4634" s="246"/>
      <c r="K4634" s="246"/>
      <c r="L4634" s="251"/>
      <c r="M4634" s="252"/>
      <c r="N4634" s="253"/>
      <c r="O4634" s="253"/>
      <c r="P4634" s="253"/>
      <c r="Q4634" s="253"/>
      <c r="R4634" s="253"/>
      <c r="S4634" s="253"/>
      <c r="T4634" s="25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5" t="s">
        <v>202</v>
      </c>
      <c r="AU4634" s="255" t="s">
        <v>82</v>
      </c>
      <c r="AV4634" s="14" t="s">
        <v>82</v>
      </c>
      <c r="AW4634" s="14" t="s">
        <v>34</v>
      </c>
      <c r="AX4634" s="14" t="s">
        <v>72</v>
      </c>
      <c r="AY4634" s="255" t="s">
        <v>191</v>
      </c>
    </row>
    <row r="4635" s="14" customFormat="1">
      <c r="A4635" s="14"/>
      <c r="B4635" s="245"/>
      <c r="C4635" s="246"/>
      <c r="D4635" s="236" t="s">
        <v>202</v>
      </c>
      <c r="E4635" s="247" t="s">
        <v>19</v>
      </c>
      <c r="F4635" s="248" t="s">
        <v>1806</v>
      </c>
      <c r="G4635" s="246"/>
      <c r="H4635" s="249">
        <v>0.40000000000000002</v>
      </c>
      <c r="I4635" s="250"/>
      <c r="J4635" s="246"/>
      <c r="K4635" s="246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202</v>
      </c>
      <c r="AU4635" s="255" t="s">
        <v>82</v>
      </c>
      <c r="AV4635" s="14" t="s">
        <v>82</v>
      </c>
      <c r="AW4635" s="14" t="s">
        <v>34</v>
      </c>
      <c r="AX4635" s="14" t="s">
        <v>72</v>
      </c>
      <c r="AY4635" s="255" t="s">
        <v>191</v>
      </c>
    </row>
    <row r="4636" s="14" customFormat="1">
      <c r="A4636" s="14"/>
      <c r="B4636" s="245"/>
      <c r="C4636" s="246"/>
      <c r="D4636" s="236" t="s">
        <v>202</v>
      </c>
      <c r="E4636" s="247" t="s">
        <v>19</v>
      </c>
      <c r="F4636" s="248" t="s">
        <v>3116</v>
      </c>
      <c r="G4636" s="246"/>
      <c r="H4636" s="249">
        <v>-1</v>
      </c>
      <c r="I4636" s="250"/>
      <c r="J4636" s="246"/>
      <c r="K4636" s="246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202</v>
      </c>
      <c r="AU4636" s="255" t="s">
        <v>82</v>
      </c>
      <c r="AV4636" s="14" t="s">
        <v>82</v>
      </c>
      <c r="AW4636" s="14" t="s">
        <v>34</v>
      </c>
      <c r="AX4636" s="14" t="s">
        <v>72</v>
      </c>
      <c r="AY4636" s="255" t="s">
        <v>191</v>
      </c>
    </row>
    <row r="4637" s="15" customFormat="1">
      <c r="A4637" s="15"/>
      <c r="B4637" s="256"/>
      <c r="C4637" s="257"/>
      <c r="D4637" s="236" t="s">
        <v>202</v>
      </c>
      <c r="E4637" s="258" t="s">
        <v>19</v>
      </c>
      <c r="F4637" s="259" t="s">
        <v>208</v>
      </c>
      <c r="G4637" s="257"/>
      <c r="H4637" s="260">
        <v>49.25</v>
      </c>
      <c r="I4637" s="261"/>
      <c r="J4637" s="257"/>
      <c r="K4637" s="257"/>
      <c r="L4637" s="262"/>
      <c r="M4637" s="263"/>
      <c r="N4637" s="264"/>
      <c r="O4637" s="264"/>
      <c r="P4637" s="264"/>
      <c r="Q4637" s="264"/>
      <c r="R4637" s="264"/>
      <c r="S4637" s="264"/>
      <c r="T4637" s="26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T4637" s="266" t="s">
        <v>202</v>
      </c>
      <c r="AU4637" s="266" t="s">
        <v>82</v>
      </c>
      <c r="AV4637" s="15" t="s">
        <v>93</v>
      </c>
      <c r="AW4637" s="15" t="s">
        <v>34</v>
      </c>
      <c r="AX4637" s="15" t="s">
        <v>72</v>
      </c>
      <c r="AY4637" s="266" t="s">
        <v>191</v>
      </c>
    </row>
    <row r="4638" s="13" customFormat="1">
      <c r="A4638" s="13"/>
      <c r="B4638" s="234"/>
      <c r="C4638" s="235"/>
      <c r="D4638" s="236" t="s">
        <v>202</v>
      </c>
      <c r="E4638" s="237" t="s">
        <v>19</v>
      </c>
      <c r="F4638" s="238" t="s">
        <v>1607</v>
      </c>
      <c r="G4638" s="235"/>
      <c r="H4638" s="237" t="s">
        <v>19</v>
      </c>
      <c r="I4638" s="239"/>
      <c r="J4638" s="235"/>
      <c r="K4638" s="235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202</v>
      </c>
      <c r="AU4638" s="244" t="s">
        <v>82</v>
      </c>
      <c r="AV4638" s="13" t="s">
        <v>80</v>
      </c>
      <c r="AW4638" s="13" t="s">
        <v>34</v>
      </c>
      <c r="AX4638" s="13" t="s">
        <v>72</v>
      </c>
      <c r="AY4638" s="244" t="s">
        <v>191</v>
      </c>
    </row>
    <row r="4639" s="13" customFormat="1">
      <c r="A4639" s="13"/>
      <c r="B4639" s="234"/>
      <c r="C4639" s="235"/>
      <c r="D4639" s="236" t="s">
        <v>202</v>
      </c>
      <c r="E4639" s="237" t="s">
        <v>19</v>
      </c>
      <c r="F4639" s="238" t="s">
        <v>1608</v>
      </c>
      <c r="G4639" s="235"/>
      <c r="H4639" s="237" t="s">
        <v>19</v>
      </c>
      <c r="I4639" s="239"/>
      <c r="J4639" s="235"/>
      <c r="K4639" s="235"/>
      <c r="L4639" s="240"/>
      <c r="M4639" s="241"/>
      <c r="N4639" s="242"/>
      <c r="O4639" s="242"/>
      <c r="P4639" s="242"/>
      <c r="Q4639" s="242"/>
      <c r="R4639" s="242"/>
      <c r="S4639" s="242"/>
      <c r="T4639" s="24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4" t="s">
        <v>202</v>
      </c>
      <c r="AU4639" s="244" t="s">
        <v>82</v>
      </c>
      <c r="AV4639" s="13" t="s">
        <v>80</v>
      </c>
      <c r="AW4639" s="13" t="s">
        <v>34</v>
      </c>
      <c r="AX4639" s="13" t="s">
        <v>72</v>
      </c>
      <c r="AY4639" s="244" t="s">
        <v>191</v>
      </c>
    </row>
    <row r="4640" s="14" customFormat="1">
      <c r="A4640" s="14"/>
      <c r="B4640" s="245"/>
      <c r="C4640" s="246"/>
      <c r="D4640" s="236" t="s">
        <v>202</v>
      </c>
      <c r="E4640" s="247" t="s">
        <v>19</v>
      </c>
      <c r="F4640" s="248" t="s">
        <v>1845</v>
      </c>
      <c r="G4640" s="246"/>
      <c r="H4640" s="249">
        <v>34.740000000000002</v>
      </c>
      <c r="I4640" s="250"/>
      <c r="J4640" s="246"/>
      <c r="K4640" s="246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202</v>
      </c>
      <c r="AU4640" s="255" t="s">
        <v>82</v>
      </c>
      <c r="AV4640" s="14" t="s">
        <v>82</v>
      </c>
      <c r="AW4640" s="14" t="s">
        <v>34</v>
      </c>
      <c r="AX4640" s="14" t="s">
        <v>72</v>
      </c>
      <c r="AY4640" s="255" t="s">
        <v>191</v>
      </c>
    </row>
    <row r="4641" s="14" customFormat="1">
      <c r="A4641" s="14"/>
      <c r="B4641" s="245"/>
      <c r="C4641" s="246"/>
      <c r="D4641" s="236" t="s">
        <v>202</v>
      </c>
      <c r="E4641" s="247" t="s">
        <v>19</v>
      </c>
      <c r="F4641" s="248" t="s">
        <v>1806</v>
      </c>
      <c r="G4641" s="246"/>
      <c r="H4641" s="249">
        <v>0.40000000000000002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202</v>
      </c>
      <c r="AU4641" s="255" t="s">
        <v>82</v>
      </c>
      <c r="AV4641" s="14" t="s">
        <v>82</v>
      </c>
      <c r="AW4641" s="14" t="s">
        <v>34</v>
      </c>
      <c r="AX4641" s="14" t="s">
        <v>72</v>
      </c>
      <c r="AY4641" s="255" t="s">
        <v>191</v>
      </c>
    </row>
    <row r="4642" s="14" customFormat="1">
      <c r="A4642" s="14"/>
      <c r="B4642" s="245"/>
      <c r="C4642" s="246"/>
      <c r="D4642" s="236" t="s">
        <v>202</v>
      </c>
      <c r="E4642" s="247" t="s">
        <v>19</v>
      </c>
      <c r="F4642" s="248" t="s">
        <v>1806</v>
      </c>
      <c r="G4642" s="246"/>
      <c r="H4642" s="249">
        <v>0.40000000000000002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202</v>
      </c>
      <c r="AU4642" s="255" t="s">
        <v>82</v>
      </c>
      <c r="AV4642" s="14" t="s">
        <v>82</v>
      </c>
      <c r="AW4642" s="14" t="s">
        <v>34</v>
      </c>
      <c r="AX4642" s="14" t="s">
        <v>72</v>
      </c>
      <c r="AY4642" s="255" t="s">
        <v>191</v>
      </c>
    </row>
    <row r="4643" s="14" customFormat="1">
      <c r="A4643" s="14"/>
      <c r="B4643" s="245"/>
      <c r="C4643" s="246"/>
      <c r="D4643" s="236" t="s">
        <v>202</v>
      </c>
      <c r="E4643" s="247" t="s">
        <v>19</v>
      </c>
      <c r="F4643" s="248" t="s">
        <v>2957</v>
      </c>
      <c r="G4643" s="246"/>
      <c r="H4643" s="249">
        <v>-10.6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202</v>
      </c>
      <c r="AU4643" s="255" t="s">
        <v>82</v>
      </c>
      <c r="AV4643" s="14" t="s">
        <v>82</v>
      </c>
      <c r="AW4643" s="14" t="s">
        <v>34</v>
      </c>
      <c r="AX4643" s="14" t="s">
        <v>72</v>
      </c>
      <c r="AY4643" s="255" t="s">
        <v>191</v>
      </c>
    </row>
    <row r="4644" s="13" customFormat="1">
      <c r="A4644" s="13"/>
      <c r="B4644" s="234"/>
      <c r="C4644" s="235"/>
      <c r="D4644" s="236" t="s">
        <v>202</v>
      </c>
      <c r="E4644" s="237" t="s">
        <v>19</v>
      </c>
      <c r="F4644" s="238" t="s">
        <v>1612</v>
      </c>
      <c r="G4644" s="235"/>
      <c r="H4644" s="237" t="s">
        <v>19</v>
      </c>
      <c r="I4644" s="239"/>
      <c r="J4644" s="235"/>
      <c r="K4644" s="235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202</v>
      </c>
      <c r="AU4644" s="244" t="s">
        <v>82</v>
      </c>
      <c r="AV4644" s="13" t="s">
        <v>80</v>
      </c>
      <c r="AW4644" s="13" t="s">
        <v>34</v>
      </c>
      <c r="AX4644" s="13" t="s">
        <v>72</v>
      </c>
      <c r="AY4644" s="244" t="s">
        <v>191</v>
      </c>
    </row>
    <row r="4645" s="14" customFormat="1">
      <c r="A4645" s="14"/>
      <c r="B4645" s="245"/>
      <c r="C4645" s="246"/>
      <c r="D4645" s="236" t="s">
        <v>202</v>
      </c>
      <c r="E4645" s="247" t="s">
        <v>19</v>
      </c>
      <c r="F4645" s="248" t="s">
        <v>1846</v>
      </c>
      <c r="G4645" s="246"/>
      <c r="H4645" s="249">
        <v>27.728000000000002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202</v>
      </c>
      <c r="AU4645" s="255" t="s">
        <v>82</v>
      </c>
      <c r="AV4645" s="14" t="s">
        <v>82</v>
      </c>
      <c r="AW4645" s="14" t="s">
        <v>34</v>
      </c>
      <c r="AX4645" s="14" t="s">
        <v>72</v>
      </c>
      <c r="AY4645" s="255" t="s">
        <v>191</v>
      </c>
    </row>
    <row r="4646" s="14" customFormat="1">
      <c r="A4646" s="14"/>
      <c r="B4646" s="245"/>
      <c r="C4646" s="246"/>
      <c r="D4646" s="236" t="s">
        <v>202</v>
      </c>
      <c r="E4646" s="247" t="s">
        <v>19</v>
      </c>
      <c r="F4646" s="248" t="s">
        <v>1847</v>
      </c>
      <c r="G4646" s="246"/>
      <c r="H4646" s="249">
        <v>1.2</v>
      </c>
      <c r="I4646" s="250"/>
      <c r="J4646" s="246"/>
      <c r="K4646" s="246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202</v>
      </c>
      <c r="AU4646" s="255" t="s">
        <v>82</v>
      </c>
      <c r="AV4646" s="14" t="s">
        <v>82</v>
      </c>
      <c r="AW4646" s="14" t="s">
        <v>34</v>
      </c>
      <c r="AX4646" s="14" t="s">
        <v>72</v>
      </c>
      <c r="AY4646" s="255" t="s">
        <v>191</v>
      </c>
    </row>
    <row r="4647" s="14" customFormat="1">
      <c r="A4647" s="14"/>
      <c r="B4647" s="245"/>
      <c r="C4647" s="246"/>
      <c r="D4647" s="236" t="s">
        <v>202</v>
      </c>
      <c r="E4647" s="247" t="s">
        <v>19</v>
      </c>
      <c r="F4647" s="248" t="s">
        <v>1806</v>
      </c>
      <c r="G4647" s="246"/>
      <c r="H4647" s="249">
        <v>0.40000000000000002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202</v>
      </c>
      <c r="AU4647" s="255" t="s">
        <v>82</v>
      </c>
      <c r="AV4647" s="14" t="s">
        <v>82</v>
      </c>
      <c r="AW4647" s="14" t="s">
        <v>34</v>
      </c>
      <c r="AX4647" s="14" t="s">
        <v>72</v>
      </c>
      <c r="AY4647" s="255" t="s">
        <v>191</v>
      </c>
    </row>
    <row r="4648" s="14" customFormat="1">
      <c r="A4648" s="14"/>
      <c r="B4648" s="245"/>
      <c r="C4648" s="246"/>
      <c r="D4648" s="236" t="s">
        <v>202</v>
      </c>
      <c r="E4648" s="247" t="s">
        <v>19</v>
      </c>
      <c r="F4648" s="248" t="s">
        <v>1806</v>
      </c>
      <c r="G4648" s="246"/>
      <c r="H4648" s="249">
        <v>0.40000000000000002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202</v>
      </c>
      <c r="AU4648" s="255" t="s">
        <v>82</v>
      </c>
      <c r="AV4648" s="14" t="s">
        <v>82</v>
      </c>
      <c r="AW4648" s="14" t="s">
        <v>34</v>
      </c>
      <c r="AX4648" s="14" t="s">
        <v>72</v>
      </c>
      <c r="AY4648" s="255" t="s">
        <v>191</v>
      </c>
    </row>
    <row r="4649" s="14" customFormat="1">
      <c r="A4649" s="14"/>
      <c r="B4649" s="245"/>
      <c r="C4649" s="246"/>
      <c r="D4649" s="236" t="s">
        <v>202</v>
      </c>
      <c r="E4649" s="247" t="s">
        <v>19</v>
      </c>
      <c r="F4649" s="248" t="s">
        <v>1806</v>
      </c>
      <c r="G4649" s="246"/>
      <c r="H4649" s="249">
        <v>0.40000000000000002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202</v>
      </c>
      <c r="AU4649" s="255" t="s">
        <v>82</v>
      </c>
      <c r="AV4649" s="14" t="s">
        <v>82</v>
      </c>
      <c r="AW4649" s="14" t="s">
        <v>34</v>
      </c>
      <c r="AX4649" s="14" t="s">
        <v>72</v>
      </c>
      <c r="AY4649" s="255" t="s">
        <v>191</v>
      </c>
    </row>
    <row r="4650" s="14" customFormat="1">
      <c r="A4650" s="14"/>
      <c r="B4650" s="245"/>
      <c r="C4650" s="246"/>
      <c r="D4650" s="236" t="s">
        <v>202</v>
      </c>
      <c r="E4650" s="247" t="s">
        <v>19</v>
      </c>
      <c r="F4650" s="248" t="s">
        <v>1806</v>
      </c>
      <c r="G4650" s="246"/>
      <c r="H4650" s="249">
        <v>0.40000000000000002</v>
      </c>
      <c r="I4650" s="250"/>
      <c r="J4650" s="246"/>
      <c r="K4650" s="246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5" t="s">
        <v>202</v>
      </c>
      <c r="AU4650" s="255" t="s">
        <v>82</v>
      </c>
      <c r="AV4650" s="14" t="s">
        <v>82</v>
      </c>
      <c r="AW4650" s="14" t="s">
        <v>34</v>
      </c>
      <c r="AX4650" s="14" t="s">
        <v>72</v>
      </c>
      <c r="AY4650" s="255" t="s">
        <v>191</v>
      </c>
    </row>
    <row r="4651" s="14" customFormat="1">
      <c r="A4651" s="14"/>
      <c r="B4651" s="245"/>
      <c r="C4651" s="246"/>
      <c r="D4651" s="236" t="s">
        <v>202</v>
      </c>
      <c r="E4651" s="247" t="s">
        <v>19</v>
      </c>
      <c r="F4651" s="248" t="s">
        <v>1806</v>
      </c>
      <c r="G4651" s="246"/>
      <c r="H4651" s="249">
        <v>0.40000000000000002</v>
      </c>
      <c r="I4651" s="250"/>
      <c r="J4651" s="246"/>
      <c r="K4651" s="246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202</v>
      </c>
      <c r="AU4651" s="255" t="s">
        <v>82</v>
      </c>
      <c r="AV4651" s="14" t="s">
        <v>82</v>
      </c>
      <c r="AW4651" s="14" t="s">
        <v>34</v>
      </c>
      <c r="AX4651" s="14" t="s">
        <v>72</v>
      </c>
      <c r="AY4651" s="255" t="s">
        <v>191</v>
      </c>
    </row>
    <row r="4652" s="14" customFormat="1">
      <c r="A4652" s="14"/>
      <c r="B4652" s="245"/>
      <c r="C4652" s="246"/>
      <c r="D4652" s="236" t="s">
        <v>202</v>
      </c>
      <c r="E4652" s="247" t="s">
        <v>19</v>
      </c>
      <c r="F4652" s="248" t="s">
        <v>2958</v>
      </c>
      <c r="G4652" s="246"/>
      <c r="H4652" s="249">
        <v>-11.9</v>
      </c>
      <c r="I4652" s="250"/>
      <c r="J4652" s="246"/>
      <c r="K4652" s="246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202</v>
      </c>
      <c r="AU4652" s="255" t="s">
        <v>82</v>
      </c>
      <c r="AV4652" s="14" t="s">
        <v>82</v>
      </c>
      <c r="AW4652" s="14" t="s">
        <v>34</v>
      </c>
      <c r="AX4652" s="14" t="s">
        <v>72</v>
      </c>
      <c r="AY4652" s="255" t="s">
        <v>191</v>
      </c>
    </row>
    <row r="4653" s="14" customFormat="1">
      <c r="A4653" s="14"/>
      <c r="B4653" s="245"/>
      <c r="C4653" s="246"/>
      <c r="D4653" s="236" t="s">
        <v>202</v>
      </c>
      <c r="E4653" s="247" t="s">
        <v>19</v>
      </c>
      <c r="F4653" s="248" t="s">
        <v>1849</v>
      </c>
      <c r="G4653" s="246"/>
      <c r="H4653" s="249">
        <v>35.450000000000003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202</v>
      </c>
      <c r="AU4653" s="255" t="s">
        <v>82</v>
      </c>
      <c r="AV4653" s="14" t="s">
        <v>82</v>
      </c>
      <c r="AW4653" s="14" t="s">
        <v>34</v>
      </c>
      <c r="AX4653" s="14" t="s">
        <v>72</v>
      </c>
      <c r="AY4653" s="255" t="s">
        <v>191</v>
      </c>
    </row>
    <row r="4654" s="14" customFormat="1">
      <c r="A4654" s="14"/>
      <c r="B4654" s="245"/>
      <c r="C4654" s="246"/>
      <c r="D4654" s="236" t="s">
        <v>202</v>
      </c>
      <c r="E4654" s="247" t="s">
        <v>19</v>
      </c>
      <c r="F4654" s="248" t="s">
        <v>1850</v>
      </c>
      <c r="G4654" s="246"/>
      <c r="H4654" s="249">
        <v>0.75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202</v>
      </c>
      <c r="AU4654" s="255" t="s">
        <v>82</v>
      </c>
      <c r="AV4654" s="14" t="s">
        <v>82</v>
      </c>
      <c r="AW4654" s="14" t="s">
        <v>34</v>
      </c>
      <c r="AX4654" s="14" t="s">
        <v>72</v>
      </c>
      <c r="AY4654" s="255" t="s">
        <v>191</v>
      </c>
    </row>
    <row r="4655" s="14" customFormat="1">
      <c r="A4655" s="14"/>
      <c r="B4655" s="245"/>
      <c r="C4655" s="246"/>
      <c r="D4655" s="236" t="s">
        <v>202</v>
      </c>
      <c r="E4655" s="247" t="s">
        <v>19</v>
      </c>
      <c r="F4655" s="248" t="s">
        <v>1851</v>
      </c>
      <c r="G4655" s="246"/>
      <c r="H4655" s="249">
        <v>0.20000000000000001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202</v>
      </c>
      <c r="AU4655" s="255" t="s">
        <v>82</v>
      </c>
      <c r="AV4655" s="14" t="s">
        <v>82</v>
      </c>
      <c r="AW4655" s="14" t="s">
        <v>34</v>
      </c>
      <c r="AX4655" s="14" t="s">
        <v>72</v>
      </c>
      <c r="AY4655" s="255" t="s">
        <v>191</v>
      </c>
    </row>
    <row r="4656" s="14" customFormat="1">
      <c r="A4656" s="14"/>
      <c r="B4656" s="245"/>
      <c r="C4656" s="246"/>
      <c r="D4656" s="236" t="s">
        <v>202</v>
      </c>
      <c r="E4656" s="247" t="s">
        <v>19</v>
      </c>
      <c r="F4656" s="248" t="s">
        <v>1852</v>
      </c>
      <c r="G4656" s="246"/>
      <c r="H4656" s="249">
        <v>0.59999999999999998</v>
      </c>
      <c r="I4656" s="250"/>
      <c r="J4656" s="246"/>
      <c r="K4656" s="246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202</v>
      </c>
      <c r="AU4656" s="255" t="s">
        <v>82</v>
      </c>
      <c r="AV4656" s="14" t="s">
        <v>82</v>
      </c>
      <c r="AW4656" s="14" t="s">
        <v>34</v>
      </c>
      <c r="AX4656" s="14" t="s">
        <v>72</v>
      </c>
      <c r="AY4656" s="255" t="s">
        <v>191</v>
      </c>
    </row>
    <row r="4657" s="14" customFormat="1">
      <c r="A4657" s="14"/>
      <c r="B4657" s="245"/>
      <c r="C4657" s="246"/>
      <c r="D4657" s="236" t="s">
        <v>202</v>
      </c>
      <c r="E4657" s="247" t="s">
        <v>19</v>
      </c>
      <c r="F4657" s="248" t="s">
        <v>1806</v>
      </c>
      <c r="G4657" s="246"/>
      <c r="H4657" s="249">
        <v>0.40000000000000002</v>
      </c>
      <c r="I4657" s="250"/>
      <c r="J4657" s="246"/>
      <c r="K4657" s="246"/>
      <c r="L4657" s="251"/>
      <c r="M4657" s="252"/>
      <c r="N4657" s="253"/>
      <c r="O4657" s="253"/>
      <c r="P4657" s="253"/>
      <c r="Q4657" s="253"/>
      <c r="R4657" s="253"/>
      <c r="S4657" s="253"/>
      <c r="T4657" s="25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5" t="s">
        <v>202</v>
      </c>
      <c r="AU4657" s="255" t="s">
        <v>82</v>
      </c>
      <c r="AV4657" s="14" t="s">
        <v>82</v>
      </c>
      <c r="AW4657" s="14" t="s">
        <v>34</v>
      </c>
      <c r="AX4657" s="14" t="s">
        <v>72</v>
      </c>
      <c r="AY4657" s="255" t="s">
        <v>191</v>
      </c>
    </row>
    <row r="4658" s="14" customFormat="1">
      <c r="A4658" s="14"/>
      <c r="B4658" s="245"/>
      <c r="C4658" s="246"/>
      <c r="D4658" s="236" t="s">
        <v>202</v>
      </c>
      <c r="E4658" s="247" t="s">
        <v>19</v>
      </c>
      <c r="F4658" s="248" t="s">
        <v>1806</v>
      </c>
      <c r="G4658" s="246"/>
      <c r="H4658" s="249">
        <v>0.40000000000000002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202</v>
      </c>
      <c r="AU4658" s="255" t="s">
        <v>82</v>
      </c>
      <c r="AV4658" s="14" t="s">
        <v>82</v>
      </c>
      <c r="AW4658" s="14" t="s">
        <v>34</v>
      </c>
      <c r="AX4658" s="14" t="s">
        <v>72</v>
      </c>
      <c r="AY4658" s="255" t="s">
        <v>191</v>
      </c>
    </row>
    <row r="4659" s="14" customFormat="1">
      <c r="A4659" s="14"/>
      <c r="B4659" s="245"/>
      <c r="C4659" s="246"/>
      <c r="D4659" s="236" t="s">
        <v>202</v>
      </c>
      <c r="E4659" s="247" t="s">
        <v>19</v>
      </c>
      <c r="F4659" s="248" t="s">
        <v>1806</v>
      </c>
      <c r="G4659" s="246"/>
      <c r="H4659" s="249">
        <v>0.40000000000000002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202</v>
      </c>
      <c r="AU4659" s="255" t="s">
        <v>82</v>
      </c>
      <c r="AV4659" s="14" t="s">
        <v>82</v>
      </c>
      <c r="AW4659" s="14" t="s">
        <v>34</v>
      </c>
      <c r="AX4659" s="14" t="s">
        <v>72</v>
      </c>
      <c r="AY4659" s="255" t="s">
        <v>191</v>
      </c>
    </row>
    <row r="4660" s="14" customFormat="1">
      <c r="A4660" s="14"/>
      <c r="B4660" s="245"/>
      <c r="C4660" s="246"/>
      <c r="D4660" s="236" t="s">
        <v>202</v>
      </c>
      <c r="E4660" s="247" t="s">
        <v>19</v>
      </c>
      <c r="F4660" s="248" t="s">
        <v>2906</v>
      </c>
      <c r="G4660" s="246"/>
      <c r="H4660" s="249">
        <v>0.29999999999999999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202</v>
      </c>
      <c r="AU4660" s="255" t="s">
        <v>82</v>
      </c>
      <c r="AV4660" s="14" t="s">
        <v>82</v>
      </c>
      <c r="AW4660" s="14" t="s">
        <v>34</v>
      </c>
      <c r="AX4660" s="14" t="s">
        <v>72</v>
      </c>
      <c r="AY4660" s="255" t="s">
        <v>191</v>
      </c>
    </row>
    <row r="4661" s="14" customFormat="1">
      <c r="A4661" s="14"/>
      <c r="B4661" s="245"/>
      <c r="C4661" s="246"/>
      <c r="D4661" s="236" t="s">
        <v>202</v>
      </c>
      <c r="E4661" s="247" t="s">
        <v>19</v>
      </c>
      <c r="F4661" s="248" t="s">
        <v>2906</v>
      </c>
      <c r="G4661" s="246"/>
      <c r="H4661" s="249">
        <v>0.29999999999999999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202</v>
      </c>
      <c r="AU4661" s="255" t="s">
        <v>82</v>
      </c>
      <c r="AV4661" s="14" t="s">
        <v>82</v>
      </c>
      <c r="AW4661" s="14" t="s">
        <v>34</v>
      </c>
      <c r="AX4661" s="14" t="s">
        <v>72</v>
      </c>
      <c r="AY4661" s="255" t="s">
        <v>191</v>
      </c>
    </row>
    <row r="4662" s="14" customFormat="1">
      <c r="A4662" s="14"/>
      <c r="B4662" s="245"/>
      <c r="C4662" s="246"/>
      <c r="D4662" s="236" t="s">
        <v>202</v>
      </c>
      <c r="E4662" s="247" t="s">
        <v>19</v>
      </c>
      <c r="F4662" s="248" t="s">
        <v>2959</v>
      </c>
      <c r="G4662" s="246"/>
      <c r="H4662" s="249">
        <v>-16.800000000000001</v>
      </c>
      <c r="I4662" s="250"/>
      <c r="J4662" s="246"/>
      <c r="K4662" s="246"/>
      <c r="L4662" s="251"/>
      <c r="M4662" s="252"/>
      <c r="N4662" s="253"/>
      <c r="O4662" s="253"/>
      <c r="P4662" s="253"/>
      <c r="Q4662" s="253"/>
      <c r="R4662" s="253"/>
      <c r="S4662" s="253"/>
      <c r="T4662" s="25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5" t="s">
        <v>202</v>
      </c>
      <c r="AU4662" s="255" t="s">
        <v>82</v>
      </c>
      <c r="AV4662" s="14" t="s">
        <v>82</v>
      </c>
      <c r="AW4662" s="14" t="s">
        <v>34</v>
      </c>
      <c r="AX4662" s="14" t="s">
        <v>72</v>
      </c>
      <c r="AY4662" s="255" t="s">
        <v>191</v>
      </c>
    </row>
    <row r="4663" s="15" customFormat="1">
      <c r="A4663" s="15"/>
      <c r="B4663" s="256"/>
      <c r="C4663" s="257"/>
      <c r="D4663" s="236" t="s">
        <v>202</v>
      </c>
      <c r="E4663" s="258" t="s">
        <v>19</v>
      </c>
      <c r="F4663" s="259" t="s">
        <v>208</v>
      </c>
      <c r="G4663" s="257"/>
      <c r="H4663" s="260">
        <v>65.968000000000018</v>
      </c>
      <c r="I4663" s="261"/>
      <c r="J4663" s="257"/>
      <c r="K4663" s="257"/>
      <c r="L4663" s="262"/>
      <c r="M4663" s="263"/>
      <c r="N4663" s="264"/>
      <c r="O4663" s="264"/>
      <c r="P4663" s="264"/>
      <c r="Q4663" s="264"/>
      <c r="R4663" s="264"/>
      <c r="S4663" s="264"/>
      <c r="T4663" s="265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T4663" s="266" t="s">
        <v>202</v>
      </c>
      <c r="AU4663" s="266" t="s">
        <v>82</v>
      </c>
      <c r="AV4663" s="15" t="s">
        <v>93</v>
      </c>
      <c r="AW4663" s="15" t="s">
        <v>34</v>
      </c>
      <c r="AX4663" s="15" t="s">
        <v>72</v>
      </c>
      <c r="AY4663" s="266" t="s">
        <v>191</v>
      </c>
    </row>
    <row r="4664" s="16" customFormat="1">
      <c r="A4664" s="16"/>
      <c r="B4664" s="267"/>
      <c r="C4664" s="268"/>
      <c r="D4664" s="236" t="s">
        <v>202</v>
      </c>
      <c r="E4664" s="269" t="s">
        <v>19</v>
      </c>
      <c r="F4664" s="270" t="s">
        <v>212</v>
      </c>
      <c r="G4664" s="268"/>
      <c r="H4664" s="271">
        <v>269.29299999999995</v>
      </c>
      <c r="I4664" s="272"/>
      <c r="J4664" s="268"/>
      <c r="K4664" s="268"/>
      <c r="L4664" s="273"/>
      <c r="M4664" s="274"/>
      <c r="N4664" s="275"/>
      <c r="O4664" s="275"/>
      <c r="P4664" s="275"/>
      <c r="Q4664" s="275"/>
      <c r="R4664" s="275"/>
      <c r="S4664" s="275"/>
      <c r="T4664" s="27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T4664" s="277" t="s">
        <v>202</v>
      </c>
      <c r="AU4664" s="277" t="s">
        <v>82</v>
      </c>
      <c r="AV4664" s="16" t="s">
        <v>198</v>
      </c>
      <c r="AW4664" s="16" t="s">
        <v>34</v>
      </c>
      <c r="AX4664" s="16" t="s">
        <v>80</v>
      </c>
      <c r="AY4664" s="277" t="s">
        <v>191</v>
      </c>
    </row>
    <row r="4665" s="2" customFormat="1" ht="16.5" customHeight="1">
      <c r="A4665" s="41"/>
      <c r="B4665" s="42"/>
      <c r="C4665" s="278" t="s">
        <v>3117</v>
      </c>
      <c r="D4665" s="278" t="s">
        <v>260</v>
      </c>
      <c r="E4665" s="279" t="s">
        <v>3105</v>
      </c>
      <c r="F4665" s="280" t="s">
        <v>3106</v>
      </c>
      <c r="G4665" s="281" t="s">
        <v>215</v>
      </c>
      <c r="H4665" s="282">
        <v>282.75799999999998</v>
      </c>
      <c r="I4665" s="283"/>
      <c r="J4665" s="284">
        <f>ROUND(I4665*H4665,2)</f>
        <v>0</v>
      </c>
      <c r="K4665" s="280" t="s">
        <v>197</v>
      </c>
      <c r="L4665" s="285"/>
      <c r="M4665" s="286" t="s">
        <v>19</v>
      </c>
      <c r="N4665" s="287" t="s">
        <v>43</v>
      </c>
      <c r="O4665" s="87"/>
      <c r="P4665" s="225">
        <f>O4665*H4665</f>
        <v>0</v>
      </c>
      <c r="Q4665" s="225">
        <v>0.00029999999999999997</v>
      </c>
      <c r="R4665" s="225">
        <f>Q4665*H4665</f>
        <v>0.084827399999999983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688</v>
      </c>
      <c r="AT4665" s="227" t="s">
        <v>260</v>
      </c>
      <c r="AU4665" s="227" t="s">
        <v>82</v>
      </c>
      <c r="AY4665" s="20" t="s">
        <v>191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80</v>
      </c>
      <c r="BK4665" s="228">
        <f>ROUND(I4665*H4665,2)</f>
        <v>0</v>
      </c>
      <c r="BL4665" s="20" t="s">
        <v>464</v>
      </c>
      <c r="BM4665" s="227" t="s">
        <v>3118</v>
      </c>
    </row>
    <row r="4666" s="13" customFormat="1">
      <c r="A4666" s="13"/>
      <c r="B4666" s="234"/>
      <c r="C4666" s="235"/>
      <c r="D4666" s="236" t="s">
        <v>202</v>
      </c>
      <c r="E4666" s="237" t="s">
        <v>19</v>
      </c>
      <c r="F4666" s="238" t="s">
        <v>701</v>
      </c>
      <c r="G4666" s="235"/>
      <c r="H4666" s="237" t="s">
        <v>19</v>
      </c>
      <c r="I4666" s="239"/>
      <c r="J4666" s="235"/>
      <c r="K4666" s="235"/>
      <c r="L4666" s="240"/>
      <c r="M4666" s="241"/>
      <c r="N4666" s="242"/>
      <c r="O4666" s="242"/>
      <c r="P4666" s="242"/>
      <c r="Q4666" s="242"/>
      <c r="R4666" s="242"/>
      <c r="S4666" s="242"/>
      <c r="T4666" s="243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4" t="s">
        <v>202</v>
      </c>
      <c r="AU4666" s="244" t="s">
        <v>82</v>
      </c>
      <c r="AV4666" s="13" t="s">
        <v>80</v>
      </c>
      <c r="AW4666" s="13" t="s">
        <v>34</v>
      </c>
      <c r="AX4666" s="13" t="s">
        <v>72</v>
      </c>
      <c r="AY4666" s="244" t="s">
        <v>191</v>
      </c>
    </row>
    <row r="4667" s="13" customFormat="1">
      <c r="A4667" s="13"/>
      <c r="B4667" s="234"/>
      <c r="C4667" s="235"/>
      <c r="D4667" s="236" t="s">
        <v>202</v>
      </c>
      <c r="E4667" s="237" t="s">
        <v>19</v>
      </c>
      <c r="F4667" s="238" t="s">
        <v>1489</v>
      </c>
      <c r="G4667" s="235"/>
      <c r="H4667" s="237" t="s">
        <v>19</v>
      </c>
      <c r="I4667" s="239"/>
      <c r="J4667" s="235"/>
      <c r="K4667" s="235"/>
      <c r="L4667" s="240"/>
      <c r="M4667" s="241"/>
      <c r="N4667" s="242"/>
      <c r="O4667" s="242"/>
      <c r="P4667" s="242"/>
      <c r="Q4667" s="242"/>
      <c r="R4667" s="242"/>
      <c r="S4667" s="242"/>
      <c r="T4667" s="243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4" t="s">
        <v>202</v>
      </c>
      <c r="AU4667" s="244" t="s">
        <v>82</v>
      </c>
      <c r="AV4667" s="13" t="s">
        <v>80</v>
      </c>
      <c r="AW4667" s="13" t="s">
        <v>34</v>
      </c>
      <c r="AX4667" s="13" t="s">
        <v>72</v>
      </c>
      <c r="AY4667" s="244" t="s">
        <v>191</v>
      </c>
    </row>
    <row r="4668" s="13" customFormat="1">
      <c r="A4668" s="13"/>
      <c r="B4668" s="234"/>
      <c r="C4668" s="235"/>
      <c r="D4668" s="236" t="s">
        <v>202</v>
      </c>
      <c r="E4668" s="237" t="s">
        <v>19</v>
      </c>
      <c r="F4668" s="238" t="s">
        <v>1494</v>
      </c>
      <c r="G4668" s="235"/>
      <c r="H4668" s="237" t="s">
        <v>19</v>
      </c>
      <c r="I4668" s="239"/>
      <c r="J4668" s="235"/>
      <c r="K4668" s="235"/>
      <c r="L4668" s="240"/>
      <c r="M4668" s="241"/>
      <c r="N4668" s="242"/>
      <c r="O4668" s="242"/>
      <c r="P4668" s="242"/>
      <c r="Q4668" s="242"/>
      <c r="R4668" s="242"/>
      <c r="S4668" s="242"/>
      <c r="T4668" s="24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4" t="s">
        <v>202</v>
      </c>
      <c r="AU4668" s="244" t="s">
        <v>82</v>
      </c>
      <c r="AV4668" s="13" t="s">
        <v>80</v>
      </c>
      <c r="AW4668" s="13" t="s">
        <v>34</v>
      </c>
      <c r="AX4668" s="13" t="s">
        <v>72</v>
      </c>
      <c r="AY4668" s="244" t="s">
        <v>191</v>
      </c>
    </row>
    <row r="4669" s="14" customFormat="1">
      <c r="A4669" s="14"/>
      <c r="B4669" s="245"/>
      <c r="C4669" s="246"/>
      <c r="D4669" s="236" t="s">
        <v>202</v>
      </c>
      <c r="E4669" s="247" t="s">
        <v>19</v>
      </c>
      <c r="F4669" s="248" t="s">
        <v>1805</v>
      </c>
      <c r="G4669" s="246"/>
      <c r="H4669" s="249">
        <v>34.049999999999997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202</v>
      </c>
      <c r="AU4669" s="255" t="s">
        <v>82</v>
      </c>
      <c r="AV4669" s="14" t="s">
        <v>82</v>
      </c>
      <c r="AW4669" s="14" t="s">
        <v>34</v>
      </c>
      <c r="AX4669" s="14" t="s">
        <v>72</v>
      </c>
      <c r="AY4669" s="255" t="s">
        <v>191</v>
      </c>
    </row>
    <row r="4670" s="14" customFormat="1">
      <c r="A4670" s="14"/>
      <c r="B4670" s="245"/>
      <c r="C4670" s="246"/>
      <c r="D4670" s="236" t="s">
        <v>202</v>
      </c>
      <c r="E4670" s="247" t="s">
        <v>19</v>
      </c>
      <c r="F4670" s="248" t="s">
        <v>3114</v>
      </c>
      <c r="G4670" s="246"/>
      <c r="H4670" s="249">
        <v>-9.375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202</v>
      </c>
      <c r="AU4670" s="255" t="s">
        <v>82</v>
      </c>
      <c r="AV4670" s="14" t="s">
        <v>82</v>
      </c>
      <c r="AW4670" s="14" t="s">
        <v>34</v>
      </c>
      <c r="AX4670" s="14" t="s">
        <v>72</v>
      </c>
      <c r="AY4670" s="255" t="s">
        <v>191</v>
      </c>
    </row>
    <row r="4671" s="13" customFormat="1">
      <c r="A4671" s="13"/>
      <c r="B4671" s="234"/>
      <c r="C4671" s="235"/>
      <c r="D4671" s="236" t="s">
        <v>202</v>
      </c>
      <c r="E4671" s="237" t="s">
        <v>19</v>
      </c>
      <c r="F4671" s="238" t="s">
        <v>1498</v>
      </c>
      <c r="G4671" s="235"/>
      <c r="H4671" s="237" t="s">
        <v>19</v>
      </c>
      <c r="I4671" s="239"/>
      <c r="J4671" s="235"/>
      <c r="K4671" s="235"/>
      <c r="L4671" s="240"/>
      <c r="M4671" s="241"/>
      <c r="N4671" s="242"/>
      <c r="O4671" s="242"/>
      <c r="P4671" s="242"/>
      <c r="Q4671" s="242"/>
      <c r="R4671" s="242"/>
      <c r="S4671" s="242"/>
      <c r="T4671" s="24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4" t="s">
        <v>202</v>
      </c>
      <c r="AU4671" s="244" t="s">
        <v>82</v>
      </c>
      <c r="AV4671" s="13" t="s">
        <v>80</v>
      </c>
      <c r="AW4671" s="13" t="s">
        <v>34</v>
      </c>
      <c r="AX4671" s="13" t="s">
        <v>72</v>
      </c>
      <c r="AY4671" s="244" t="s">
        <v>191</v>
      </c>
    </row>
    <row r="4672" s="14" customFormat="1">
      <c r="A4672" s="14"/>
      <c r="B4672" s="245"/>
      <c r="C4672" s="246"/>
      <c r="D4672" s="236" t="s">
        <v>202</v>
      </c>
      <c r="E4672" s="247" t="s">
        <v>19</v>
      </c>
      <c r="F4672" s="248" t="s">
        <v>1807</v>
      </c>
      <c r="G4672" s="246"/>
      <c r="H4672" s="249">
        <v>8.1400000000000006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202</v>
      </c>
      <c r="AU4672" s="255" t="s">
        <v>82</v>
      </c>
      <c r="AV4672" s="14" t="s">
        <v>82</v>
      </c>
      <c r="AW4672" s="14" t="s">
        <v>34</v>
      </c>
      <c r="AX4672" s="14" t="s">
        <v>72</v>
      </c>
      <c r="AY4672" s="255" t="s">
        <v>191</v>
      </c>
    </row>
    <row r="4673" s="13" customFormat="1">
      <c r="A4673" s="13"/>
      <c r="B4673" s="234"/>
      <c r="C4673" s="235"/>
      <c r="D4673" s="236" t="s">
        <v>202</v>
      </c>
      <c r="E4673" s="237" t="s">
        <v>19</v>
      </c>
      <c r="F4673" s="238" t="s">
        <v>1501</v>
      </c>
      <c r="G4673" s="235"/>
      <c r="H4673" s="237" t="s">
        <v>19</v>
      </c>
      <c r="I4673" s="239"/>
      <c r="J4673" s="235"/>
      <c r="K4673" s="235"/>
      <c r="L4673" s="240"/>
      <c r="M4673" s="241"/>
      <c r="N4673" s="242"/>
      <c r="O4673" s="242"/>
      <c r="P4673" s="242"/>
      <c r="Q4673" s="242"/>
      <c r="R4673" s="242"/>
      <c r="S4673" s="242"/>
      <c r="T4673" s="243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4" t="s">
        <v>202</v>
      </c>
      <c r="AU4673" s="244" t="s">
        <v>82</v>
      </c>
      <c r="AV4673" s="13" t="s">
        <v>80</v>
      </c>
      <c r="AW4673" s="13" t="s">
        <v>34</v>
      </c>
      <c r="AX4673" s="13" t="s">
        <v>72</v>
      </c>
      <c r="AY4673" s="244" t="s">
        <v>191</v>
      </c>
    </row>
    <row r="4674" s="14" customFormat="1">
      <c r="A4674" s="14"/>
      <c r="B4674" s="245"/>
      <c r="C4674" s="246"/>
      <c r="D4674" s="236" t="s">
        <v>202</v>
      </c>
      <c r="E4674" s="247" t="s">
        <v>19</v>
      </c>
      <c r="F4674" s="248" t="s">
        <v>1808</v>
      </c>
      <c r="G4674" s="246"/>
      <c r="H4674" s="249">
        <v>4.8399999999999999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202</v>
      </c>
      <c r="AU4674" s="255" t="s">
        <v>82</v>
      </c>
      <c r="AV4674" s="14" t="s">
        <v>82</v>
      </c>
      <c r="AW4674" s="14" t="s">
        <v>34</v>
      </c>
      <c r="AX4674" s="14" t="s">
        <v>72</v>
      </c>
      <c r="AY4674" s="255" t="s">
        <v>191</v>
      </c>
    </row>
    <row r="4675" s="13" customFormat="1">
      <c r="A4675" s="13"/>
      <c r="B4675" s="234"/>
      <c r="C4675" s="235"/>
      <c r="D4675" s="236" t="s">
        <v>202</v>
      </c>
      <c r="E4675" s="237" t="s">
        <v>19</v>
      </c>
      <c r="F4675" s="238" t="s">
        <v>1505</v>
      </c>
      <c r="G4675" s="235"/>
      <c r="H4675" s="237" t="s">
        <v>19</v>
      </c>
      <c r="I4675" s="239"/>
      <c r="J4675" s="235"/>
      <c r="K4675" s="235"/>
      <c r="L4675" s="240"/>
      <c r="M4675" s="241"/>
      <c r="N4675" s="242"/>
      <c r="O4675" s="242"/>
      <c r="P4675" s="242"/>
      <c r="Q4675" s="242"/>
      <c r="R4675" s="242"/>
      <c r="S4675" s="242"/>
      <c r="T4675" s="243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4" t="s">
        <v>202</v>
      </c>
      <c r="AU4675" s="244" t="s">
        <v>82</v>
      </c>
      <c r="AV4675" s="13" t="s">
        <v>80</v>
      </c>
      <c r="AW4675" s="13" t="s">
        <v>34</v>
      </c>
      <c r="AX4675" s="13" t="s">
        <v>72</v>
      </c>
      <c r="AY4675" s="244" t="s">
        <v>191</v>
      </c>
    </row>
    <row r="4676" s="14" customFormat="1">
      <c r="A4676" s="14"/>
      <c r="B4676" s="245"/>
      <c r="C4676" s="246"/>
      <c r="D4676" s="236" t="s">
        <v>202</v>
      </c>
      <c r="E4676" s="247" t="s">
        <v>19</v>
      </c>
      <c r="F4676" s="248" t="s">
        <v>1809</v>
      </c>
      <c r="G4676" s="246"/>
      <c r="H4676" s="249">
        <v>4.8499999999999996</v>
      </c>
      <c r="I4676" s="250"/>
      <c r="J4676" s="246"/>
      <c r="K4676" s="246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202</v>
      </c>
      <c r="AU4676" s="255" t="s">
        <v>82</v>
      </c>
      <c r="AV4676" s="14" t="s">
        <v>82</v>
      </c>
      <c r="AW4676" s="14" t="s">
        <v>34</v>
      </c>
      <c r="AX4676" s="14" t="s">
        <v>72</v>
      </c>
      <c r="AY4676" s="255" t="s">
        <v>191</v>
      </c>
    </row>
    <row r="4677" s="13" customFormat="1">
      <c r="A4677" s="13"/>
      <c r="B4677" s="234"/>
      <c r="C4677" s="235"/>
      <c r="D4677" s="236" t="s">
        <v>202</v>
      </c>
      <c r="E4677" s="237" t="s">
        <v>19</v>
      </c>
      <c r="F4677" s="238" t="s">
        <v>1508</v>
      </c>
      <c r="G4677" s="235"/>
      <c r="H4677" s="237" t="s">
        <v>19</v>
      </c>
      <c r="I4677" s="239"/>
      <c r="J4677" s="235"/>
      <c r="K4677" s="235"/>
      <c r="L4677" s="240"/>
      <c r="M4677" s="241"/>
      <c r="N4677" s="242"/>
      <c r="O4677" s="242"/>
      <c r="P4677" s="242"/>
      <c r="Q4677" s="242"/>
      <c r="R4677" s="242"/>
      <c r="S4677" s="242"/>
      <c r="T4677" s="24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4" t="s">
        <v>202</v>
      </c>
      <c r="AU4677" s="244" t="s">
        <v>82</v>
      </c>
      <c r="AV4677" s="13" t="s">
        <v>80</v>
      </c>
      <c r="AW4677" s="13" t="s">
        <v>34</v>
      </c>
      <c r="AX4677" s="13" t="s">
        <v>72</v>
      </c>
      <c r="AY4677" s="244" t="s">
        <v>191</v>
      </c>
    </row>
    <row r="4678" s="14" customFormat="1">
      <c r="A4678" s="14"/>
      <c r="B4678" s="245"/>
      <c r="C4678" s="246"/>
      <c r="D4678" s="236" t="s">
        <v>202</v>
      </c>
      <c r="E4678" s="247" t="s">
        <v>19</v>
      </c>
      <c r="F4678" s="248" t="s">
        <v>1810</v>
      </c>
      <c r="G4678" s="246"/>
      <c r="H4678" s="249">
        <v>6.1200000000000001</v>
      </c>
      <c r="I4678" s="250"/>
      <c r="J4678" s="246"/>
      <c r="K4678" s="246"/>
      <c r="L4678" s="251"/>
      <c r="M4678" s="252"/>
      <c r="N4678" s="253"/>
      <c r="O4678" s="253"/>
      <c r="P4678" s="253"/>
      <c r="Q4678" s="253"/>
      <c r="R4678" s="253"/>
      <c r="S4678" s="253"/>
      <c r="T4678" s="25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5" t="s">
        <v>202</v>
      </c>
      <c r="AU4678" s="255" t="s">
        <v>82</v>
      </c>
      <c r="AV4678" s="14" t="s">
        <v>82</v>
      </c>
      <c r="AW4678" s="14" t="s">
        <v>34</v>
      </c>
      <c r="AX4678" s="14" t="s">
        <v>72</v>
      </c>
      <c r="AY4678" s="255" t="s">
        <v>191</v>
      </c>
    </row>
    <row r="4679" s="13" customFormat="1">
      <c r="A4679" s="13"/>
      <c r="B4679" s="234"/>
      <c r="C4679" s="235"/>
      <c r="D4679" s="236" t="s">
        <v>202</v>
      </c>
      <c r="E4679" s="237" t="s">
        <v>19</v>
      </c>
      <c r="F4679" s="238" t="s">
        <v>1518</v>
      </c>
      <c r="G4679" s="235"/>
      <c r="H4679" s="237" t="s">
        <v>19</v>
      </c>
      <c r="I4679" s="239"/>
      <c r="J4679" s="235"/>
      <c r="K4679" s="235"/>
      <c r="L4679" s="240"/>
      <c r="M4679" s="241"/>
      <c r="N4679" s="242"/>
      <c r="O4679" s="242"/>
      <c r="P4679" s="242"/>
      <c r="Q4679" s="242"/>
      <c r="R4679" s="242"/>
      <c r="S4679" s="242"/>
      <c r="T4679" s="24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4" t="s">
        <v>202</v>
      </c>
      <c r="AU4679" s="244" t="s">
        <v>82</v>
      </c>
      <c r="AV4679" s="13" t="s">
        <v>80</v>
      </c>
      <c r="AW4679" s="13" t="s">
        <v>34</v>
      </c>
      <c r="AX4679" s="13" t="s">
        <v>72</v>
      </c>
      <c r="AY4679" s="244" t="s">
        <v>191</v>
      </c>
    </row>
    <row r="4680" s="14" customFormat="1">
      <c r="A4680" s="14"/>
      <c r="B4680" s="245"/>
      <c r="C4680" s="246"/>
      <c r="D4680" s="236" t="s">
        <v>202</v>
      </c>
      <c r="E4680" s="247" t="s">
        <v>19</v>
      </c>
      <c r="F4680" s="248" t="s">
        <v>1813</v>
      </c>
      <c r="G4680" s="246"/>
      <c r="H4680" s="249">
        <v>24.18</v>
      </c>
      <c r="I4680" s="250"/>
      <c r="J4680" s="246"/>
      <c r="K4680" s="246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202</v>
      </c>
      <c r="AU4680" s="255" t="s">
        <v>82</v>
      </c>
      <c r="AV4680" s="14" t="s">
        <v>82</v>
      </c>
      <c r="AW4680" s="14" t="s">
        <v>34</v>
      </c>
      <c r="AX4680" s="14" t="s">
        <v>72</v>
      </c>
      <c r="AY4680" s="255" t="s">
        <v>191</v>
      </c>
    </row>
    <row r="4681" s="13" customFormat="1">
      <c r="A4681" s="13"/>
      <c r="B4681" s="234"/>
      <c r="C4681" s="235"/>
      <c r="D4681" s="236" t="s">
        <v>202</v>
      </c>
      <c r="E4681" s="237" t="s">
        <v>19</v>
      </c>
      <c r="F4681" s="238" t="s">
        <v>1522</v>
      </c>
      <c r="G4681" s="235"/>
      <c r="H4681" s="237" t="s">
        <v>19</v>
      </c>
      <c r="I4681" s="239"/>
      <c r="J4681" s="235"/>
      <c r="K4681" s="235"/>
      <c r="L4681" s="240"/>
      <c r="M4681" s="241"/>
      <c r="N4681" s="242"/>
      <c r="O4681" s="242"/>
      <c r="P4681" s="242"/>
      <c r="Q4681" s="242"/>
      <c r="R4681" s="242"/>
      <c r="S4681" s="242"/>
      <c r="T4681" s="24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4" t="s">
        <v>202</v>
      </c>
      <c r="AU4681" s="244" t="s">
        <v>82</v>
      </c>
      <c r="AV4681" s="13" t="s">
        <v>80</v>
      </c>
      <c r="AW4681" s="13" t="s">
        <v>34</v>
      </c>
      <c r="AX4681" s="13" t="s">
        <v>72</v>
      </c>
      <c r="AY4681" s="244" t="s">
        <v>191</v>
      </c>
    </row>
    <row r="4682" s="14" customFormat="1">
      <c r="A4682" s="14"/>
      <c r="B4682" s="245"/>
      <c r="C4682" s="246"/>
      <c r="D4682" s="236" t="s">
        <v>202</v>
      </c>
      <c r="E4682" s="247" t="s">
        <v>19</v>
      </c>
      <c r="F4682" s="248" t="s">
        <v>1814</v>
      </c>
      <c r="G4682" s="246"/>
      <c r="H4682" s="249">
        <v>8.0899999999999999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202</v>
      </c>
      <c r="AU4682" s="255" t="s">
        <v>82</v>
      </c>
      <c r="AV4682" s="14" t="s">
        <v>82</v>
      </c>
      <c r="AW4682" s="14" t="s">
        <v>34</v>
      </c>
      <c r="AX4682" s="14" t="s">
        <v>72</v>
      </c>
      <c r="AY4682" s="255" t="s">
        <v>191</v>
      </c>
    </row>
    <row r="4683" s="14" customFormat="1">
      <c r="A4683" s="14"/>
      <c r="B4683" s="245"/>
      <c r="C4683" s="246"/>
      <c r="D4683" s="236" t="s">
        <v>202</v>
      </c>
      <c r="E4683" s="247" t="s">
        <v>19</v>
      </c>
      <c r="F4683" s="248" t="s">
        <v>1815</v>
      </c>
      <c r="G4683" s="246"/>
      <c r="H4683" s="249">
        <v>1.7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202</v>
      </c>
      <c r="AU4683" s="255" t="s">
        <v>82</v>
      </c>
      <c r="AV4683" s="14" t="s">
        <v>82</v>
      </c>
      <c r="AW4683" s="14" t="s">
        <v>34</v>
      </c>
      <c r="AX4683" s="14" t="s">
        <v>72</v>
      </c>
      <c r="AY4683" s="255" t="s">
        <v>191</v>
      </c>
    </row>
    <row r="4684" s="13" customFormat="1">
      <c r="A4684" s="13"/>
      <c r="B4684" s="234"/>
      <c r="C4684" s="235"/>
      <c r="D4684" s="236" t="s">
        <v>202</v>
      </c>
      <c r="E4684" s="237" t="s">
        <v>19</v>
      </c>
      <c r="F4684" s="238" t="s">
        <v>1525</v>
      </c>
      <c r="G4684" s="235"/>
      <c r="H4684" s="237" t="s">
        <v>19</v>
      </c>
      <c r="I4684" s="239"/>
      <c r="J4684" s="235"/>
      <c r="K4684" s="235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202</v>
      </c>
      <c r="AU4684" s="244" t="s">
        <v>82</v>
      </c>
      <c r="AV4684" s="13" t="s">
        <v>80</v>
      </c>
      <c r="AW4684" s="13" t="s">
        <v>34</v>
      </c>
      <c r="AX4684" s="13" t="s">
        <v>72</v>
      </c>
      <c r="AY4684" s="244" t="s">
        <v>191</v>
      </c>
    </row>
    <row r="4685" s="14" customFormat="1">
      <c r="A4685" s="14"/>
      <c r="B4685" s="245"/>
      <c r="C4685" s="246"/>
      <c r="D4685" s="236" t="s">
        <v>202</v>
      </c>
      <c r="E4685" s="247" t="s">
        <v>19</v>
      </c>
      <c r="F4685" s="248" t="s">
        <v>1816</v>
      </c>
      <c r="G4685" s="246"/>
      <c r="H4685" s="249">
        <v>5.2000000000000002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202</v>
      </c>
      <c r="AU4685" s="255" t="s">
        <v>82</v>
      </c>
      <c r="AV4685" s="14" t="s">
        <v>82</v>
      </c>
      <c r="AW4685" s="14" t="s">
        <v>34</v>
      </c>
      <c r="AX4685" s="14" t="s">
        <v>72</v>
      </c>
      <c r="AY4685" s="255" t="s">
        <v>191</v>
      </c>
    </row>
    <row r="4686" s="13" customFormat="1">
      <c r="A4686" s="13"/>
      <c r="B4686" s="234"/>
      <c r="C4686" s="235"/>
      <c r="D4686" s="236" t="s">
        <v>202</v>
      </c>
      <c r="E4686" s="237" t="s">
        <v>19</v>
      </c>
      <c r="F4686" s="238" t="s">
        <v>1527</v>
      </c>
      <c r="G4686" s="235"/>
      <c r="H4686" s="237" t="s">
        <v>19</v>
      </c>
      <c r="I4686" s="239"/>
      <c r="J4686" s="235"/>
      <c r="K4686" s="235"/>
      <c r="L4686" s="240"/>
      <c r="M4686" s="241"/>
      <c r="N4686" s="242"/>
      <c r="O4686" s="242"/>
      <c r="P4686" s="242"/>
      <c r="Q4686" s="242"/>
      <c r="R4686" s="242"/>
      <c r="S4686" s="242"/>
      <c r="T4686" s="24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4" t="s">
        <v>202</v>
      </c>
      <c r="AU4686" s="244" t="s">
        <v>82</v>
      </c>
      <c r="AV4686" s="13" t="s">
        <v>80</v>
      </c>
      <c r="AW4686" s="13" t="s">
        <v>34</v>
      </c>
      <c r="AX4686" s="13" t="s">
        <v>72</v>
      </c>
      <c r="AY4686" s="244" t="s">
        <v>191</v>
      </c>
    </row>
    <row r="4687" s="14" customFormat="1">
      <c r="A4687" s="14"/>
      <c r="B4687" s="245"/>
      <c r="C4687" s="246"/>
      <c r="D4687" s="236" t="s">
        <v>202</v>
      </c>
      <c r="E4687" s="247" t="s">
        <v>19</v>
      </c>
      <c r="F4687" s="248" t="s">
        <v>1817</v>
      </c>
      <c r="G4687" s="246"/>
      <c r="H4687" s="249">
        <v>19.780000000000001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202</v>
      </c>
      <c r="AU4687" s="255" t="s">
        <v>82</v>
      </c>
      <c r="AV4687" s="14" t="s">
        <v>82</v>
      </c>
      <c r="AW4687" s="14" t="s">
        <v>34</v>
      </c>
      <c r="AX4687" s="14" t="s">
        <v>72</v>
      </c>
      <c r="AY4687" s="255" t="s">
        <v>191</v>
      </c>
    </row>
    <row r="4688" s="13" customFormat="1">
      <c r="A4688" s="13"/>
      <c r="B4688" s="234"/>
      <c r="C4688" s="235"/>
      <c r="D4688" s="236" t="s">
        <v>202</v>
      </c>
      <c r="E4688" s="237" t="s">
        <v>19</v>
      </c>
      <c r="F4688" s="238" t="s">
        <v>1531</v>
      </c>
      <c r="G4688" s="235"/>
      <c r="H4688" s="237" t="s">
        <v>19</v>
      </c>
      <c r="I4688" s="239"/>
      <c r="J4688" s="235"/>
      <c r="K4688" s="235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202</v>
      </c>
      <c r="AU4688" s="244" t="s">
        <v>82</v>
      </c>
      <c r="AV4688" s="13" t="s">
        <v>80</v>
      </c>
      <c r="AW4688" s="13" t="s">
        <v>34</v>
      </c>
      <c r="AX4688" s="13" t="s">
        <v>72</v>
      </c>
      <c r="AY4688" s="244" t="s">
        <v>191</v>
      </c>
    </row>
    <row r="4689" s="14" customFormat="1">
      <c r="A4689" s="14"/>
      <c r="B4689" s="245"/>
      <c r="C4689" s="246"/>
      <c r="D4689" s="236" t="s">
        <v>202</v>
      </c>
      <c r="E4689" s="247" t="s">
        <v>19</v>
      </c>
      <c r="F4689" s="248" t="s">
        <v>1818</v>
      </c>
      <c r="G4689" s="246"/>
      <c r="H4689" s="249">
        <v>8.1699999999999999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202</v>
      </c>
      <c r="AU4689" s="255" t="s">
        <v>82</v>
      </c>
      <c r="AV4689" s="14" t="s">
        <v>82</v>
      </c>
      <c r="AW4689" s="14" t="s">
        <v>34</v>
      </c>
      <c r="AX4689" s="14" t="s">
        <v>72</v>
      </c>
      <c r="AY4689" s="255" t="s">
        <v>191</v>
      </c>
    </row>
    <row r="4690" s="14" customFormat="1">
      <c r="A4690" s="14"/>
      <c r="B4690" s="245"/>
      <c r="C4690" s="246"/>
      <c r="D4690" s="236" t="s">
        <v>202</v>
      </c>
      <c r="E4690" s="247" t="s">
        <v>19</v>
      </c>
      <c r="F4690" s="248" t="s">
        <v>1815</v>
      </c>
      <c r="G4690" s="246"/>
      <c r="H4690" s="249">
        <v>1.7</v>
      </c>
      <c r="I4690" s="250"/>
      <c r="J4690" s="246"/>
      <c r="K4690" s="246"/>
      <c r="L4690" s="251"/>
      <c r="M4690" s="252"/>
      <c r="N4690" s="253"/>
      <c r="O4690" s="253"/>
      <c r="P4690" s="253"/>
      <c r="Q4690" s="253"/>
      <c r="R4690" s="253"/>
      <c r="S4690" s="253"/>
      <c r="T4690" s="25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5" t="s">
        <v>202</v>
      </c>
      <c r="AU4690" s="255" t="s">
        <v>82</v>
      </c>
      <c r="AV4690" s="14" t="s">
        <v>82</v>
      </c>
      <c r="AW4690" s="14" t="s">
        <v>34</v>
      </c>
      <c r="AX4690" s="14" t="s">
        <v>72</v>
      </c>
      <c r="AY4690" s="255" t="s">
        <v>191</v>
      </c>
    </row>
    <row r="4691" s="13" customFormat="1">
      <c r="A4691" s="13"/>
      <c r="B4691" s="234"/>
      <c r="C4691" s="235"/>
      <c r="D4691" s="236" t="s">
        <v>202</v>
      </c>
      <c r="E4691" s="237" t="s">
        <v>19</v>
      </c>
      <c r="F4691" s="238" t="s">
        <v>1533</v>
      </c>
      <c r="G4691" s="235"/>
      <c r="H4691" s="237" t="s">
        <v>19</v>
      </c>
      <c r="I4691" s="239"/>
      <c r="J4691" s="235"/>
      <c r="K4691" s="235"/>
      <c r="L4691" s="240"/>
      <c r="M4691" s="241"/>
      <c r="N4691" s="242"/>
      <c r="O4691" s="242"/>
      <c r="P4691" s="242"/>
      <c r="Q4691" s="242"/>
      <c r="R4691" s="242"/>
      <c r="S4691" s="242"/>
      <c r="T4691" s="243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4" t="s">
        <v>202</v>
      </c>
      <c r="AU4691" s="244" t="s">
        <v>82</v>
      </c>
      <c r="AV4691" s="13" t="s">
        <v>80</v>
      </c>
      <c r="AW4691" s="13" t="s">
        <v>34</v>
      </c>
      <c r="AX4691" s="13" t="s">
        <v>72</v>
      </c>
      <c r="AY4691" s="244" t="s">
        <v>191</v>
      </c>
    </row>
    <row r="4692" s="14" customFormat="1">
      <c r="A4692" s="14"/>
      <c r="B4692" s="245"/>
      <c r="C4692" s="246"/>
      <c r="D4692" s="236" t="s">
        <v>202</v>
      </c>
      <c r="E4692" s="247" t="s">
        <v>19</v>
      </c>
      <c r="F4692" s="248" t="s">
        <v>1816</v>
      </c>
      <c r="G4692" s="246"/>
      <c r="H4692" s="249">
        <v>5.2000000000000002</v>
      </c>
      <c r="I4692" s="250"/>
      <c r="J4692" s="246"/>
      <c r="K4692" s="246"/>
      <c r="L4692" s="251"/>
      <c r="M4692" s="252"/>
      <c r="N4692" s="253"/>
      <c r="O4692" s="253"/>
      <c r="P4692" s="253"/>
      <c r="Q4692" s="253"/>
      <c r="R4692" s="253"/>
      <c r="S4692" s="253"/>
      <c r="T4692" s="25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5" t="s">
        <v>202</v>
      </c>
      <c r="AU4692" s="255" t="s">
        <v>82</v>
      </c>
      <c r="AV4692" s="14" t="s">
        <v>82</v>
      </c>
      <c r="AW4692" s="14" t="s">
        <v>34</v>
      </c>
      <c r="AX4692" s="14" t="s">
        <v>72</v>
      </c>
      <c r="AY4692" s="255" t="s">
        <v>191</v>
      </c>
    </row>
    <row r="4693" s="15" customFormat="1">
      <c r="A4693" s="15"/>
      <c r="B4693" s="256"/>
      <c r="C4693" s="257"/>
      <c r="D4693" s="236" t="s">
        <v>202</v>
      </c>
      <c r="E4693" s="258" t="s">
        <v>19</v>
      </c>
      <c r="F4693" s="259" t="s">
        <v>208</v>
      </c>
      <c r="G4693" s="257"/>
      <c r="H4693" s="260">
        <v>122.64500000000002</v>
      </c>
      <c r="I4693" s="261"/>
      <c r="J4693" s="257"/>
      <c r="K4693" s="257"/>
      <c r="L4693" s="262"/>
      <c r="M4693" s="263"/>
      <c r="N4693" s="264"/>
      <c r="O4693" s="264"/>
      <c r="P4693" s="264"/>
      <c r="Q4693" s="264"/>
      <c r="R4693" s="264"/>
      <c r="S4693" s="264"/>
      <c r="T4693" s="265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T4693" s="266" t="s">
        <v>202</v>
      </c>
      <c r="AU4693" s="266" t="s">
        <v>82</v>
      </c>
      <c r="AV4693" s="15" t="s">
        <v>93</v>
      </c>
      <c r="AW4693" s="15" t="s">
        <v>34</v>
      </c>
      <c r="AX4693" s="15" t="s">
        <v>72</v>
      </c>
      <c r="AY4693" s="266" t="s">
        <v>191</v>
      </c>
    </row>
    <row r="4694" s="13" customFormat="1">
      <c r="A4694" s="13"/>
      <c r="B4694" s="234"/>
      <c r="C4694" s="235"/>
      <c r="D4694" s="236" t="s">
        <v>202</v>
      </c>
      <c r="E4694" s="237" t="s">
        <v>19</v>
      </c>
      <c r="F4694" s="238" t="s">
        <v>1539</v>
      </c>
      <c r="G4694" s="235"/>
      <c r="H4694" s="237" t="s">
        <v>19</v>
      </c>
      <c r="I4694" s="239"/>
      <c r="J4694" s="235"/>
      <c r="K4694" s="235"/>
      <c r="L4694" s="240"/>
      <c r="M4694" s="241"/>
      <c r="N4694" s="242"/>
      <c r="O4694" s="242"/>
      <c r="P4694" s="242"/>
      <c r="Q4694" s="242"/>
      <c r="R4694" s="242"/>
      <c r="S4694" s="242"/>
      <c r="T4694" s="24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4" t="s">
        <v>202</v>
      </c>
      <c r="AU4694" s="244" t="s">
        <v>82</v>
      </c>
      <c r="AV4694" s="13" t="s">
        <v>80</v>
      </c>
      <c r="AW4694" s="13" t="s">
        <v>34</v>
      </c>
      <c r="AX4694" s="13" t="s">
        <v>72</v>
      </c>
      <c r="AY4694" s="244" t="s">
        <v>191</v>
      </c>
    </row>
    <row r="4695" s="13" customFormat="1">
      <c r="A4695" s="13"/>
      <c r="B4695" s="234"/>
      <c r="C4695" s="235"/>
      <c r="D4695" s="236" t="s">
        <v>202</v>
      </c>
      <c r="E4695" s="237" t="s">
        <v>19</v>
      </c>
      <c r="F4695" s="238" t="s">
        <v>1540</v>
      </c>
      <c r="G4695" s="235"/>
      <c r="H4695" s="237" t="s">
        <v>19</v>
      </c>
      <c r="I4695" s="239"/>
      <c r="J4695" s="235"/>
      <c r="K4695" s="235"/>
      <c r="L4695" s="240"/>
      <c r="M4695" s="241"/>
      <c r="N4695" s="242"/>
      <c r="O4695" s="242"/>
      <c r="P4695" s="242"/>
      <c r="Q4695" s="242"/>
      <c r="R4695" s="242"/>
      <c r="S4695" s="242"/>
      <c r="T4695" s="243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4" t="s">
        <v>202</v>
      </c>
      <c r="AU4695" s="244" t="s">
        <v>82</v>
      </c>
      <c r="AV4695" s="13" t="s">
        <v>80</v>
      </c>
      <c r="AW4695" s="13" t="s">
        <v>34</v>
      </c>
      <c r="AX4695" s="13" t="s">
        <v>72</v>
      </c>
      <c r="AY4695" s="244" t="s">
        <v>191</v>
      </c>
    </row>
    <row r="4696" s="13" customFormat="1">
      <c r="A4696" s="13"/>
      <c r="B4696" s="234"/>
      <c r="C4696" s="235"/>
      <c r="D4696" s="236" t="s">
        <v>202</v>
      </c>
      <c r="E4696" s="237" t="s">
        <v>19</v>
      </c>
      <c r="F4696" s="238" t="s">
        <v>1548</v>
      </c>
      <c r="G4696" s="235"/>
      <c r="H4696" s="237" t="s">
        <v>19</v>
      </c>
      <c r="I4696" s="239"/>
      <c r="J4696" s="235"/>
      <c r="K4696" s="235"/>
      <c r="L4696" s="240"/>
      <c r="M4696" s="241"/>
      <c r="N4696" s="242"/>
      <c r="O4696" s="242"/>
      <c r="P4696" s="242"/>
      <c r="Q4696" s="242"/>
      <c r="R4696" s="242"/>
      <c r="S4696" s="242"/>
      <c r="T4696" s="243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4" t="s">
        <v>202</v>
      </c>
      <c r="AU4696" s="244" t="s">
        <v>82</v>
      </c>
      <c r="AV4696" s="13" t="s">
        <v>80</v>
      </c>
      <c r="AW4696" s="13" t="s">
        <v>34</v>
      </c>
      <c r="AX4696" s="13" t="s">
        <v>72</v>
      </c>
      <c r="AY4696" s="244" t="s">
        <v>191</v>
      </c>
    </row>
    <row r="4697" s="14" customFormat="1">
      <c r="A4697" s="14"/>
      <c r="B4697" s="245"/>
      <c r="C4697" s="246"/>
      <c r="D4697" s="236" t="s">
        <v>202</v>
      </c>
      <c r="E4697" s="247" t="s">
        <v>19</v>
      </c>
      <c r="F4697" s="248" t="s">
        <v>1823</v>
      </c>
      <c r="G4697" s="246"/>
      <c r="H4697" s="249">
        <v>8.2300000000000004</v>
      </c>
      <c r="I4697" s="250"/>
      <c r="J4697" s="246"/>
      <c r="K4697" s="246"/>
      <c r="L4697" s="251"/>
      <c r="M4697" s="252"/>
      <c r="N4697" s="253"/>
      <c r="O4697" s="253"/>
      <c r="P4697" s="253"/>
      <c r="Q4697" s="253"/>
      <c r="R4697" s="253"/>
      <c r="S4697" s="253"/>
      <c r="T4697" s="25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5" t="s">
        <v>202</v>
      </c>
      <c r="AU4697" s="255" t="s">
        <v>82</v>
      </c>
      <c r="AV4697" s="14" t="s">
        <v>82</v>
      </c>
      <c r="AW4697" s="14" t="s">
        <v>34</v>
      </c>
      <c r="AX4697" s="14" t="s">
        <v>72</v>
      </c>
      <c r="AY4697" s="255" t="s">
        <v>191</v>
      </c>
    </row>
    <row r="4698" s="14" customFormat="1">
      <c r="A4698" s="14"/>
      <c r="B4698" s="245"/>
      <c r="C4698" s="246"/>
      <c r="D4698" s="236" t="s">
        <v>202</v>
      </c>
      <c r="E4698" s="247" t="s">
        <v>19</v>
      </c>
      <c r="F4698" s="248" t="s">
        <v>1806</v>
      </c>
      <c r="G4698" s="246"/>
      <c r="H4698" s="249">
        <v>0.40000000000000002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202</v>
      </c>
      <c r="AU4698" s="255" t="s">
        <v>82</v>
      </c>
      <c r="AV4698" s="14" t="s">
        <v>82</v>
      </c>
      <c r="AW4698" s="14" t="s">
        <v>34</v>
      </c>
      <c r="AX4698" s="14" t="s">
        <v>72</v>
      </c>
      <c r="AY4698" s="255" t="s">
        <v>191</v>
      </c>
    </row>
    <row r="4699" s="14" customFormat="1">
      <c r="A4699" s="14"/>
      <c r="B4699" s="245"/>
      <c r="C4699" s="246"/>
      <c r="D4699" s="236" t="s">
        <v>202</v>
      </c>
      <c r="E4699" s="247" t="s">
        <v>19</v>
      </c>
      <c r="F4699" s="248" t="s">
        <v>3115</v>
      </c>
      <c r="G4699" s="246"/>
      <c r="H4699" s="249">
        <v>-0.75</v>
      </c>
      <c r="I4699" s="250"/>
      <c r="J4699" s="246"/>
      <c r="K4699" s="246"/>
      <c r="L4699" s="251"/>
      <c r="M4699" s="252"/>
      <c r="N4699" s="253"/>
      <c r="O4699" s="253"/>
      <c r="P4699" s="253"/>
      <c r="Q4699" s="253"/>
      <c r="R4699" s="253"/>
      <c r="S4699" s="253"/>
      <c r="T4699" s="25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5" t="s">
        <v>202</v>
      </c>
      <c r="AU4699" s="255" t="s">
        <v>82</v>
      </c>
      <c r="AV4699" s="14" t="s">
        <v>82</v>
      </c>
      <c r="AW4699" s="14" t="s">
        <v>34</v>
      </c>
      <c r="AX4699" s="14" t="s">
        <v>72</v>
      </c>
      <c r="AY4699" s="255" t="s">
        <v>191</v>
      </c>
    </row>
    <row r="4700" s="13" customFormat="1">
      <c r="A4700" s="13"/>
      <c r="B4700" s="234"/>
      <c r="C4700" s="235"/>
      <c r="D4700" s="236" t="s">
        <v>202</v>
      </c>
      <c r="E4700" s="237" t="s">
        <v>19</v>
      </c>
      <c r="F4700" s="238" t="s">
        <v>1554</v>
      </c>
      <c r="G4700" s="235"/>
      <c r="H4700" s="237" t="s">
        <v>19</v>
      </c>
      <c r="I4700" s="239"/>
      <c r="J4700" s="235"/>
      <c r="K4700" s="235"/>
      <c r="L4700" s="240"/>
      <c r="M4700" s="241"/>
      <c r="N4700" s="242"/>
      <c r="O4700" s="242"/>
      <c r="P4700" s="242"/>
      <c r="Q4700" s="242"/>
      <c r="R4700" s="242"/>
      <c r="S4700" s="242"/>
      <c r="T4700" s="243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4" t="s">
        <v>202</v>
      </c>
      <c r="AU4700" s="244" t="s">
        <v>82</v>
      </c>
      <c r="AV4700" s="13" t="s">
        <v>80</v>
      </c>
      <c r="AW4700" s="13" t="s">
        <v>34</v>
      </c>
      <c r="AX4700" s="13" t="s">
        <v>72</v>
      </c>
      <c r="AY4700" s="244" t="s">
        <v>191</v>
      </c>
    </row>
    <row r="4701" s="13" customFormat="1">
      <c r="A4701" s="13"/>
      <c r="B4701" s="234"/>
      <c r="C4701" s="235"/>
      <c r="D4701" s="236" t="s">
        <v>202</v>
      </c>
      <c r="E4701" s="237" t="s">
        <v>19</v>
      </c>
      <c r="F4701" s="238" t="s">
        <v>1559</v>
      </c>
      <c r="G4701" s="235"/>
      <c r="H4701" s="237" t="s">
        <v>19</v>
      </c>
      <c r="I4701" s="239"/>
      <c r="J4701" s="235"/>
      <c r="K4701" s="235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202</v>
      </c>
      <c r="AU4701" s="244" t="s">
        <v>82</v>
      </c>
      <c r="AV4701" s="13" t="s">
        <v>80</v>
      </c>
      <c r="AW4701" s="13" t="s">
        <v>34</v>
      </c>
      <c r="AX4701" s="13" t="s">
        <v>72</v>
      </c>
      <c r="AY4701" s="244" t="s">
        <v>191</v>
      </c>
    </row>
    <row r="4702" s="14" customFormat="1">
      <c r="A4702" s="14"/>
      <c r="B4702" s="245"/>
      <c r="C4702" s="246"/>
      <c r="D4702" s="236" t="s">
        <v>202</v>
      </c>
      <c r="E4702" s="247" t="s">
        <v>19</v>
      </c>
      <c r="F4702" s="248" t="s">
        <v>1827</v>
      </c>
      <c r="G4702" s="246"/>
      <c r="H4702" s="249">
        <v>8.1999999999999993</v>
      </c>
      <c r="I4702" s="250"/>
      <c r="J4702" s="246"/>
      <c r="K4702" s="246"/>
      <c r="L4702" s="251"/>
      <c r="M4702" s="252"/>
      <c r="N4702" s="253"/>
      <c r="O4702" s="253"/>
      <c r="P4702" s="253"/>
      <c r="Q4702" s="253"/>
      <c r="R4702" s="253"/>
      <c r="S4702" s="253"/>
      <c r="T4702" s="25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5" t="s">
        <v>202</v>
      </c>
      <c r="AU4702" s="255" t="s">
        <v>82</v>
      </c>
      <c r="AV4702" s="14" t="s">
        <v>82</v>
      </c>
      <c r="AW4702" s="14" t="s">
        <v>34</v>
      </c>
      <c r="AX4702" s="14" t="s">
        <v>72</v>
      </c>
      <c r="AY4702" s="255" t="s">
        <v>191</v>
      </c>
    </row>
    <row r="4703" s="14" customFormat="1">
      <c r="A4703" s="14"/>
      <c r="B4703" s="245"/>
      <c r="C4703" s="246"/>
      <c r="D4703" s="236" t="s">
        <v>202</v>
      </c>
      <c r="E4703" s="247" t="s">
        <v>19</v>
      </c>
      <c r="F4703" s="248" t="s">
        <v>1806</v>
      </c>
      <c r="G4703" s="246"/>
      <c r="H4703" s="249">
        <v>0.40000000000000002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202</v>
      </c>
      <c r="AU4703" s="255" t="s">
        <v>82</v>
      </c>
      <c r="AV4703" s="14" t="s">
        <v>82</v>
      </c>
      <c r="AW4703" s="14" t="s">
        <v>34</v>
      </c>
      <c r="AX4703" s="14" t="s">
        <v>72</v>
      </c>
      <c r="AY4703" s="255" t="s">
        <v>191</v>
      </c>
    </row>
    <row r="4704" s="14" customFormat="1">
      <c r="A4704" s="14"/>
      <c r="B4704" s="245"/>
      <c r="C4704" s="246"/>
      <c r="D4704" s="236" t="s">
        <v>202</v>
      </c>
      <c r="E4704" s="247" t="s">
        <v>19</v>
      </c>
      <c r="F4704" s="248" t="s">
        <v>3115</v>
      </c>
      <c r="G4704" s="246"/>
      <c r="H4704" s="249">
        <v>-0.75</v>
      </c>
      <c r="I4704" s="250"/>
      <c r="J4704" s="246"/>
      <c r="K4704" s="246"/>
      <c r="L4704" s="251"/>
      <c r="M4704" s="252"/>
      <c r="N4704" s="253"/>
      <c r="O4704" s="253"/>
      <c r="P4704" s="253"/>
      <c r="Q4704" s="253"/>
      <c r="R4704" s="253"/>
      <c r="S4704" s="253"/>
      <c r="T4704" s="25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5" t="s">
        <v>202</v>
      </c>
      <c r="AU4704" s="255" t="s">
        <v>82</v>
      </c>
      <c r="AV4704" s="14" t="s">
        <v>82</v>
      </c>
      <c r="AW4704" s="14" t="s">
        <v>34</v>
      </c>
      <c r="AX4704" s="14" t="s">
        <v>72</v>
      </c>
      <c r="AY4704" s="255" t="s">
        <v>191</v>
      </c>
    </row>
    <row r="4705" s="13" customFormat="1">
      <c r="A4705" s="13"/>
      <c r="B4705" s="234"/>
      <c r="C4705" s="235"/>
      <c r="D4705" s="236" t="s">
        <v>202</v>
      </c>
      <c r="E4705" s="237" t="s">
        <v>19</v>
      </c>
      <c r="F4705" s="238" t="s">
        <v>1565</v>
      </c>
      <c r="G4705" s="235"/>
      <c r="H4705" s="237" t="s">
        <v>19</v>
      </c>
      <c r="I4705" s="239"/>
      <c r="J4705" s="235"/>
      <c r="K4705" s="235"/>
      <c r="L4705" s="240"/>
      <c r="M4705" s="241"/>
      <c r="N4705" s="242"/>
      <c r="O4705" s="242"/>
      <c r="P4705" s="242"/>
      <c r="Q4705" s="242"/>
      <c r="R4705" s="242"/>
      <c r="S4705" s="242"/>
      <c r="T4705" s="243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4" t="s">
        <v>202</v>
      </c>
      <c r="AU4705" s="244" t="s">
        <v>82</v>
      </c>
      <c r="AV4705" s="13" t="s">
        <v>80</v>
      </c>
      <c r="AW4705" s="13" t="s">
        <v>34</v>
      </c>
      <c r="AX4705" s="13" t="s">
        <v>72</v>
      </c>
      <c r="AY4705" s="244" t="s">
        <v>191</v>
      </c>
    </row>
    <row r="4706" s="13" customFormat="1">
      <c r="A4706" s="13"/>
      <c r="B4706" s="234"/>
      <c r="C4706" s="235"/>
      <c r="D4706" s="236" t="s">
        <v>202</v>
      </c>
      <c r="E4706" s="237" t="s">
        <v>19</v>
      </c>
      <c r="F4706" s="238" t="s">
        <v>1569</v>
      </c>
      <c r="G4706" s="235"/>
      <c r="H4706" s="237" t="s">
        <v>19</v>
      </c>
      <c r="I4706" s="239"/>
      <c r="J4706" s="235"/>
      <c r="K4706" s="235"/>
      <c r="L4706" s="240"/>
      <c r="M4706" s="241"/>
      <c r="N4706" s="242"/>
      <c r="O4706" s="242"/>
      <c r="P4706" s="242"/>
      <c r="Q4706" s="242"/>
      <c r="R4706" s="242"/>
      <c r="S4706" s="242"/>
      <c r="T4706" s="24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4" t="s">
        <v>202</v>
      </c>
      <c r="AU4706" s="244" t="s">
        <v>82</v>
      </c>
      <c r="AV4706" s="13" t="s">
        <v>80</v>
      </c>
      <c r="AW4706" s="13" t="s">
        <v>34</v>
      </c>
      <c r="AX4706" s="13" t="s">
        <v>72</v>
      </c>
      <c r="AY4706" s="244" t="s">
        <v>191</v>
      </c>
    </row>
    <row r="4707" s="14" customFormat="1">
      <c r="A4707" s="14"/>
      <c r="B4707" s="245"/>
      <c r="C4707" s="246"/>
      <c r="D4707" s="236" t="s">
        <v>202</v>
      </c>
      <c r="E4707" s="247" t="s">
        <v>19</v>
      </c>
      <c r="F4707" s="248" t="s">
        <v>1827</v>
      </c>
      <c r="G4707" s="246"/>
      <c r="H4707" s="249">
        <v>8.1999999999999993</v>
      </c>
      <c r="I4707" s="250"/>
      <c r="J4707" s="246"/>
      <c r="K4707" s="246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202</v>
      </c>
      <c r="AU4707" s="255" t="s">
        <v>82</v>
      </c>
      <c r="AV4707" s="14" t="s">
        <v>82</v>
      </c>
      <c r="AW4707" s="14" t="s">
        <v>34</v>
      </c>
      <c r="AX4707" s="14" t="s">
        <v>72</v>
      </c>
      <c r="AY4707" s="255" t="s">
        <v>191</v>
      </c>
    </row>
    <row r="4708" s="14" customFormat="1">
      <c r="A4708" s="14"/>
      <c r="B4708" s="245"/>
      <c r="C4708" s="246"/>
      <c r="D4708" s="236" t="s">
        <v>202</v>
      </c>
      <c r="E4708" s="247" t="s">
        <v>19</v>
      </c>
      <c r="F4708" s="248" t="s">
        <v>1806</v>
      </c>
      <c r="G4708" s="246"/>
      <c r="H4708" s="249">
        <v>0.40000000000000002</v>
      </c>
      <c r="I4708" s="250"/>
      <c r="J4708" s="246"/>
      <c r="K4708" s="246"/>
      <c r="L4708" s="251"/>
      <c r="M4708" s="252"/>
      <c r="N4708" s="253"/>
      <c r="O4708" s="253"/>
      <c r="P4708" s="253"/>
      <c r="Q4708" s="253"/>
      <c r="R4708" s="253"/>
      <c r="S4708" s="253"/>
      <c r="T4708" s="25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5" t="s">
        <v>202</v>
      </c>
      <c r="AU4708" s="255" t="s">
        <v>82</v>
      </c>
      <c r="AV4708" s="14" t="s">
        <v>82</v>
      </c>
      <c r="AW4708" s="14" t="s">
        <v>34</v>
      </c>
      <c r="AX4708" s="14" t="s">
        <v>72</v>
      </c>
      <c r="AY4708" s="255" t="s">
        <v>191</v>
      </c>
    </row>
    <row r="4709" s="14" customFormat="1">
      <c r="A4709" s="14"/>
      <c r="B4709" s="245"/>
      <c r="C4709" s="246"/>
      <c r="D4709" s="236" t="s">
        <v>202</v>
      </c>
      <c r="E4709" s="247" t="s">
        <v>19</v>
      </c>
      <c r="F4709" s="248" t="s">
        <v>3115</v>
      </c>
      <c r="G4709" s="246"/>
      <c r="H4709" s="249">
        <v>-0.75</v>
      </c>
      <c r="I4709" s="250"/>
      <c r="J4709" s="246"/>
      <c r="K4709" s="246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202</v>
      </c>
      <c r="AU4709" s="255" t="s">
        <v>82</v>
      </c>
      <c r="AV4709" s="14" t="s">
        <v>82</v>
      </c>
      <c r="AW4709" s="14" t="s">
        <v>34</v>
      </c>
      <c r="AX4709" s="14" t="s">
        <v>72</v>
      </c>
      <c r="AY4709" s="255" t="s">
        <v>191</v>
      </c>
    </row>
    <row r="4710" s="13" customFormat="1">
      <c r="A4710" s="13"/>
      <c r="B4710" s="234"/>
      <c r="C4710" s="235"/>
      <c r="D4710" s="236" t="s">
        <v>202</v>
      </c>
      <c r="E4710" s="237" t="s">
        <v>19</v>
      </c>
      <c r="F4710" s="238" t="s">
        <v>1572</v>
      </c>
      <c r="G4710" s="235"/>
      <c r="H4710" s="237" t="s">
        <v>19</v>
      </c>
      <c r="I4710" s="239"/>
      <c r="J4710" s="235"/>
      <c r="K4710" s="235"/>
      <c r="L4710" s="240"/>
      <c r="M4710" s="241"/>
      <c r="N4710" s="242"/>
      <c r="O4710" s="242"/>
      <c r="P4710" s="242"/>
      <c r="Q4710" s="242"/>
      <c r="R4710" s="242"/>
      <c r="S4710" s="242"/>
      <c r="T4710" s="24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4" t="s">
        <v>202</v>
      </c>
      <c r="AU4710" s="244" t="s">
        <v>82</v>
      </c>
      <c r="AV4710" s="13" t="s">
        <v>80</v>
      </c>
      <c r="AW4710" s="13" t="s">
        <v>34</v>
      </c>
      <c r="AX4710" s="13" t="s">
        <v>72</v>
      </c>
      <c r="AY4710" s="244" t="s">
        <v>191</v>
      </c>
    </row>
    <row r="4711" s="13" customFormat="1">
      <c r="A4711" s="13"/>
      <c r="B4711" s="234"/>
      <c r="C4711" s="235"/>
      <c r="D4711" s="236" t="s">
        <v>202</v>
      </c>
      <c r="E4711" s="237" t="s">
        <v>19</v>
      </c>
      <c r="F4711" s="238" t="s">
        <v>1577</v>
      </c>
      <c r="G4711" s="235"/>
      <c r="H4711" s="237" t="s">
        <v>19</v>
      </c>
      <c r="I4711" s="239"/>
      <c r="J4711" s="235"/>
      <c r="K4711" s="235"/>
      <c r="L4711" s="240"/>
      <c r="M4711" s="241"/>
      <c r="N4711" s="242"/>
      <c r="O4711" s="242"/>
      <c r="P4711" s="242"/>
      <c r="Q4711" s="242"/>
      <c r="R4711" s="242"/>
      <c r="S4711" s="242"/>
      <c r="T4711" s="243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4" t="s">
        <v>202</v>
      </c>
      <c r="AU4711" s="244" t="s">
        <v>82</v>
      </c>
      <c r="AV4711" s="13" t="s">
        <v>80</v>
      </c>
      <c r="AW4711" s="13" t="s">
        <v>34</v>
      </c>
      <c r="AX4711" s="13" t="s">
        <v>72</v>
      </c>
      <c r="AY4711" s="244" t="s">
        <v>191</v>
      </c>
    </row>
    <row r="4712" s="14" customFormat="1">
      <c r="A4712" s="14"/>
      <c r="B4712" s="245"/>
      <c r="C4712" s="246"/>
      <c r="D4712" s="236" t="s">
        <v>202</v>
      </c>
      <c r="E4712" s="247" t="s">
        <v>19</v>
      </c>
      <c r="F4712" s="248" t="s">
        <v>1834</v>
      </c>
      <c r="G4712" s="246"/>
      <c r="H4712" s="249">
        <v>8.1999999999999993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202</v>
      </c>
      <c r="AU4712" s="255" t="s">
        <v>82</v>
      </c>
      <c r="AV4712" s="14" t="s">
        <v>82</v>
      </c>
      <c r="AW4712" s="14" t="s">
        <v>34</v>
      </c>
      <c r="AX4712" s="14" t="s">
        <v>72</v>
      </c>
      <c r="AY4712" s="255" t="s">
        <v>191</v>
      </c>
    </row>
    <row r="4713" s="14" customFormat="1">
      <c r="A4713" s="14"/>
      <c r="B4713" s="245"/>
      <c r="C4713" s="246"/>
      <c r="D4713" s="236" t="s">
        <v>202</v>
      </c>
      <c r="E4713" s="247" t="s">
        <v>19</v>
      </c>
      <c r="F4713" s="248" t="s">
        <v>1806</v>
      </c>
      <c r="G4713" s="246"/>
      <c r="H4713" s="249">
        <v>0.40000000000000002</v>
      </c>
      <c r="I4713" s="250"/>
      <c r="J4713" s="246"/>
      <c r="K4713" s="246"/>
      <c r="L4713" s="251"/>
      <c r="M4713" s="252"/>
      <c r="N4713" s="253"/>
      <c r="O4713" s="253"/>
      <c r="P4713" s="253"/>
      <c r="Q4713" s="253"/>
      <c r="R4713" s="253"/>
      <c r="S4713" s="253"/>
      <c r="T4713" s="25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5" t="s">
        <v>202</v>
      </c>
      <c r="AU4713" s="255" t="s">
        <v>82</v>
      </c>
      <c r="AV4713" s="14" t="s">
        <v>82</v>
      </c>
      <c r="AW4713" s="14" t="s">
        <v>34</v>
      </c>
      <c r="AX4713" s="14" t="s">
        <v>72</v>
      </c>
      <c r="AY4713" s="255" t="s">
        <v>191</v>
      </c>
    </row>
    <row r="4714" s="14" customFormat="1">
      <c r="A4714" s="14"/>
      <c r="B4714" s="245"/>
      <c r="C4714" s="246"/>
      <c r="D4714" s="236" t="s">
        <v>202</v>
      </c>
      <c r="E4714" s="247" t="s">
        <v>19</v>
      </c>
      <c r="F4714" s="248" t="s">
        <v>3115</v>
      </c>
      <c r="G4714" s="246"/>
      <c r="H4714" s="249">
        <v>-0.75</v>
      </c>
      <c r="I4714" s="250"/>
      <c r="J4714" s="246"/>
      <c r="K4714" s="246"/>
      <c r="L4714" s="251"/>
      <c r="M4714" s="252"/>
      <c r="N4714" s="253"/>
      <c r="O4714" s="253"/>
      <c r="P4714" s="253"/>
      <c r="Q4714" s="253"/>
      <c r="R4714" s="253"/>
      <c r="S4714" s="253"/>
      <c r="T4714" s="25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5" t="s">
        <v>202</v>
      </c>
      <c r="AU4714" s="255" t="s">
        <v>82</v>
      </c>
      <c r="AV4714" s="14" t="s">
        <v>82</v>
      </c>
      <c r="AW4714" s="14" t="s">
        <v>34</v>
      </c>
      <c r="AX4714" s="14" t="s">
        <v>72</v>
      </c>
      <c r="AY4714" s="255" t="s">
        <v>191</v>
      </c>
    </row>
    <row r="4715" s="15" customFormat="1">
      <c r="A4715" s="15"/>
      <c r="B4715" s="256"/>
      <c r="C4715" s="257"/>
      <c r="D4715" s="236" t="s">
        <v>202</v>
      </c>
      <c r="E4715" s="258" t="s">
        <v>19</v>
      </c>
      <c r="F4715" s="259" t="s">
        <v>208</v>
      </c>
      <c r="G4715" s="257"/>
      <c r="H4715" s="260">
        <v>31.429999999999993</v>
      </c>
      <c r="I4715" s="261"/>
      <c r="J4715" s="257"/>
      <c r="K4715" s="257"/>
      <c r="L4715" s="262"/>
      <c r="M4715" s="263"/>
      <c r="N4715" s="264"/>
      <c r="O4715" s="264"/>
      <c r="P4715" s="264"/>
      <c r="Q4715" s="264"/>
      <c r="R4715" s="264"/>
      <c r="S4715" s="264"/>
      <c r="T4715" s="265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T4715" s="266" t="s">
        <v>202</v>
      </c>
      <c r="AU4715" s="266" t="s">
        <v>82</v>
      </c>
      <c r="AV4715" s="15" t="s">
        <v>93</v>
      </c>
      <c r="AW4715" s="15" t="s">
        <v>34</v>
      </c>
      <c r="AX4715" s="15" t="s">
        <v>72</v>
      </c>
      <c r="AY4715" s="266" t="s">
        <v>191</v>
      </c>
    </row>
    <row r="4716" s="13" customFormat="1">
      <c r="A4716" s="13"/>
      <c r="B4716" s="234"/>
      <c r="C4716" s="235"/>
      <c r="D4716" s="236" t="s">
        <v>202</v>
      </c>
      <c r="E4716" s="237" t="s">
        <v>19</v>
      </c>
      <c r="F4716" s="238" t="s">
        <v>1581</v>
      </c>
      <c r="G4716" s="235"/>
      <c r="H4716" s="237" t="s">
        <v>19</v>
      </c>
      <c r="I4716" s="239"/>
      <c r="J4716" s="235"/>
      <c r="K4716" s="235"/>
      <c r="L4716" s="240"/>
      <c r="M4716" s="241"/>
      <c r="N4716" s="242"/>
      <c r="O4716" s="242"/>
      <c r="P4716" s="242"/>
      <c r="Q4716" s="242"/>
      <c r="R4716" s="242"/>
      <c r="S4716" s="242"/>
      <c r="T4716" s="24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4" t="s">
        <v>202</v>
      </c>
      <c r="AU4716" s="244" t="s">
        <v>82</v>
      </c>
      <c r="AV4716" s="13" t="s">
        <v>80</v>
      </c>
      <c r="AW4716" s="13" t="s">
        <v>34</v>
      </c>
      <c r="AX4716" s="13" t="s">
        <v>72</v>
      </c>
      <c r="AY4716" s="244" t="s">
        <v>191</v>
      </c>
    </row>
    <row r="4717" s="13" customFormat="1">
      <c r="A4717" s="13"/>
      <c r="B4717" s="234"/>
      <c r="C4717" s="235"/>
      <c r="D4717" s="236" t="s">
        <v>202</v>
      </c>
      <c r="E4717" s="237" t="s">
        <v>19</v>
      </c>
      <c r="F4717" s="238" t="s">
        <v>1582</v>
      </c>
      <c r="G4717" s="235"/>
      <c r="H4717" s="237" t="s">
        <v>19</v>
      </c>
      <c r="I4717" s="239"/>
      <c r="J4717" s="235"/>
      <c r="K4717" s="235"/>
      <c r="L4717" s="240"/>
      <c r="M4717" s="241"/>
      <c r="N4717" s="242"/>
      <c r="O4717" s="242"/>
      <c r="P4717" s="242"/>
      <c r="Q4717" s="242"/>
      <c r="R4717" s="242"/>
      <c r="S4717" s="242"/>
      <c r="T4717" s="243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4" t="s">
        <v>202</v>
      </c>
      <c r="AU4717" s="244" t="s">
        <v>82</v>
      </c>
      <c r="AV4717" s="13" t="s">
        <v>80</v>
      </c>
      <c r="AW4717" s="13" t="s">
        <v>34</v>
      </c>
      <c r="AX4717" s="13" t="s">
        <v>72</v>
      </c>
      <c r="AY4717" s="244" t="s">
        <v>191</v>
      </c>
    </row>
    <row r="4718" s="14" customFormat="1">
      <c r="A4718" s="14"/>
      <c r="B4718" s="245"/>
      <c r="C4718" s="246"/>
      <c r="D4718" s="236" t="s">
        <v>202</v>
      </c>
      <c r="E4718" s="247" t="s">
        <v>19</v>
      </c>
      <c r="F4718" s="248" t="s">
        <v>1836</v>
      </c>
      <c r="G4718" s="246"/>
      <c r="H4718" s="249">
        <v>13.210000000000001</v>
      </c>
      <c r="I4718" s="250"/>
      <c r="J4718" s="246"/>
      <c r="K4718" s="246"/>
      <c r="L4718" s="251"/>
      <c r="M4718" s="252"/>
      <c r="N4718" s="253"/>
      <c r="O4718" s="253"/>
      <c r="P4718" s="253"/>
      <c r="Q4718" s="253"/>
      <c r="R4718" s="253"/>
      <c r="S4718" s="253"/>
      <c r="T4718" s="25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5" t="s">
        <v>202</v>
      </c>
      <c r="AU4718" s="255" t="s">
        <v>82</v>
      </c>
      <c r="AV4718" s="14" t="s">
        <v>82</v>
      </c>
      <c r="AW4718" s="14" t="s">
        <v>34</v>
      </c>
      <c r="AX4718" s="14" t="s">
        <v>72</v>
      </c>
      <c r="AY4718" s="255" t="s">
        <v>191</v>
      </c>
    </row>
    <row r="4719" s="13" customFormat="1">
      <c r="A4719" s="13"/>
      <c r="B4719" s="234"/>
      <c r="C4719" s="235"/>
      <c r="D4719" s="236" t="s">
        <v>202</v>
      </c>
      <c r="E4719" s="237" t="s">
        <v>19</v>
      </c>
      <c r="F4719" s="238" t="s">
        <v>1589</v>
      </c>
      <c r="G4719" s="235"/>
      <c r="H4719" s="237" t="s">
        <v>19</v>
      </c>
      <c r="I4719" s="239"/>
      <c r="J4719" s="235"/>
      <c r="K4719" s="235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202</v>
      </c>
      <c r="AU4719" s="244" t="s">
        <v>82</v>
      </c>
      <c r="AV4719" s="13" t="s">
        <v>80</v>
      </c>
      <c r="AW4719" s="13" t="s">
        <v>34</v>
      </c>
      <c r="AX4719" s="13" t="s">
        <v>72</v>
      </c>
      <c r="AY4719" s="244" t="s">
        <v>191</v>
      </c>
    </row>
    <row r="4720" s="14" customFormat="1">
      <c r="A4720" s="14"/>
      <c r="B4720" s="245"/>
      <c r="C4720" s="246"/>
      <c r="D4720" s="236" t="s">
        <v>202</v>
      </c>
      <c r="E4720" s="247" t="s">
        <v>19</v>
      </c>
      <c r="F4720" s="248" t="s">
        <v>1839</v>
      </c>
      <c r="G4720" s="246"/>
      <c r="H4720" s="249">
        <v>5.5599999999999996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202</v>
      </c>
      <c r="AU4720" s="255" t="s">
        <v>82</v>
      </c>
      <c r="AV4720" s="14" t="s">
        <v>82</v>
      </c>
      <c r="AW4720" s="14" t="s">
        <v>34</v>
      </c>
      <c r="AX4720" s="14" t="s">
        <v>72</v>
      </c>
      <c r="AY4720" s="255" t="s">
        <v>191</v>
      </c>
    </row>
    <row r="4721" s="13" customFormat="1">
      <c r="A4721" s="13"/>
      <c r="B4721" s="234"/>
      <c r="C4721" s="235"/>
      <c r="D4721" s="236" t="s">
        <v>202</v>
      </c>
      <c r="E4721" s="237" t="s">
        <v>19</v>
      </c>
      <c r="F4721" s="238" t="s">
        <v>1599</v>
      </c>
      <c r="G4721" s="235"/>
      <c r="H4721" s="237" t="s">
        <v>19</v>
      </c>
      <c r="I4721" s="239"/>
      <c r="J4721" s="235"/>
      <c r="K4721" s="235"/>
      <c r="L4721" s="240"/>
      <c r="M4721" s="241"/>
      <c r="N4721" s="242"/>
      <c r="O4721" s="242"/>
      <c r="P4721" s="242"/>
      <c r="Q4721" s="242"/>
      <c r="R4721" s="242"/>
      <c r="S4721" s="242"/>
      <c r="T4721" s="243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4" t="s">
        <v>202</v>
      </c>
      <c r="AU4721" s="244" t="s">
        <v>82</v>
      </c>
      <c r="AV4721" s="13" t="s">
        <v>80</v>
      </c>
      <c r="AW4721" s="13" t="s">
        <v>34</v>
      </c>
      <c r="AX4721" s="13" t="s">
        <v>72</v>
      </c>
      <c r="AY4721" s="244" t="s">
        <v>191</v>
      </c>
    </row>
    <row r="4722" s="14" customFormat="1">
      <c r="A4722" s="14"/>
      <c r="B4722" s="245"/>
      <c r="C4722" s="246"/>
      <c r="D4722" s="236" t="s">
        <v>202</v>
      </c>
      <c r="E4722" s="247" t="s">
        <v>19</v>
      </c>
      <c r="F4722" s="248" t="s">
        <v>1843</v>
      </c>
      <c r="G4722" s="246"/>
      <c r="H4722" s="249">
        <v>12.76</v>
      </c>
      <c r="I4722" s="250"/>
      <c r="J4722" s="246"/>
      <c r="K4722" s="246"/>
      <c r="L4722" s="251"/>
      <c r="M4722" s="252"/>
      <c r="N4722" s="253"/>
      <c r="O4722" s="253"/>
      <c r="P4722" s="253"/>
      <c r="Q4722" s="253"/>
      <c r="R4722" s="253"/>
      <c r="S4722" s="253"/>
      <c r="T4722" s="25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5" t="s">
        <v>202</v>
      </c>
      <c r="AU4722" s="255" t="s">
        <v>82</v>
      </c>
      <c r="AV4722" s="14" t="s">
        <v>82</v>
      </c>
      <c r="AW4722" s="14" t="s">
        <v>34</v>
      </c>
      <c r="AX4722" s="14" t="s">
        <v>72</v>
      </c>
      <c r="AY4722" s="255" t="s">
        <v>191</v>
      </c>
    </row>
    <row r="4723" s="14" customFormat="1">
      <c r="A4723" s="14"/>
      <c r="B4723" s="245"/>
      <c r="C4723" s="246"/>
      <c r="D4723" s="236" t="s">
        <v>202</v>
      </c>
      <c r="E4723" s="247" t="s">
        <v>19</v>
      </c>
      <c r="F4723" s="248" t="s">
        <v>1806</v>
      </c>
      <c r="G4723" s="246"/>
      <c r="H4723" s="249">
        <v>0.40000000000000002</v>
      </c>
      <c r="I4723" s="250"/>
      <c r="J4723" s="246"/>
      <c r="K4723" s="246"/>
      <c r="L4723" s="251"/>
      <c r="M4723" s="252"/>
      <c r="N4723" s="253"/>
      <c r="O4723" s="253"/>
      <c r="P4723" s="253"/>
      <c r="Q4723" s="253"/>
      <c r="R4723" s="253"/>
      <c r="S4723" s="253"/>
      <c r="T4723" s="25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5" t="s">
        <v>202</v>
      </c>
      <c r="AU4723" s="255" t="s">
        <v>82</v>
      </c>
      <c r="AV4723" s="14" t="s">
        <v>82</v>
      </c>
      <c r="AW4723" s="14" t="s">
        <v>34</v>
      </c>
      <c r="AX4723" s="14" t="s">
        <v>72</v>
      </c>
      <c r="AY4723" s="255" t="s">
        <v>191</v>
      </c>
    </row>
    <row r="4724" s="14" customFormat="1">
      <c r="A4724" s="14"/>
      <c r="B4724" s="245"/>
      <c r="C4724" s="246"/>
      <c r="D4724" s="236" t="s">
        <v>202</v>
      </c>
      <c r="E4724" s="247" t="s">
        <v>19</v>
      </c>
      <c r="F4724" s="248" t="s">
        <v>3116</v>
      </c>
      <c r="G4724" s="246"/>
      <c r="H4724" s="249">
        <v>-1</v>
      </c>
      <c r="I4724" s="250"/>
      <c r="J4724" s="246"/>
      <c r="K4724" s="246"/>
      <c r="L4724" s="251"/>
      <c r="M4724" s="252"/>
      <c r="N4724" s="253"/>
      <c r="O4724" s="253"/>
      <c r="P4724" s="253"/>
      <c r="Q4724" s="253"/>
      <c r="R4724" s="253"/>
      <c r="S4724" s="253"/>
      <c r="T4724" s="25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5" t="s">
        <v>202</v>
      </c>
      <c r="AU4724" s="255" t="s">
        <v>82</v>
      </c>
      <c r="AV4724" s="14" t="s">
        <v>82</v>
      </c>
      <c r="AW4724" s="14" t="s">
        <v>34</v>
      </c>
      <c r="AX4724" s="14" t="s">
        <v>72</v>
      </c>
      <c r="AY4724" s="255" t="s">
        <v>191</v>
      </c>
    </row>
    <row r="4725" s="13" customFormat="1">
      <c r="A4725" s="13"/>
      <c r="B4725" s="234"/>
      <c r="C4725" s="235"/>
      <c r="D4725" s="236" t="s">
        <v>202</v>
      </c>
      <c r="E4725" s="237" t="s">
        <v>19</v>
      </c>
      <c r="F4725" s="238" t="s">
        <v>1602</v>
      </c>
      <c r="G4725" s="235"/>
      <c r="H4725" s="237" t="s">
        <v>19</v>
      </c>
      <c r="I4725" s="239"/>
      <c r="J4725" s="235"/>
      <c r="K4725" s="235"/>
      <c r="L4725" s="240"/>
      <c r="M4725" s="241"/>
      <c r="N4725" s="242"/>
      <c r="O4725" s="242"/>
      <c r="P4725" s="242"/>
      <c r="Q4725" s="242"/>
      <c r="R4725" s="242"/>
      <c r="S4725" s="242"/>
      <c r="T4725" s="243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4" t="s">
        <v>202</v>
      </c>
      <c r="AU4725" s="244" t="s">
        <v>82</v>
      </c>
      <c r="AV4725" s="13" t="s">
        <v>80</v>
      </c>
      <c r="AW4725" s="13" t="s">
        <v>34</v>
      </c>
      <c r="AX4725" s="13" t="s">
        <v>72</v>
      </c>
      <c r="AY4725" s="244" t="s">
        <v>191</v>
      </c>
    </row>
    <row r="4726" s="14" customFormat="1">
      <c r="A4726" s="14"/>
      <c r="B4726" s="245"/>
      <c r="C4726" s="246"/>
      <c r="D4726" s="236" t="s">
        <v>202</v>
      </c>
      <c r="E4726" s="247" t="s">
        <v>19</v>
      </c>
      <c r="F4726" s="248" t="s">
        <v>1844</v>
      </c>
      <c r="G4726" s="246"/>
      <c r="H4726" s="249">
        <v>9.4600000000000009</v>
      </c>
      <c r="I4726" s="250"/>
      <c r="J4726" s="246"/>
      <c r="K4726" s="246"/>
      <c r="L4726" s="251"/>
      <c r="M4726" s="252"/>
      <c r="N4726" s="253"/>
      <c r="O4726" s="253"/>
      <c r="P4726" s="253"/>
      <c r="Q4726" s="253"/>
      <c r="R4726" s="253"/>
      <c r="S4726" s="253"/>
      <c r="T4726" s="25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5" t="s">
        <v>202</v>
      </c>
      <c r="AU4726" s="255" t="s">
        <v>82</v>
      </c>
      <c r="AV4726" s="14" t="s">
        <v>82</v>
      </c>
      <c r="AW4726" s="14" t="s">
        <v>34</v>
      </c>
      <c r="AX4726" s="14" t="s">
        <v>72</v>
      </c>
      <c r="AY4726" s="255" t="s">
        <v>191</v>
      </c>
    </row>
    <row r="4727" s="13" customFormat="1">
      <c r="A4727" s="13"/>
      <c r="B4727" s="234"/>
      <c r="C4727" s="235"/>
      <c r="D4727" s="236" t="s">
        <v>202</v>
      </c>
      <c r="E4727" s="237" t="s">
        <v>19</v>
      </c>
      <c r="F4727" s="238" t="s">
        <v>1604</v>
      </c>
      <c r="G4727" s="235"/>
      <c r="H4727" s="237" t="s">
        <v>19</v>
      </c>
      <c r="I4727" s="239"/>
      <c r="J4727" s="235"/>
      <c r="K4727" s="235"/>
      <c r="L4727" s="240"/>
      <c r="M4727" s="241"/>
      <c r="N4727" s="242"/>
      <c r="O4727" s="242"/>
      <c r="P4727" s="242"/>
      <c r="Q4727" s="242"/>
      <c r="R4727" s="242"/>
      <c r="S4727" s="242"/>
      <c r="T4727" s="243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4" t="s">
        <v>202</v>
      </c>
      <c r="AU4727" s="244" t="s">
        <v>82</v>
      </c>
      <c r="AV4727" s="13" t="s">
        <v>80</v>
      </c>
      <c r="AW4727" s="13" t="s">
        <v>34</v>
      </c>
      <c r="AX4727" s="13" t="s">
        <v>72</v>
      </c>
      <c r="AY4727" s="244" t="s">
        <v>191</v>
      </c>
    </row>
    <row r="4728" s="14" customFormat="1">
      <c r="A4728" s="14"/>
      <c r="B4728" s="245"/>
      <c r="C4728" s="246"/>
      <c r="D4728" s="236" t="s">
        <v>202</v>
      </c>
      <c r="E4728" s="247" t="s">
        <v>19</v>
      </c>
      <c r="F4728" s="248" t="s">
        <v>1844</v>
      </c>
      <c r="G4728" s="246"/>
      <c r="H4728" s="249">
        <v>9.4600000000000009</v>
      </c>
      <c r="I4728" s="250"/>
      <c r="J4728" s="246"/>
      <c r="K4728" s="246"/>
      <c r="L4728" s="251"/>
      <c r="M4728" s="252"/>
      <c r="N4728" s="253"/>
      <c r="O4728" s="253"/>
      <c r="P4728" s="253"/>
      <c r="Q4728" s="253"/>
      <c r="R4728" s="253"/>
      <c r="S4728" s="253"/>
      <c r="T4728" s="25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5" t="s">
        <v>202</v>
      </c>
      <c r="AU4728" s="255" t="s">
        <v>82</v>
      </c>
      <c r="AV4728" s="14" t="s">
        <v>82</v>
      </c>
      <c r="AW4728" s="14" t="s">
        <v>34</v>
      </c>
      <c r="AX4728" s="14" t="s">
        <v>72</v>
      </c>
      <c r="AY4728" s="255" t="s">
        <v>191</v>
      </c>
    </row>
    <row r="4729" s="14" customFormat="1">
      <c r="A4729" s="14"/>
      <c r="B4729" s="245"/>
      <c r="C4729" s="246"/>
      <c r="D4729" s="236" t="s">
        <v>202</v>
      </c>
      <c r="E4729" s="247" t="s">
        <v>19</v>
      </c>
      <c r="F4729" s="248" t="s">
        <v>1806</v>
      </c>
      <c r="G4729" s="246"/>
      <c r="H4729" s="249">
        <v>0.40000000000000002</v>
      </c>
      <c r="I4729" s="250"/>
      <c r="J4729" s="246"/>
      <c r="K4729" s="246"/>
      <c r="L4729" s="251"/>
      <c r="M4729" s="252"/>
      <c r="N4729" s="253"/>
      <c r="O4729" s="253"/>
      <c r="P4729" s="253"/>
      <c r="Q4729" s="253"/>
      <c r="R4729" s="253"/>
      <c r="S4729" s="253"/>
      <c r="T4729" s="25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5" t="s">
        <v>202</v>
      </c>
      <c r="AU4729" s="255" t="s">
        <v>82</v>
      </c>
      <c r="AV4729" s="14" t="s">
        <v>82</v>
      </c>
      <c r="AW4729" s="14" t="s">
        <v>34</v>
      </c>
      <c r="AX4729" s="14" t="s">
        <v>72</v>
      </c>
      <c r="AY4729" s="255" t="s">
        <v>191</v>
      </c>
    </row>
    <row r="4730" s="14" customFormat="1">
      <c r="A4730" s="14"/>
      <c r="B4730" s="245"/>
      <c r="C4730" s="246"/>
      <c r="D4730" s="236" t="s">
        <v>202</v>
      </c>
      <c r="E4730" s="247" t="s">
        <v>19</v>
      </c>
      <c r="F4730" s="248" t="s">
        <v>3116</v>
      </c>
      <c r="G4730" s="246"/>
      <c r="H4730" s="249">
        <v>-1</v>
      </c>
      <c r="I4730" s="250"/>
      <c r="J4730" s="246"/>
      <c r="K4730" s="246"/>
      <c r="L4730" s="251"/>
      <c r="M4730" s="252"/>
      <c r="N4730" s="253"/>
      <c r="O4730" s="253"/>
      <c r="P4730" s="253"/>
      <c r="Q4730" s="253"/>
      <c r="R4730" s="253"/>
      <c r="S4730" s="253"/>
      <c r="T4730" s="25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5" t="s">
        <v>202</v>
      </c>
      <c r="AU4730" s="255" t="s">
        <v>82</v>
      </c>
      <c r="AV4730" s="14" t="s">
        <v>82</v>
      </c>
      <c r="AW4730" s="14" t="s">
        <v>34</v>
      </c>
      <c r="AX4730" s="14" t="s">
        <v>72</v>
      </c>
      <c r="AY4730" s="255" t="s">
        <v>191</v>
      </c>
    </row>
    <row r="4731" s="15" customFormat="1">
      <c r="A4731" s="15"/>
      <c r="B4731" s="256"/>
      <c r="C4731" s="257"/>
      <c r="D4731" s="236" t="s">
        <v>202</v>
      </c>
      <c r="E4731" s="258" t="s">
        <v>19</v>
      </c>
      <c r="F4731" s="259" t="s">
        <v>208</v>
      </c>
      <c r="G4731" s="257"/>
      <c r="H4731" s="260">
        <v>49.25</v>
      </c>
      <c r="I4731" s="261"/>
      <c r="J4731" s="257"/>
      <c r="K4731" s="257"/>
      <c r="L4731" s="262"/>
      <c r="M4731" s="263"/>
      <c r="N4731" s="264"/>
      <c r="O4731" s="264"/>
      <c r="P4731" s="264"/>
      <c r="Q4731" s="264"/>
      <c r="R4731" s="264"/>
      <c r="S4731" s="264"/>
      <c r="T4731" s="265"/>
      <c r="U4731" s="15"/>
      <c r="V4731" s="15"/>
      <c r="W4731" s="15"/>
      <c r="X4731" s="15"/>
      <c r="Y4731" s="15"/>
      <c r="Z4731" s="15"/>
      <c r="AA4731" s="15"/>
      <c r="AB4731" s="15"/>
      <c r="AC4731" s="15"/>
      <c r="AD4731" s="15"/>
      <c r="AE4731" s="15"/>
      <c r="AT4731" s="266" t="s">
        <v>202</v>
      </c>
      <c r="AU4731" s="266" t="s">
        <v>82</v>
      </c>
      <c r="AV4731" s="15" t="s">
        <v>93</v>
      </c>
      <c r="AW4731" s="15" t="s">
        <v>34</v>
      </c>
      <c r="AX4731" s="15" t="s">
        <v>72</v>
      </c>
      <c r="AY4731" s="266" t="s">
        <v>191</v>
      </c>
    </row>
    <row r="4732" s="13" customFormat="1">
      <c r="A4732" s="13"/>
      <c r="B4732" s="234"/>
      <c r="C4732" s="235"/>
      <c r="D4732" s="236" t="s">
        <v>202</v>
      </c>
      <c r="E4732" s="237" t="s">
        <v>19</v>
      </c>
      <c r="F4732" s="238" t="s">
        <v>1607</v>
      </c>
      <c r="G4732" s="235"/>
      <c r="H4732" s="237" t="s">
        <v>19</v>
      </c>
      <c r="I4732" s="239"/>
      <c r="J4732" s="235"/>
      <c r="K4732" s="235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4" t="s">
        <v>202</v>
      </c>
      <c r="AU4732" s="244" t="s">
        <v>82</v>
      </c>
      <c r="AV4732" s="13" t="s">
        <v>80</v>
      </c>
      <c r="AW4732" s="13" t="s">
        <v>34</v>
      </c>
      <c r="AX4732" s="13" t="s">
        <v>72</v>
      </c>
      <c r="AY4732" s="244" t="s">
        <v>191</v>
      </c>
    </row>
    <row r="4733" s="13" customFormat="1">
      <c r="A4733" s="13"/>
      <c r="B4733" s="234"/>
      <c r="C4733" s="235"/>
      <c r="D4733" s="236" t="s">
        <v>202</v>
      </c>
      <c r="E4733" s="237" t="s">
        <v>19</v>
      </c>
      <c r="F4733" s="238" t="s">
        <v>1608</v>
      </c>
      <c r="G4733" s="235"/>
      <c r="H4733" s="237" t="s">
        <v>19</v>
      </c>
      <c r="I4733" s="239"/>
      <c r="J4733" s="235"/>
      <c r="K4733" s="235"/>
      <c r="L4733" s="240"/>
      <c r="M4733" s="241"/>
      <c r="N4733" s="242"/>
      <c r="O4733" s="242"/>
      <c r="P4733" s="242"/>
      <c r="Q4733" s="242"/>
      <c r="R4733" s="242"/>
      <c r="S4733" s="242"/>
      <c r="T4733" s="243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4" t="s">
        <v>202</v>
      </c>
      <c r="AU4733" s="244" t="s">
        <v>82</v>
      </c>
      <c r="AV4733" s="13" t="s">
        <v>80</v>
      </c>
      <c r="AW4733" s="13" t="s">
        <v>34</v>
      </c>
      <c r="AX4733" s="13" t="s">
        <v>72</v>
      </c>
      <c r="AY4733" s="244" t="s">
        <v>191</v>
      </c>
    </row>
    <row r="4734" s="14" customFormat="1">
      <c r="A4734" s="14"/>
      <c r="B4734" s="245"/>
      <c r="C4734" s="246"/>
      <c r="D4734" s="236" t="s">
        <v>202</v>
      </c>
      <c r="E4734" s="247" t="s">
        <v>19</v>
      </c>
      <c r="F4734" s="248" t="s">
        <v>1845</v>
      </c>
      <c r="G4734" s="246"/>
      <c r="H4734" s="249">
        <v>34.740000000000002</v>
      </c>
      <c r="I4734" s="250"/>
      <c r="J4734" s="246"/>
      <c r="K4734" s="246"/>
      <c r="L4734" s="251"/>
      <c r="M4734" s="252"/>
      <c r="N4734" s="253"/>
      <c r="O4734" s="253"/>
      <c r="P4734" s="253"/>
      <c r="Q4734" s="253"/>
      <c r="R4734" s="253"/>
      <c r="S4734" s="253"/>
      <c r="T4734" s="25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5" t="s">
        <v>202</v>
      </c>
      <c r="AU4734" s="255" t="s">
        <v>82</v>
      </c>
      <c r="AV4734" s="14" t="s">
        <v>82</v>
      </c>
      <c r="AW4734" s="14" t="s">
        <v>34</v>
      </c>
      <c r="AX4734" s="14" t="s">
        <v>72</v>
      </c>
      <c r="AY4734" s="255" t="s">
        <v>191</v>
      </c>
    </row>
    <row r="4735" s="14" customFormat="1">
      <c r="A4735" s="14"/>
      <c r="B4735" s="245"/>
      <c r="C4735" s="246"/>
      <c r="D4735" s="236" t="s">
        <v>202</v>
      </c>
      <c r="E4735" s="247" t="s">
        <v>19</v>
      </c>
      <c r="F4735" s="248" t="s">
        <v>1806</v>
      </c>
      <c r="G4735" s="246"/>
      <c r="H4735" s="249">
        <v>0.40000000000000002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202</v>
      </c>
      <c r="AU4735" s="255" t="s">
        <v>82</v>
      </c>
      <c r="AV4735" s="14" t="s">
        <v>82</v>
      </c>
      <c r="AW4735" s="14" t="s">
        <v>34</v>
      </c>
      <c r="AX4735" s="14" t="s">
        <v>72</v>
      </c>
      <c r="AY4735" s="255" t="s">
        <v>191</v>
      </c>
    </row>
    <row r="4736" s="14" customFormat="1">
      <c r="A4736" s="14"/>
      <c r="B4736" s="245"/>
      <c r="C4736" s="246"/>
      <c r="D4736" s="236" t="s">
        <v>202</v>
      </c>
      <c r="E4736" s="247" t="s">
        <v>19</v>
      </c>
      <c r="F4736" s="248" t="s">
        <v>1806</v>
      </c>
      <c r="G4736" s="246"/>
      <c r="H4736" s="249">
        <v>0.40000000000000002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202</v>
      </c>
      <c r="AU4736" s="255" t="s">
        <v>82</v>
      </c>
      <c r="AV4736" s="14" t="s">
        <v>82</v>
      </c>
      <c r="AW4736" s="14" t="s">
        <v>34</v>
      </c>
      <c r="AX4736" s="14" t="s">
        <v>72</v>
      </c>
      <c r="AY4736" s="255" t="s">
        <v>191</v>
      </c>
    </row>
    <row r="4737" s="14" customFormat="1">
      <c r="A4737" s="14"/>
      <c r="B4737" s="245"/>
      <c r="C4737" s="246"/>
      <c r="D4737" s="236" t="s">
        <v>202</v>
      </c>
      <c r="E4737" s="247" t="s">
        <v>19</v>
      </c>
      <c r="F4737" s="248" t="s">
        <v>2957</v>
      </c>
      <c r="G4737" s="246"/>
      <c r="H4737" s="249">
        <v>-10.6</v>
      </c>
      <c r="I4737" s="250"/>
      <c r="J4737" s="246"/>
      <c r="K4737" s="246"/>
      <c r="L4737" s="251"/>
      <c r="M4737" s="252"/>
      <c r="N4737" s="253"/>
      <c r="O4737" s="253"/>
      <c r="P4737" s="253"/>
      <c r="Q4737" s="253"/>
      <c r="R4737" s="253"/>
      <c r="S4737" s="253"/>
      <c r="T4737" s="25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5" t="s">
        <v>202</v>
      </c>
      <c r="AU4737" s="255" t="s">
        <v>82</v>
      </c>
      <c r="AV4737" s="14" t="s">
        <v>82</v>
      </c>
      <c r="AW4737" s="14" t="s">
        <v>34</v>
      </c>
      <c r="AX4737" s="14" t="s">
        <v>72</v>
      </c>
      <c r="AY4737" s="255" t="s">
        <v>191</v>
      </c>
    </row>
    <row r="4738" s="13" customFormat="1">
      <c r="A4738" s="13"/>
      <c r="B4738" s="234"/>
      <c r="C4738" s="235"/>
      <c r="D4738" s="236" t="s">
        <v>202</v>
      </c>
      <c r="E4738" s="237" t="s">
        <v>19</v>
      </c>
      <c r="F4738" s="238" t="s">
        <v>1612</v>
      </c>
      <c r="G4738" s="235"/>
      <c r="H4738" s="237" t="s">
        <v>19</v>
      </c>
      <c r="I4738" s="239"/>
      <c r="J4738" s="235"/>
      <c r="K4738" s="235"/>
      <c r="L4738" s="240"/>
      <c r="M4738" s="241"/>
      <c r="N4738" s="242"/>
      <c r="O4738" s="242"/>
      <c r="P4738" s="242"/>
      <c r="Q4738" s="242"/>
      <c r="R4738" s="242"/>
      <c r="S4738" s="242"/>
      <c r="T4738" s="24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4" t="s">
        <v>202</v>
      </c>
      <c r="AU4738" s="244" t="s">
        <v>82</v>
      </c>
      <c r="AV4738" s="13" t="s">
        <v>80</v>
      </c>
      <c r="AW4738" s="13" t="s">
        <v>34</v>
      </c>
      <c r="AX4738" s="13" t="s">
        <v>72</v>
      </c>
      <c r="AY4738" s="244" t="s">
        <v>191</v>
      </c>
    </row>
    <row r="4739" s="14" customFormat="1">
      <c r="A4739" s="14"/>
      <c r="B4739" s="245"/>
      <c r="C4739" s="246"/>
      <c r="D4739" s="236" t="s">
        <v>202</v>
      </c>
      <c r="E4739" s="247" t="s">
        <v>19</v>
      </c>
      <c r="F4739" s="248" t="s">
        <v>1846</v>
      </c>
      <c r="G4739" s="246"/>
      <c r="H4739" s="249">
        <v>27.728000000000002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202</v>
      </c>
      <c r="AU4739" s="255" t="s">
        <v>82</v>
      </c>
      <c r="AV4739" s="14" t="s">
        <v>82</v>
      </c>
      <c r="AW4739" s="14" t="s">
        <v>34</v>
      </c>
      <c r="AX4739" s="14" t="s">
        <v>72</v>
      </c>
      <c r="AY4739" s="255" t="s">
        <v>191</v>
      </c>
    </row>
    <row r="4740" s="14" customFormat="1">
      <c r="A4740" s="14"/>
      <c r="B4740" s="245"/>
      <c r="C4740" s="246"/>
      <c r="D4740" s="236" t="s">
        <v>202</v>
      </c>
      <c r="E4740" s="247" t="s">
        <v>19</v>
      </c>
      <c r="F4740" s="248" t="s">
        <v>1847</v>
      </c>
      <c r="G4740" s="246"/>
      <c r="H4740" s="249">
        <v>1.2</v>
      </c>
      <c r="I4740" s="250"/>
      <c r="J4740" s="246"/>
      <c r="K4740" s="246"/>
      <c r="L4740" s="251"/>
      <c r="M4740" s="252"/>
      <c r="N4740" s="253"/>
      <c r="O4740" s="253"/>
      <c r="P4740" s="253"/>
      <c r="Q4740" s="253"/>
      <c r="R4740" s="253"/>
      <c r="S4740" s="253"/>
      <c r="T4740" s="25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55" t="s">
        <v>202</v>
      </c>
      <c r="AU4740" s="255" t="s">
        <v>82</v>
      </c>
      <c r="AV4740" s="14" t="s">
        <v>82</v>
      </c>
      <c r="AW4740" s="14" t="s">
        <v>34</v>
      </c>
      <c r="AX4740" s="14" t="s">
        <v>72</v>
      </c>
      <c r="AY4740" s="255" t="s">
        <v>191</v>
      </c>
    </row>
    <row r="4741" s="14" customFormat="1">
      <c r="A4741" s="14"/>
      <c r="B4741" s="245"/>
      <c r="C4741" s="246"/>
      <c r="D4741" s="236" t="s">
        <v>202</v>
      </c>
      <c r="E4741" s="247" t="s">
        <v>19</v>
      </c>
      <c r="F4741" s="248" t="s">
        <v>1806</v>
      </c>
      <c r="G4741" s="246"/>
      <c r="H4741" s="249">
        <v>0.40000000000000002</v>
      </c>
      <c r="I4741" s="250"/>
      <c r="J4741" s="246"/>
      <c r="K4741" s="246"/>
      <c r="L4741" s="251"/>
      <c r="M4741" s="252"/>
      <c r="N4741" s="253"/>
      <c r="O4741" s="253"/>
      <c r="P4741" s="253"/>
      <c r="Q4741" s="253"/>
      <c r="R4741" s="253"/>
      <c r="S4741" s="253"/>
      <c r="T4741" s="25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5" t="s">
        <v>202</v>
      </c>
      <c r="AU4741" s="255" t="s">
        <v>82</v>
      </c>
      <c r="AV4741" s="14" t="s">
        <v>82</v>
      </c>
      <c r="AW4741" s="14" t="s">
        <v>34</v>
      </c>
      <c r="AX4741" s="14" t="s">
        <v>72</v>
      </c>
      <c r="AY4741" s="255" t="s">
        <v>191</v>
      </c>
    </row>
    <row r="4742" s="14" customFormat="1">
      <c r="A4742" s="14"/>
      <c r="B4742" s="245"/>
      <c r="C4742" s="246"/>
      <c r="D4742" s="236" t="s">
        <v>202</v>
      </c>
      <c r="E4742" s="247" t="s">
        <v>19</v>
      </c>
      <c r="F4742" s="248" t="s">
        <v>1806</v>
      </c>
      <c r="G4742" s="246"/>
      <c r="H4742" s="249">
        <v>0.40000000000000002</v>
      </c>
      <c r="I4742" s="250"/>
      <c r="J4742" s="246"/>
      <c r="K4742" s="246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202</v>
      </c>
      <c r="AU4742" s="255" t="s">
        <v>82</v>
      </c>
      <c r="AV4742" s="14" t="s">
        <v>82</v>
      </c>
      <c r="AW4742" s="14" t="s">
        <v>34</v>
      </c>
      <c r="AX4742" s="14" t="s">
        <v>72</v>
      </c>
      <c r="AY4742" s="255" t="s">
        <v>191</v>
      </c>
    </row>
    <row r="4743" s="14" customFormat="1">
      <c r="A4743" s="14"/>
      <c r="B4743" s="245"/>
      <c r="C4743" s="246"/>
      <c r="D4743" s="236" t="s">
        <v>202</v>
      </c>
      <c r="E4743" s="247" t="s">
        <v>19</v>
      </c>
      <c r="F4743" s="248" t="s">
        <v>1806</v>
      </c>
      <c r="G4743" s="246"/>
      <c r="H4743" s="249">
        <v>0.40000000000000002</v>
      </c>
      <c r="I4743" s="250"/>
      <c r="J4743" s="246"/>
      <c r="K4743" s="246"/>
      <c r="L4743" s="251"/>
      <c r="M4743" s="252"/>
      <c r="N4743" s="253"/>
      <c r="O4743" s="253"/>
      <c r="P4743" s="253"/>
      <c r="Q4743" s="253"/>
      <c r="R4743" s="253"/>
      <c r="S4743" s="253"/>
      <c r="T4743" s="25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5" t="s">
        <v>202</v>
      </c>
      <c r="AU4743" s="255" t="s">
        <v>82</v>
      </c>
      <c r="AV4743" s="14" t="s">
        <v>82</v>
      </c>
      <c r="AW4743" s="14" t="s">
        <v>34</v>
      </c>
      <c r="AX4743" s="14" t="s">
        <v>72</v>
      </c>
      <c r="AY4743" s="255" t="s">
        <v>191</v>
      </c>
    </row>
    <row r="4744" s="14" customFormat="1">
      <c r="A4744" s="14"/>
      <c r="B4744" s="245"/>
      <c r="C4744" s="246"/>
      <c r="D4744" s="236" t="s">
        <v>202</v>
      </c>
      <c r="E4744" s="247" t="s">
        <v>19</v>
      </c>
      <c r="F4744" s="248" t="s">
        <v>1806</v>
      </c>
      <c r="G4744" s="246"/>
      <c r="H4744" s="249">
        <v>0.40000000000000002</v>
      </c>
      <c r="I4744" s="250"/>
      <c r="J4744" s="246"/>
      <c r="K4744" s="246"/>
      <c r="L4744" s="251"/>
      <c r="M4744" s="252"/>
      <c r="N4744" s="253"/>
      <c r="O4744" s="253"/>
      <c r="P4744" s="253"/>
      <c r="Q4744" s="253"/>
      <c r="R4744" s="253"/>
      <c r="S4744" s="253"/>
      <c r="T4744" s="25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5" t="s">
        <v>202</v>
      </c>
      <c r="AU4744" s="255" t="s">
        <v>82</v>
      </c>
      <c r="AV4744" s="14" t="s">
        <v>82</v>
      </c>
      <c r="AW4744" s="14" t="s">
        <v>34</v>
      </c>
      <c r="AX4744" s="14" t="s">
        <v>72</v>
      </c>
      <c r="AY4744" s="255" t="s">
        <v>191</v>
      </c>
    </row>
    <row r="4745" s="14" customFormat="1">
      <c r="A4745" s="14"/>
      <c r="B4745" s="245"/>
      <c r="C4745" s="246"/>
      <c r="D4745" s="236" t="s">
        <v>202</v>
      </c>
      <c r="E4745" s="247" t="s">
        <v>19</v>
      </c>
      <c r="F4745" s="248" t="s">
        <v>1806</v>
      </c>
      <c r="G4745" s="246"/>
      <c r="H4745" s="249">
        <v>0.40000000000000002</v>
      </c>
      <c r="I4745" s="250"/>
      <c r="J4745" s="246"/>
      <c r="K4745" s="246"/>
      <c r="L4745" s="251"/>
      <c r="M4745" s="252"/>
      <c r="N4745" s="253"/>
      <c r="O4745" s="253"/>
      <c r="P4745" s="253"/>
      <c r="Q4745" s="253"/>
      <c r="R4745" s="253"/>
      <c r="S4745" s="253"/>
      <c r="T4745" s="25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5" t="s">
        <v>202</v>
      </c>
      <c r="AU4745" s="255" t="s">
        <v>82</v>
      </c>
      <c r="AV4745" s="14" t="s">
        <v>82</v>
      </c>
      <c r="AW4745" s="14" t="s">
        <v>34</v>
      </c>
      <c r="AX4745" s="14" t="s">
        <v>72</v>
      </c>
      <c r="AY4745" s="255" t="s">
        <v>191</v>
      </c>
    </row>
    <row r="4746" s="14" customFormat="1">
      <c r="A4746" s="14"/>
      <c r="B4746" s="245"/>
      <c r="C4746" s="246"/>
      <c r="D4746" s="236" t="s">
        <v>202</v>
      </c>
      <c r="E4746" s="247" t="s">
        <v>19</v>
      </c>
      <c r="F4746" s="248" t="s">
        <v>2958</v>
      </c>
      <c r="G4746" s="246"/>
      <c r="H4746" s="249">
        <v>-11.9</v>
      </c>
      <c r="I4746" s="250"/>
      <c r="J4746" s="246"/>
      <c r="K4746" s="246"/>
      <c r="L4746" s="251"/>
      <c r="M4746" s="252"/>
      <c r="N4746" s="253"/>
      <c r="O4746" s="253"/>
      <c r="P4746" s="253"/>
      <c r="Q4746" s="253"/>
      <c r="R4746" s="253"/>
      <c r="S4746" s="253"/>
      <c r="T4746" s="25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5" t="s">
        <v>202</v>
      </c>
      <c r="AU4746" s="255" t="s">
        <v>82</v>
      </c>
      <c r="AV4746" s="14" t="s">
        <v>82</v>
      </c>
      <c r="AW4746" s="14" t="s">
        <v>34</v>
      </c>
      <c r="AX4746" s="14" t="s">
        <v>72</v>
      </c>
      <c r="AY4746" s="255" t="s">
        <v>191</v>
      </c>
    </row>
    <row r="4747" s="14" customFormat="1">
      <c r="A4747" s="14"/>
      <c r="B4747" s="245"/>
      <c r="C4747" s="246"/>
      <c r="D4747" s="236" t="s">
        <v>202</v>
      </c>
      <c r="E4747" s="247" t="s">
        <v>19</v>
      </c>
      <c r="F4747" s="248" t="s">
        <v>1849</v>
      </c>
      <c r="G4747" s="246"/>
      <c r="H4747" s="249">
        <v>35.450000000000003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202</v>
      </c>
      <c r="AU4747" s="255" t="s">
        <v>82</v>
      </c>
      <c r="AV4747" s="14" t="s">
        <v>82</v>
      </c>
      <c r="AW4747" s="14" t="s">
        <v>34</v>
      </c>
      <c r="AX4747" s="14" t="s">
        <v>72</v>
      </c>
      <c r="AY4747" s="255" t="s">
        <v>191</v>
      </c>
    </row>
    <row r="4748" s="14" customFormat="1">
      <c r="A4748" s="14"/>
      <c r="B4748" s="245"/>
      <c r="C4748" s="246"/>
      <c r="D4748" s="236" t="s">
        <v>202</v>
      </c>
      <c r="E4748" s="247" t="s">
        <v>19</v>
      </c>
      <c r="F4748" s="248" t="s">
        <v>1850</v>
      </c>
      <c r="G4748" s="246"/>
      <c r="H4748" s="249">
        <v>0.75</v>
      </c>
      <c r="I4748" s="250"/>
      <c r="J4748" s="246"/>
      <c r="K4748" s="246"/>
      <c r="L4748" s="251"/>
      <c r="M4748" s="252"/>
      <c r="N4748" s="253"/>
      <c r="O4748" s="253"/>
      <c r="P4748" s="253"/>
      <c r="Q4748" s="253"/>
      <c r="R4748" s="253"/>
      <c r="S4748" s="253"/>
      <c r="T4748" s="25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5" t="s">
        <v>202</v>
      </c>
      <c r="AU4748" s="255" t="s">
        <v>82</v>
      </c>
      <c r="AV4748" s="14" t="s">
        <v>82</v>
      </c>
      <c r="AW4748" s="14" t="s">
        <v>34</v>
      </c>
      <c r="AX4748" s="14" t="s">
        <v>72</v>
      </c>
      <c r="AY4748" s="255" t="s">
        <v>191</v>
      </c>
    </row>
    <row r="4749" s="14" customFormat="1">
      <c r="A4749" s="14"/>
      <c r="B4749" s="245"/>
      <c r="C4749" s="246"/>
      <c r="D4749" s="236" t="s">
        <v>202</v>
      </c>
      <c r="E4749" s="247" t="s">
        <v>19</v>
      </c>
      <c r="F4749" s="248" t="s">
        <v>1851</v>
      </c>
      <c r="G4749" s="246"/>
      <c r="H4749" s="249">
        <v>0.20000000000000001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202</v>
      </c>
      <c r="AU4749" s="255" t="s">
        <v>82</v>
      </c>
      <c r="AV4749" s="14" t="s">
        <v>82</v>
      </c>
      <c r="AW4749" s="14" t="s">
        <v>34</v>
      </c>
      <c r="AX4749" s="14" t="s">
        <v>72</v>
      </c>
      <c r="AY4749" s="255" t="s">
        <v>191</v>
      </c>
    </row>
    <row r="4750" s="14" customFormat="1">
      <c r="A4750" s="14"/>
      <c r="B4750" s="245"/>
      <c r="C4750" s="246"/>
      <c r="D4750" s="236" t="s">
        <v>202</v>
      </c>
      <c r="E4750" s="247" t="s">
        <v>19</v>
      </c>
      <c r="F4750" s="248" t="s">
        <v>1852</v>
      </c>
      <c r="G4750" s="246"/>
      <c r="H4750" s="249">
        <v>0.59999999999999998</v>
      </c>
      <c r="I4750" s="250"/>
      <c r="J4750" s="246"/>
      <c r="K4750" s="246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202</v>
      </c>
      <c r="AU4750" s="255" t="s">
        <v>82</v>
      </c>
      <c r="AV4750" s="14" t="s">
        <v>82</v>
      </c>
      <c r="AW4750" s="14" t="s">
        <v>34</v>
      </c>
      <c r="AX4750" s="14" t="s">
        <v>72</v>
      </c>
      <c r="AY4750" s="255" t="s">
        <v>191</v>
      </c>
    </row>
    <row r="4751" s="14" customFormat="1">
      <c r="A4751" s="14"/>
      <c r="B4751" s="245"/>
      <c r="C4751" s="246"/>
      <c r="D4751" s="236" t="s">
        <v>202</v>
      </c>
      <c r="E4751" s="247" t="s">
        <v>19</v>
      </c>
      <c r="F4751" s="248" t="s">
        <v>1806</v>
      </c>
      <c r="G4751" s="246"/>
      <c r="H4751" s="249">
        <v>0.40000000000000002</v>
      </c>
      <c r="I4751" s="250"/>
      <c r="J4751" s="246"/>
      <c r="K4751" s="246"/>
      <c r="L4751" s="251"/>
      <c r="M4751" s="252"/>
      <c r="N4751" s="253"/>
      <c r="O4751" s="253"/>
      <c r="P4751" s="253"/>
      <c r="Q4751" s="253"/>
      <c r="R4751" s="253"/>
      <c r="S4751" s="253"/>
      <c r="T4751" s="25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5" t="s">
        <v>202</v>
      </c>
      <c r="AU4751" s="255" t="s">
        <v>82</v>
      </c>
      <c r="AV4751" s="14" t="s">
        <v>82</v>
      </c>
      <c r="AW4751" s="14" t="s">
        <v>34</v>
      </c>
      <c r="AX4751" s="14" t="s">
        <v>72</v>
      </c>
      <c r="AY4751" s="255" t="s">
        <v>191</v>
      </c>
    </row>
    <row r="4752" s="14" customFormat="1">
      <c r="A4752" s="14"/>
      <c r="B4752" s="245"/>
      <c r="C4752" s="246"/>
      <c r="D4752" s="236" t="s">
        <v>202</v>
      </c>
      <c r="E4752" s="247" t="s">
        <v>19</v>
      </c>
      <c r="F4752" s="248" t="s">
        <v>1806</v>
      </c>
      <c r="G4752" s="246"/>
      <c r="H4752" s="249">
        <v>0.40000000000000002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202</v>
      </c>
      <c r="AU4752" s="255" t="s">
        <v>82</v>
      </c>
      <c r="AV4752" s="14" t="s">
        <v>82</v>
      </c>
      <c r="AW4752" s="14" t="s">
        <v>34</v>
      </c>
      <c r="AX4752" s="14" t="s">
        <v>72</v>
      </c>
      <c r="AY4752" s="255" t="s">
        <v>191</v>
      </c>
    </row>
    <row r="4753" s="14" customFormat="1">
      <c r="A4753" s="14"/>
      <c r="B4753" s="245"/>
      <c r="C4753" s="246"/>
      <c r="D4753" s="236" t="s">
        <v>202</v>
      </c>
      <c r="E4753" s="247" t="s">
        <v>19</v>
      </c>
      <c r="F4753" s="248" t="s">
        <v>1806</v>
      </c>
      <c r="G4753" s="246"/>
      <c r="H4753" s="249">
        <v>0.40000000000000002</v>
      </c>
      <c r="I4753" s="250"/>
      <c r="J4753" s="246"/>
      <c r="K4753" s="246"/>
      <c r="L4753" s="251"/>
      <c r="M4753" s="252"/>
      <c r="N4753" s="253"/>
      <c r="O4753" s="253"/>
      <c r="P4753" s="253"/>
      <c r="Q4753" s="253"/>
      <c r="R4753" s="253"/>
      <c r="S4753" s="253"/>
      <c r="T4753" s="25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5" t="s">
        <v>202</v>
      </c>
      <c r="AU4753" s="255" t="s">
        <v>82</v>
      </c>
      <c r="AV4753" s="14" t="s">
        <v>82</v>
      </c>
      <c r="AW4753" s="14" t="s">
        <v>34</v>
      </c>
      <c r="AX4753" s="14" t="s">
        <v>72</v>
      </c>
      <c r="AY4753" s="255" t="s">
        <v>191</v>
      </c>
    </row>
    <row r="4754" s="14" customFormat="1">
      <c r="A4754" s="14"/>
      <c r="B4754" s="245"/>
      <c r="C4754" s="246"/>
      <c r="D4754" s="236" t="s">
        <v>202</v>
      </c>
      <c r="E4754" s="247" t="s">
        <v>19</v>
      </c>
      <c r="F4754" s="248" t="s">
        <v>2906</v>
      </c>
      <c r="G4754" s="246"/>
      <c r="H4754" s="249">
        <v>0.29999999999999999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202</v>
      </c>
      <c r="AU4754" s="255" t="s">
        <v>82</v>
      </c>
      <c r="AV4754" s="14" t="s">
        <v>82</v>
      </c>
      <c r="AW4754" s="14" t="s">
        <v>34</v>
      </c>
      <c r="AX4754" s="14" t="s">
        <v>72</v>
      </c>
      <c r="AY4754" s="255" t="s">
        <v>191</v>
      </c>
    </row>
    <row r="4755" s="14" customFormat="1">
      <c r="A4755" s="14"/>
      <c r="B4755" s="245"/>
      <c r="C4755" s="246"/>
      <c r="D4755" s="236" t="s">
        <v>202</v>
      </c>
      <c r="E4755" s="247" t="s">
        <v>19</v>
      </c>
      <c r="F4755" s="248" t="s">
        <v>2906</v>
      </c>
      <c r="G4755" s="246"/>
      <c r="H4755" s="249">
        <v>0.29999999999999999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202</v>
      </c>
      <c r="AU4755" s="255" t="s">
        <v>82</v>
      </c>
      <c r="AV4755" s="14" t="s">
        <v>82</v>
      </c>
      <c r="AW4755" s="14" t="s">
        <v>34</v>
      </c>
      <c r="AX4755" s="14" t="s">
        <v>72</v>
      </c>
      <c r="AY4755" s="255" t="s">
        <v>191</v>
      </c>
    </row>
    <row r="4756" s="14" customFormat="1">
      <c r="A4756" s="14"/>
      <c r="B4756" s="245"/>
      <c r="C4756" s="246"/>
      <c r="D4756" s="236" t="s">
        <v>202</v>
      </c>
      <c r="E4756" s="247" t="s">
        <v>19</v>
      </c>
      <c r="F4756" s="248" t="s">
        <v>2959</v>
      </c>
      <c r="G4756" s="246"/>
      <c r="H4756" s="249">
        <v>-16.800000000000001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202</v>
      </c>
      <c r="AU4756" s="255" t="s">
        <v>82</v>
      </c>
      <c r="AV4756" s="14" t="s">
        <v>82</v>
      </c>
      <c r="AW4756" s="14" t="s">
        <v>34</v>
      </c>
      <c r="AX4756" s="14" t="s">
        <v>72</v>
      </c>
      <c r="AY4756" s="255" t="s">
        <v>191</v>
      </c>
    </row>
    <row r="4757" s="15" customFormat="1">
      <c r="A4757" s="15"/>
      <c r="B4757" s="256"/>
      <c r="C4757" s="257"/>
      <c r="D4757" s="236" t="s">
        <v>202</v>
      </c>
      <c r="E4757" s="258" t="s">
        <v>19</v>
      </c>
      <c r="F4757" s="259" t="s">
        <v>208</v>
      </c>
      <c r="G4757" s="257"/>
      <c r="H4757" s="260">
        <v>65.968000000000018</v>
      </c>
      <c r="I4757" s="261"/>
      <c r="J4757" s="257"/>
      <c r="K4757" s="257"/>
      <c r="L4757" s="262"/>
      <c r="M4757" s="263"/>
      <c r="N4757" s="264"/>
      <c r="O4757" s="264"/>
      <c r="P4757" s="264"/>
      <c r="Q4757" s="264"/>
      <c r="R4757" s="264"/>
      <c r="S4757" s="264"/>
      <c r="T4757" s="265"/>
      <c r="U4757" s="15"/>
      <c r="V4757" s="15"/>
      <c r="W4757" s="15"/>
      <c r="X4757" s="15"/>
      <c r="Y4757" s="15"/>
      <c r="Z4757" s="15"/>
      <c r="AA4757" s="15"/>
      <c r="AB4757" s="15"/>
      <c r="AC4757" s="15"/>
      <c r="AD4757" s="15"/>
      <c r="AE4757" s="15"/>
      <c r="AT4757" s="266" t="s">
        <v>202</v>
      </c>
      <c r="AU4757" s="266" t="s">
        <v>82</v>
      </c>
      <c r="AV4757" s="15" t="s">
        <v>93</v>
      </c>
      <c r="AW4757" s="15" t="s">
        <v>34</v>
      </c>
      <c r="AX4757" s="15" t="s">
        <v>72</v>
      </c>
      <c r="AY4757" s="266" t="s">
        <v>191</v>
      </c>
    </row>
    <row r="4758" s="16" customFormat="1">
      <c r="A4758" s="16"/>
      <c r="B4758" s="267"/>
      <c r="C4758" s="268"/>
      <c r="D4758" s="236" t="s">
        <v>202</v>
      </c>
      <c r="E4758" s="269" t="s">
        <v>19</v>
      </c>
      <c r="F4758" s="270" t="s">
        <v>212</v>
      </c>
      <c r="G4758" s="268"/>
      <c r="H4758" s="271">
        <v>269.29299999999995</v>
      </c>
      <c r="I4758" s="272"/>
      <c r="J4758" s="268"/>
      <c r="K4758" s="268"/>
      <c r="L4758" s="273"/>
      <c r="M4758" s="274"/>
      <c r="N4758" s="275"/>
      <c r="O4758" s="275"/>
      <c r="P4758" s="275"/>
      <c r="Q4758" s="275"/>
      <c r="R4758" s="275"/>
      <c r="S4758" s="275"/>
      <c r="T4758" s="27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T4758" s="277" t="s">
        <v>202</v>
      </c>
      <c r="AU4758" s="277" t="s">
        <v>82</v>
      </c>
      <c r="AV4758" s="16" t="s">
        <v>198</v>
      </c>
      <c r="AW4758" s="16" t="s">
        <v>34</v>
      </c>
      <c r="AX4758" s="16" t="s">
        <v>80</v>
      </c>
      <c r="AY4758" s="277" t="s">
        <v>191</v>
      </c>
    </row>
    <row r="4759" s="14" customFormat="1">
      <c r="A4759" s="14"/>
      <c r="B4759" s="245"/>
      <c r="C4759" s="246"/>
      <c r="D4759" s="236" t="s">
        <v>202</v>
      </c>
      <c r="E4759" s="246"/>
      <c r="F4759" s="248" t="s">
        <v>3119</v>
      </c>
      <c r="G4759" s="246"/>
      <c r="H4759" s="249">
        <v>282.75799999999998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202</v>
      </c>
      <c r="AU4759" s="255" t="s">
        <v>82</v>
      </c>
      <c r="AV4759" s="14" t="s">
        <v>82</v>
      </c>
      <c r="AW4759" s="14" t="s">
        <v>4</v>
      </c>
      <c r="AX4759" s="14" t="s">
        <v>80</v>
      </c>
      <c r="AY4759" s="255" t="s">
        <v>191</v>
      </c>
    </row>
    <row r="4760" s="2" customFormat="1" ht="16.5" customHeight="1">
      <c r="A4760" s="41"/>
      <c r="B4760" s="42"/>
      <c r="C4760" s="216" t="s">
        <v>3120</v>
      </c>
      <c r="D4760" s="216" t="s">
        <v>193</v>
      </c>
      <c r="E4760" s="217" t="s">
        <v>3121</v>
      </c>
      <c r="F4760" s="218" t="s">
        <v>3122</v>
      </c>
      <c r="G4760" s="219" t="s">
        <v>215</v>
      </c>
      <c r="H4760" s="220">
        <v>98.640000000000001</v>
      </c>
      <c r="I4760" s="221"/>
      <c r="J4760" s="222">
        <f>ROUND(I4760*H4760,2)</f>
        <v>0</v>
      </c>
      <c r="K4760" s="218" t="s">
        <v>197</v>
      </c>
      <c r="L4760" s="47"/>
      <c r="M4760" s="223" t="s">
        <v>19</v>
      </c>
      <c r="N4760" s="224" t="s">
        <v>43</v>
      </c>
      <c r="O4760" s="87"/>
      <c r="P4760" s="225">
        <f>O4760*H4760</f>
        <v>0</v>
      </c>
      <c r="Q4760" s="225">
        <v>0.00095</v>
      </c>
      <c r="R4760" s="225">
        <f>Q4760*H4760</f>
        <v>0.093708</v>
      </c>
      <c r="S4760" s="225">
        <v>0</v>
      </c>
      <c r="T4760" s="226">
        <f>S4760*H4760</f>
        <v>0</v>
      </c>
      <c r="U4760" s="41"/>
      <c r="V4760" s="41"/>
      <c r="W4760" s="41"/>
      <c r="X4760" s="41"/>
      <c r="Y4760" s="41"/>
      <c r="Z4760" s="41"/>
      <c r="AA4760" s="41"/>
      <c r="AB4760" s="41"/>
      <c r="AC4760" s="41"/>
      <c r="AD4760" s="41"/>
      <c r="AE4760" s="41"/>
      <c r="AR4760" s="227" t="s">
        <v>464</v>
      </c>
      <c r="AT4760" s="227" t="s">
        <v>193</v>
      </c>
      <c r="AU4760" s="227" t="s">
        <v>82</v>
      </c>
      <c r="AY4760" s="20" t="s">
        <v>191</v>
      </c>
      <c r="BE4760" s="228">
        <f>IF(N4760="základní",J4760,0)</f>
        <v>0</v>
      </c>
      <c r="BF4760" s="228">
        <f>IF(N4760="snížená",J4760,0)</f>
        <v>0</v>
      </c>
      <c r="BG4760" s="228">
        <f>IF(N4760="zákl. přenesená",J4760,0)</f>
        <v>0</v>
      </c>
      <c r="BH4760" s="228">
        <f>IF(N4760="sníž. přenesená",J4760,0)</f>
        <v>0</v>
      </c>
      <c r="BI4760" s="228">
        <f>IF(N4760="nulová",J4760,0)</f>
        <v>0</v>
      </c>
      <c r="BJ4760" s="20" t="s">
        <v>80</v>
      </c>
      <c r="BK4760" s="228">
        <f>ROUND(I4760*H4760,2)</f>
        <v>0</v>
      </c>
      <c r="BL4760" s="20" t="s">
        <v>464</v>
      </c>
      <c r="BM4760" s="227" t="s">
        <v>3123</v>
      </c>
    </row>
    <row r="4761" s="2" customFormat="1">
      <c r="A4761" s="41"/>
      <c r="B4761" s="42"/>
      <c r="C4761" s="43"/>
      <c r="D4761" s="229" t="s">
        <v>200</v>
      </c>
      <c r="E4761" s="43"/>
      <c r="F4761" s="230" t="s">
        <v>3124</v>
      </c>
      <c r="G4761" s="43"/>
      <c r="H4761" s="43"/>
      <c r="I4761" s="231"/>
      <c r="J4761" s="43"/>
      <c r="K4761" s="43"/>
      <c r="L4761" s="47"/>
      <c r="M4761" s="232"/>
      <c r="N4761" s="233"/>
      <c r="O4761" s="87"/>
      <c r="P4761" s="87"/>
      <c r="Q4761" s="87"/>
      <c r="R4761" s="87"/>
      <c r="S4761" s="87"/>
      <c r="T4761" s="88"/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T4761" s="20" t="s">
        <v>200</v>
      </c>
      <c r="AU4761" s="20" t="s">
        <v>82</v>
      </c>
    </row>
    <row r="4762" s="13" customFormat="1">
      <c r="A4762" s="13"/>
      <c r="B4762" s="234"/>
      <c r="C4762" s="235"/>
      <c r="D4762" s="236" t="s">
        <v>202</v>
      </c>
      <c r="E4762" s="237" t="s">
        <v>19</v>
      </c>
      <c r="F4762" s="238" t="s">
        <v>701</v>
      </c>
      <c r="G4762" s="235"/>
      <c r="H4762" s="237" t="s">
        <v>19</v>
      </c>
      <c r="I4762" s="239"/>
      <c r="J4762" s="235"/>
      <c r="K4762" s="235"/>
      <c r="L4762" s="240"/>
      <c r="M4762" s="241"/>
      <c r="N4762" s="242"/>
      <c r="O4762" s="242"/>
      <c r="P4762" s="242"/>
      <c r="Q4762" s="242"/>
      <c r="R4762" s="242"/>
      <c r="S4762" s="242"/>
      <c r="T4762" s="24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4" t="s">
        <v>202</v>
      </c>
      <c r="AU4762" s="244" t="s">
        <v>82</v>
      </c>
      <c r="AV4762" s="13" t="s">
        <v>80</v>
      </c>
      <c r="AW4762" s="13" t="s">
        <v>34</v>
      </c>
      <c r="AX4762" s="13" t="s">
        <v>72</v>
      </c>
      <c r="AY4762" s="244" t="s">
        <v>191</v>
      </c>
    </row>
    <row r="4763" s="13" customFormat="1">
      <c r="A4763" s="13"/>
      <c r="B4763" s="234"/>
      <c r="C4763" s="235"/>
      <c r="D4763" s="236" t="s">
        <v>202</v>
      </c>
      <c r="E4763" s="237" t="s">
        <v>19</v>
      </c>
      <c r="F4763" s="238" t="s">
        <v>1489</v>
      </c>
      <c r="G4763" s="235"/>
      <c r="H4763" s="237" t="s">
        <v>19</v>
      </c>
      <c r="I4763" s="239"/>
      <c r="J4763" s="235"/>
      <c r="K4763" s="235"/>
      <c r="L4763" s="240"/>
      <c r="M4763" s="241"/>
      <c r="N4763" s="242"/>
      <c r="O4763" s="242"/>
      <c r="P4763" s="242"/>
      <c r="Q4763" s="242"/>
      <c r="R4763" s="242"/>
      <c r="S4763" s="242"/>
      <c r="T4763" s="243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4" t="s">
        <v>202</v>
      </c>
      <c r="AU4763" s="244" t="s">
        <v>82</v>
      </c>
      <c r="AV4763" s="13" t="s">
        <v>80</v>
      </c>
      <c r="AW4763" s="13" t="s">
        <v>34</v>
      </c>
      <c r="AX4763" s="13" t="s">
        <v>72</v>
      </c>
      <c r="AY4763" s="244" t="s">
        <v>191</v>
      </c>
    </row>
    <row r="4764" s="13" customFormat="1">
      <c r="A4764" s="13"/>
      <c r="B4764" s="234"/>
      <c r="C4764" s="235"/>
      <c r="D4764" s="236" t="s">
        <v>202</v>
      </c>
      <c r="E4764" s="237" t="s">
        <v>19</v>
      </c>
      <c r="F4764" s="238" t="s">
        <v>1494</v>
      </c>
      <c r="G4764" s="235"/>
      <c r="H4764" s="237" t="s">
        <v>19</v>
      </c>
      <c r="I4764" s="239"/>
      <c r="J4764" s="235"/>
      <c r="K4764" s="235"/>
      <c r="L4764" s="240"/>
      <c r="M4764" s="241"/>
      <c r="N4764" s="242"/>
      <c r="O4764" s="242"/>
      <c r="P4764" s="242"/>
      <c r="Q4764" s="242"/>
      <c r="R4764" s="242"/>
      <c r="S4764" s="242"/>
      <c r="T4764" s="24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4" t="s">
        <v>202</v>
      </c>
      <c r="AU4764" s="244" t="s">
        <v>82</v>
      </c>
      <c r="AV4764" s="13" t="s">
        <v>80</v>
      </c>
      <c r="AW4764" s="13" t="s">
        <v>34</v>
      </c>
      <c r="AX4764" s="13" t="s">
        <v>72</v>
      </c>
      <c r="AY4764" s="244" t="s">
        <v>191</v>
      </c>
    </row>
    <row r="4765" s="14" customFormat="1">
      <c r="A4765" s="14"/>
      <c r="B4765" s="245"/>
      <c r="C4765" s="246"/>
      <c r="D4765" s="236" t="s">
        <v>202</v>
      </c>
      <c r="E4765" s="247" t="s">
        <v>19</v>
      </c>
      <c r="F4765" s="248" t="s">
        <v>3087</v>
      </c>
      <c r="G4765" s="246"/>
      <c r="H4765" s="249">
        <v>4.8399999999999999</v>
      </c>
      <c r="I4765" s="250"/>
      <c r="J4765" s="246"/>
      <c r="K4765" s="246"/>
      <c r="L4765" s="251"/>
      <c r="M4765" s="252"/>
      <c r="N4765" s="253"/>
      <c r="O4765" s="253"/>
      <c r="P4765" s="253"/>
      <c r="Q4765" s="253"/>
      <c r="R4765" s="253"/>
      <c r="S4765" s="253"/>
      <c r="T4765" s="25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5" t="s">
        <v>202</v>
      </c>
      <c r="AU4765" s="255" t="s">
        <v>82</v>
      </c>
      <c r="AV4765" s="14" t="s">
        <v>82</v>
      </c>
      <c r="AW4765" s="14" t="s">
        <v>34</v>
      </c>
      <c r="AX4765" s="14" t="s">
        <v>72</v>
      </c>
      <c r="AY4765" s="255" t="s">
        <v>191</v>
      </c>
    </row>
    <row r="4766" s="14" customFormat="1">
      <c r="A4766" s="14"/>
      <c r="B4766" s="245"/>
      <c r="C4766" s="246"/>
      <c r="D4766" s="236" t="s">
        <v>202</v>
      </c>
      <c r="E4766" s="247" t="s">
        <v>19</v>
      </c>
      <c r="F4766" s="248" t="s">
        <v>3087</v>
      </c>
      <c r="G4766" s="246"/>
      <c r="H4766" s="249">
        <v>4.8399999999999999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202</v>
      </c>
      <c r="AU4766" s="255" t="s">
        <v>82</v>
      </c>
      <c r="AV4766" s="14" t="s">
        <v>82</v>
      </c>
      <c r="AW4766" s="14" t="s">
        <v>34</v>
      </c>
      <c r="AX4766" s="14" t="s">
        <v>72</v>
      </c>
      <c r="AY4766" s="255" t="s">
        <v>191</v>
      </c>
    </row>
    <row r="4767" s="15" customFormat="1">
      <c r="A4767" s="15"/>
      <c r="B4767" s="256"/>
      <c r="C4767" s="257"/>
      <c r="D4767" s="236" t="s">
        <v>202</v>
      </c>
      <c r="E4767" s="258" t="s">
        <v>19</v>
      </c>
      <c r="F4767" s="259" t="s">
        <v>208</v>
      </c>
      <c r="G4767" s="257"/>
      <c r="H4767" s="260">
        <v>9.6799999999999997</v>
      </c>
      <c r="I4767" s="261"/>
      <c r="J4767" s="257"/>
      <c r="K4767" s="257"/>
      <c r="L4767" s="262"/>
      <c r="M4767" s="263"/>
      <c r="N4767" s="264"/>
      <c r="O4767" s="264"/>
      <c r="P4767" s="264"/>
      <c r="Q4767" s="264"/>
      <c r="R4767" s="264"/>
      <c r="S4767" s="264"/>
      <c r="T4767" s="265"/>
      <c r="U4767" s="15"/>
      <c r="V4767" s="15"/>
      <c r="W4767" s="15"/>
      <c r="X4767" s="15"/>
      <c r="Y4767" s="15"/>
      <c r="Z4767" s="15"/>
      <c r="AA4767" s="15"/>
      <c r="AB4767" s="15"/>
      <c r="AC4767" s="15"/>
      <c r="AD4767" s="15"/>
      <c r="AE4767" s="15"/>
      <c r="AT4767" s="266" t="s">
        <v>202</v>
      </c>
      <c r="AU4767" s="266" t="s">
        <v>82</v>
      </c>
      <c r="AV4767" s="15" t="s">
        <v>93</v>
      </c>
      <c r="AW4767" s="15" t="s">
        <v>34</v>
      </c>
      <c r="AX4767" s="15" t="s">
        <v>72</v>
      </c>
      <c r="AY4767" s="266" t="s">
        <v>191</v>
      </c>
    </row>
    <row r="4768" s="13" customFormat="1">
      <c r="A4768" s="13"/>
      <c r="B4768" s="234"/>
      <c r="C4768" s="235"/>
      <c r="D4768" s="236" t="s">
        <v>202</v>
      </c>
      <c r="E4768" s="237" t="s">
        <v>19</v>
      </c>
      <c r="F4768" s="238" t="s">
        <v>1539</v>
      </c>
      <c r="G4768" s="235"/>
      <c r="H4768" s="237" t="s">
        <v>19</v>
      </c>
      <c r="I4768" s="239"/>
      <c r="J4768" s="235"/>
      <c r="K4768" s="235"/>
      <c r="L4768" s="240"/>
      <c r="M4768" s="241"/>
      <c r="N4768" s="242"/>
      <c r="O4768" s="242"/>
      <c r="P4768" s="242"/>
      <c r="Q4768" s="242"/>
      <c r="R4768" s="242"/>
      <c r="S4768" s="242"/>
      <c r="T4768" s="243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4" t="s">
        <v>202</v>
      </c>
      <c r="AU4768" s="244" t="s">
        <v>82</v>
      </c>
      <c r="AV4768" s="13" t="s">
        <v>80</v>
      </c>
      <c r="AW4768" s="13" t="s">
        <v>34</v>
      </c>
      <c r="AX4768" s="13" t="s">
        <v>72</v>
      </c>
      <c r="AY4768" s="244" t="s">
        <v>191</v>
      </c>
    </row>
    <row r="4769" s="13" customFormat="1">
      <c r="A4769" s="13"/>
      <c r="B4769" s="234"/>
      <c r="C4769" s="235"/>
      <c r="D4769" s="236" t="s">
        <v>202</v>
      </c>
      <c r="E4769" s="237" t="s">
        <v>19</v>
      </c>
      <c r="F4769" s="238" t="s">
        <v>1540</v>
      </c>
      <c r="G4769" s="235"/>
      <c r="H4769" s="237" t="s">
        <v>19</v>
      </c>
      <c r="I4769" s="239"/>
      <c r="J4769" s="235"/>
      <c r="K4769" s="235"/>
      <c r="L4769" s="240"/>
      <c r="M4769" s="241"/>
      <c r="N4769" s="242"/>
      <c r="O4769" s="242"/>
      <c r="P4769" s="242"/>
      <c r="Q4769" s="242"/>
      <c r="R4769" s="242"/>
      <c r="S4769" s="242"/>
      <c r="T4769" s="243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4" t="s">
        <v>202</v>
      </c>
      <c r="AU4769" s="244" t="s">
        <v>82</v>
      </c>
      <c r="AV4769" s="13" t="s">
        <v>80</v>
      </c>
      <c r="AW4769" s="13" t="s">
        <v>34</v>
      </c>
      <c r="AX4769" s="13" t="s">
        <v>72</v>
      </c>
      <c r="AY4769" s="244" t="s">
        <v>191</v>
      </c>
    </row>
    <row r="4770" s="13" customFormat="1">
      <c r="A4770" s="13"/>
      <c r="B4770" s="234"/>
      <c r="C4770" s="235"/>
      <c r="D4770" s="236" t="s">
        <v>202</v>
      </c>
      <c r="E4770" s="237" t="s">
        <v>19</v>
      </c>
      <c r="F4770" s="238" t="s">
        <v>1548</v>
      </c>
      <c r="G4770" s="235"/>
      <c r="H4770" s="237" t="s">
        <v>19</v>
      </c>
      <c r="I4770" s="239"/>
      <c r="J4770" s="235"/>
      <c r="K4770" s="235"/>
      <c r="L4770" s="240"/>
      <c r="M4770" s="241"/>
      <c r="N4770" s="242"/>
      <c r="O4770" s="242"/>
      <c r="P4770" s="242"/>
      <c r="Q4770" s="242"/>
      <c r="R4770" s="242"/>
      <c r="S4770" s="242"/>
      <c r="T4770" s="24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4" t="s">
        <v>202</v>
      </c>
      <c r="AU4770" s="244" t="s">
        <v>82</v>
      </c>
      <c r="AV4770" s="13" t="s">
        <v>80</v>
      </c>
      <c r="AW4770" s="13" t="s">
        <v>34</v>
      </c>
      <c r="AX4770" s="13" t="s">
        <v>72</v>
      </c>
      <c r="AY4770" s="244" t="s">
        <v>191</v>
      </c>
    </row>
    <row r="4771" s="14" customFormat="1">
      <c r="A4771" s="14"/>
      <c r="B4771" s="245"/>
      <c r="C4771" s="246"/>
      <c r="D4771" s="236" t="s">
        <v>202</v>
      </c>
      <c r="E4771" s="247" t="s">
        <v>19</v>
      </c>
      <c r="F4771" s="248" t="s">
        <v>3125</v>
      </c>
      <c r="G4771" s="246"/>
      <c r="H4771" s="249">
        <v>0.5</v>
      </c>
      <c r="I4771" s="250"/>
      <c r="J4771" s="246"/>
      <c r="K4771" s="246"/>
      <c r="L4771" s="251"/>
      <c r="M4771" s="252"/>
      <c r="N4771" s="253"/>
      <c r="O4771" s="253"/>
      <c r="P4771" s="253"/>
      <c r="Q4771" s="253"/>
      <c r="R4771" s="253"/>
      <c r="S4771" s="253"/>
      <c r="T4771" s="25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5" t="s">
        <v>202</v>
      </c>
      <c r="AU4771" s="255" t="s">
        <v>82</v>
      </c>
      <c r="AV4771" s="14" t="s">
        <v>82</v>
      </c>
      <c r="AW4771" s="14" t="s">
        <v>34</v>
      </c>
      <c r="AX4771" s="14" t="s">
        <v>72</v>
      </c>
      <c r="AY4771" s="255" t="s">
        <v>191</v>
      </c>
    </row>
    <row r="4772" s="13" customFormat="1">
      <c r="A4772" s="13"/>
      <c r="B4772" s="234"/>
      <c r="C4772" s="235"/>
      <c r="D4772" s="236" t="s">
        <v>202</v>
      </c>
      <c r="E4772" s="237" t="s">
        <v>19</v>
      </c>
      <c r="F4772" s="238" t="s">
        <v>1554</v>
      </c>
      <c r="G4772" s="235"/>
      <c r="H4772" s="237" t="s">
        <v>19</v>
      </c>
      <c r="I4772" s="239"/>
      <c r="J4772" s="235"/>
      <c r="K4772" s="235"/>
      <c r="L4772" s="240"/>
      <c r="M4772" s="241"/>
      <c r="N4772" s="242"/>
      <c r="O4772" s="242"/>
      <c r="P4772" s="242"/>
      <c r="Q4772" s="242"/>
      <c r="R4772" s="242"/>
      <c r="S4772" s="242"/>
      <c r="T4772" s="24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4" t="s">
        <v>202</v>
      </c>
      <c r="AU4772" s="244" t="s">
        <v>82</v>
      </c>
      <c r="AV4772" s="13" t="s">
        <v>80</v>
      </c>
      <c r="AW4772" s="13" t="s">
        <v>34</v>
      </c>
      <c r="AX4772" s="13" t="s">
        <v>72</v>
      </c>
      <c r="AY4772" s="244" t="s">
        <v>191</v>
      </c>
    </row>
    <row r="4773" s="13" customFormat="1">
      <c r="A4773" s="13"/>
      <c r="B4773" s="234"/>
      <c r="C4773" s="235"/>
      <c r="D4773" s="236" t="s">
        <v>202</v>
      </c>
      <c r="E4773" s="237" t="s">
        <v>19</v>
      </c>
      <c r="F4773" s="238" t="s">
        <v>1559</v>
      </c>
      <c r="G4773" s="235"/>
      <c r="H4773" s="237" t="s">
        <v>19</v>
      </c>
      <c r="I4773" s="239"/>
      <c r="J4773" s="235"/>
      <c r="K4773" s="235"/>
      <c r="L4773" s="240"/>
      <c r="M4773" s="241"/>
      <c r="N4773" s="242"/>
      <c r="O4773" s="242"/>
      <c r="P4773" s="242"/>
      <c r="Q4773" s="242"/>
      <c r="R4773" s="242"/>
      <c r="S4773" s="242"/>
      <c r="T4773" s="24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4" t="s">
        <v>202</v>
      </c>
      <c r="AU4773" s="244" t="s">
        <v>82</v>
      </c>
      <c r="AV4773" s="13" t="s">
        <v>80</v>
      </c>
      <c r="AW4773" s="13" t="s">
        <v>34</v>
      </c>
      <c r="AX4773" s="13" t="s">
        <v>72</v>
      </c>
      <c r="AY4773" s="244" t="s">
        <v>191</v>
      </c>
    </row>
    <row r="4774" s="14" customFormat="1">
      <c r="A4774" s="14"/>
      <c r="B4774" s="245"/>
      <c r="C4774" s="246"/>
      <c r="D4774" s="236" t="s">
        <v>202</v>
      </c>
      <c r="E4774" s="247" t="s">
        <v>19</v>
      </c>
      <c r="F4774" s="248" t="s">
        <v>3125</v>
      </c>
      <c r="G4774" s="246"/>
      <c r="H4774" s="249">
        <v>0.5</v>
      </c>
      <c r="I4774" s="250"/>
      <c r="J4774" s="246"/>
      <c r="K4774" s="246"/>
      <c r="L4774" s="251"/>
      <c r="M4774" s="252"/>
      <c r="N4774" s="253"/>
      <c r="O4774" s="253"/>
      <c r="P4774" s="253"/>
      <c r="Q4774" s="253"/>
      <c r="R4774" s="253"/>
      <c r="S4774" s="253"/>
      <c r="T4774" s="25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5" t="s">
        <v>202</v>
      </c>
      <c r="AU4774" s="255" t="s">
        <v>82</v>
      </c>
      <c r="AV4774" s="14" t="s">
        <v>82</v>
      </c>
      <c r="AW4774" s="14" t="s">
        <v>34</v>
      </c>
      <c r="AX4774" s="14" t="s">
        <v>72</v>
      </c>
      <c r="AY4774" s="255" t="s">
        <v>191</v>
      </c>
    </row>
    <row r="4775" s="13" customFormat="1">
      <c r="A4775" s="13"/>
      <c r="B4775" s="234"/>
      <c r="C4775" s="235"/>
      <c r="D4775" s="236" t="s">
        <v>202</v>
      </c>
      <c r="E4775" s="237" t="s">
        <v>19</v>
      </c>
      <c r="F4775" s="238" t="s">
        <v>1565</v>
      </c>
      <c r="G4775" s="235"/>
      <c r="H4775" s="237" t="s">
        <v>19</v>
      </c>
      <c r="I4775" s="239"/>
      <c r="J4775" s="235"/>
      <c r="K4775" s="235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202</v>
      </c>
      <c r="AU4775" s="244" t="s">
        <v>82</v>
      </c>
      <c r="AV4775" s="13" t="s">
        <v>80</v>
      </c>
      <c r="AW4775" s="13" t="s">
        <v>34</v>
      </c>
      <c r="AX4775" s="13" t="s">
        <v>72</v>
      </c>
      <c r="AY4775" s="244" t="s">
        <v>191</v>
      </c>
    </row>
    <row r="4776" s="13" customFormat="1">
      <c r="A4776" s="13"/>
      <c r="B4776" s="234"/>
      <c r="C4776" s="235"/>
      <c r="D4776" s="236" t="s">
        <v>202</v>
      </c>
      <c r="E4776" s="237" t="s">
        <v>19</v>
      </c>
      <c r="F4776" s="238" t="s">
        <v>1569</v>
      </c>
      <c r="G4776" s="235"/>
      <c r="H4776" s="237" t="s">
        <v>19</v>
      </c>
      <c r="I4776" s="239"/>
      <c r="J4776" s="235"/>
      <c r="K4776" s="235"/>
      <c r="L4776" s="240"/>
      <c r="M4776" s="241"/>
      <c r="N4776" s="242"/>
      <c r="O4776" s="242"/>
      <c r="P4776" s="242"/>
      <c r="Q4776" s="242"/>
      <c r="R4776" s="242"/>
      <c r="S4776" s="242"/>
      <c r="T4776" s="24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4" t="s">
        <v>202</v>
      </c>
      <c r="AU4776" s="244" t="s">
        <v>82</v>
      </c>
      <c r="AV4776" s="13" t="s">
        <v>80</v>
      </c>
      <c r="AW4776" s="13" t="s">
        <v>34</v>
      </c>
      <c r="AX4776" s="13" t="s">
        <v>72</v>
      </c>
      <c r="AY4776" s="244" t="s">
        <v>191</v>
      </c>
    </row>
    <row r="4777" s="14" customFormat="1">
      <c r="A4777" s="14"/>
      <c r="B4777" s="245"/>
      <c r="C4777" s="246"/>
      <c r="D4777" s="236" t="s">
        <v>202</v>
      </c>
      <c r="E4777" s="247" t="s">
        <v>19</v>
      </c>
      <c r="F4777" s="248" t="s">
        <v>3125</v>
      </c>
      <c r="G4777" s="246"/>
      <c r="H4777" s="249">
        <v>0.5</v>
      </c>
      <c r="I4777" s="250"/>
      <c r="J4777" s="246"/>
      <c r="K4777" s="246"/>
      <c r="L4777" s="251"/>
      <c r="M4777" s="252"/>
      <c r="N4777" s="253"/>
      <c r="O4777" s="253"/>
      <c r="P4777" s="253"/>
      <c r="Q4777" s="253"/>
      <c r="R4777" s="253"/>
      <c r="S4777" s="253"/>
      <c r="T4777" s="25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5" t="s">
        <v>202</v>
      </c>
      <c r="AU4777" s="255" t="s">
        <v>82</v>
      </c>
      <c r="AV4777" s="14" t="s">
        <v>82</v>
      </c>
      <c r="AW4777" s="14" t="s">
        <v>34</v>
      </c>
      <c r="AX4777" s="14" t="s">
        <v>72</v>
      </c>
      <c r="AY4777" s="255" t="s">
        <v>191</v>
      </c>
    </row>
    <row r="4778" s="13" customFormat="1">
      <c r="A4778" s="13"/>
      <c r="B4778" s="234"/>
      <c r="C4778" s="235"/>
      <c r="D4778" s="236" t="s">
        <v>202</v>
      </c>
      <c r="E4778" s="237" t="s">
        <v>19</v>
      </c>
      <c r="F4778" s="238" t="s">
        <v>1572</v>
      </c>
      <c r="G4778" s="235"/>
      <c r="H4778" s="237" t="s">
        <v>19</v>
      </c>
      <c r="I4778" s="239"/>
      <c r="J4778" s="235"/>
      <c r="K4778" s="235"/>
      <c r="L4778" s="240"/>
      <c r="M4778" s="241"/>
      <c r="N4778" s="242"/>
      <c r="O4778" s="242"/>
      <c r="P4778" s="242"/>
      <c r="Q4778" s="242"/>
      <c r="R4778" s="242"/>
      <c r="S4778" s="242"/>
      <c r="T4778" s="243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4" t="s">
        <v>202</v>
      </c>
      <c r="AU4778" s="244" t="s">
        <v>82</v>
      </c>
      <c r="AV4778" s="13" t="s">
        <v>80</v>
      </c>
      <c r="AW4778" s="13" t="s">
        <v>34</v>
      </c>
      <c r="AX4778" s="13" t="s">
        <v>72</v>
      </c>
      <c r="AY4778" s="244" t="s">
        <v>191</v>
      </c>
    </row>
    <row r="4779" s="13" customFormat="1">
      <c r="A4779" s="13"/>
      <c r="B4779" s="234"/>
      <c r="C4779" s="235"/>
      <c r="D4779" s="236" t="s">
        <v>202</v>
      </c>
      <c r="E4779" s="237" t="s">
        <v>19</v>
      </c>
      <c r="F4779" s="238" t="s">
        <v>1577</v>
      </c>
      <c r="G4779" s="235"/>
      <c r="H4779" s="237" t="s">
        <v>19</v>
      </c>
      <c r="I4779" s="239"/>
      <c r="J4779" s="235"/>
      <c r="K4779" s="235"/>
      <c r="L4779" s="240"/>
      <c r="M4779" s="241"/>
      <c r="N4779" s="242"/>
      <c r="O4779" s="242"/>
      <c r="P4779" s="242"/>
      <c r="Q4779" s="242"/>
      <c r="R4779" s="242"/>
      <c r="S4779" s="242"/>
      <c r="T4779" s="243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4" t="s">
        <v>202</v>
      </c>
      <c r="AU4779" s="244" t="s">
        <v>82</v>
      </c>
      <c r="AV4779" s="13" t="s">
        <v>80</v>
      </c>
      <c r="AW4779" s="13" t="s">
        <v>34</v>
      </c>
      <c r="AX4779" s="13" t="s">
        <v>72</v>
      </c>
      <c r="AY4779" s="244" t="s">
        <v>191</v>
      </c>
    </row>
    <row r="4780" s="14" customFormat="1">
      <c r="A4780" s="14"/>
      <c r="B4780" s="245"/>
      <c r="C4780" s="246"/>
      <c r="D4780" s="236" t="s">
        <v>202</v>
      </c>
      <c r="E4780" s="247" t="s">
        <v>19</v>
      </c>
      <c r="F4780" s="248" t="s">
        <v>3125</v>
      </c>
      <c r="G4780" s="246"/>
      <c r="H4780" s="249">
        <v>0.5</v>
      </c>
      <c r="I4780" s="250"/>
      <c r="J4780" s="246"/>
      <c r="K4780" s="246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5" t="s">
        <v>202</v>
      </c>
      <c r="AU4780" s="255" t="s">
        <v>82</v>
      </c>
      <c r="AV4780" s="14" t="s">
        <v>82</v>
      </c>
      <c r="AW4780" s="14" t="s">
        <v>34</v>
      </c>
      <c r="AX4780" s="14" t="s">
        <v>72</v>
      </c>
      <c r="AY4780" s="255" t="s">
        <v>191</v>
      </c>
    </row>
    <row r="4781" s="15" customFormat="1">
      <c r="A4781" s="15"/>
      <c r="B4781" s="256"/>
      <c r="C4781" s="257"/>
      <c r="D4781" s="236" t="s">
        <v>202</v>
      </c>
      <c r="E4781" s="258" t="s">
        <v>19</v>
      </c>
      <c r="F4781" s="259" t="s">
        <v>208</v>
      </c>
      <c r="G4781" s="257"/>
      <c r="H4781" s="260">
        <v>2</v>
      </c>
      <c r="I4781" s="261"/>
      <c r="J4781" s="257"/>
      <c r="K4781" s="257"/>
      <c r="L4781" s="262"/>
      <c r="M4781" s="263"/>
      <c r="N4781" s="264"/>
      <c r="O4781" s="264"/>
      <c r="P4781" s="264"/>
      <c r="Q4781" s="264"/>
      <c r="R4781" s="264"/>
      <c r="S4781" s="264"/>
      <c r="T4781" s="265"/>
      <c r="U4781" s="15"/>
      <c r="V4781" s="15"/>
      <c r="W4781" s="15"/>
      <c r="X4781" s="15"/>
      <c r="Y4781" s="15"/>
      <c r="Z4781" s="15"/>
      <c r="AA4781" s="15"/>
      <c r="AB4781" s="15"/>
      <c r="AC4781" s="15"/>
      <c r="AD4781" s="15"/>
      <c r="AE4781" s="15"/>
      <c r="AT4781" s="266" t="s">
        <v>202</v>
      </c>
      <c r="AU4781" s="266" t="s">
        <v>82</v>
      </c>
      <c r="AV4781" s="15" t="s">
        <v>93</v>
      </c>
      <c r="AW4781" s="15" t="s">
        <v>34</v>
      </c>
      <c r="AX4781" s="15" t="s">
        <v>72</v>
      </c>
      <c r="AY4781" s="266" t="s">
        <v>191</v>
      </c>
    </row>
    <row r="4782" s="13" customFormat="1">
      <c r="A4782" s="13"/>
      <c r="B4782" s="234"/>
      <c r="C4782" s="235"/>
      <c r="D4782" s="236" t="s">
        <v>202</v>
      </c>
      <c r="E4782" s="237" t="s">
        <v>19</v>
      </c>
      <c r="F4782" s="238" t="s">
        <v>1581</v>
      </c>
      <c r="G4782" s="235"/>
      <c r="H4782" s="237" t="s">
        <v>19</v>
      </c>
      <c r="I4782" s="239"/>
      <c r="J4782" s="235"/>
      <c r="K4782" s="235"/>
      <c r="L4782" s="240"/>
      <c r="M4782" s="241"/>
      <c r="N4782" s="242"/>
      <c r="O4782" s="242"/>
      <c r="P4782" s="242"/>
      <c r="Q4782" s="242"/>
      <c r="R4782" s="242"/>
      <c r="S4782" s="242"/>
      <c r="T4782" s="24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4" t="s">
        <v>202</v>
      </c>
      <c r="AU4782" s="244" t="s">
        <v>82</v>
      </c>
      <c r="AV4782" s="13" t="s">
        <v>80</v>
      </c>
      <c r="AW4782" s="13" t="s">
        <v>34</v>
      </c>
      <c r="AX4782" s="13" t="s">
        <v>72</v>
      </c>
      <c r="AY4782" s="244" t="s">
        <v>191</v>
      </c>
    </row>
    <row r="4783" s="13" customFormat="1">
      <c r="A4783" s="13"/>
      <c r="B4783" s="234"/>
      <c r="C4783" s="235"/>
      <c r="D4783" s="236" t="s">
        <v>202</v>
      </c>
      <c r="E4783" s="237" t="s">
        <v>19</v>
      </c>
      <c r="F4783" s="238" t="s">
        <v>1599</v>
      </c>
      <c r="G4783" s="235"/>
      <c r="H4783" s="237" t="s">
        <v>19</v>
      </c>
      <c r="I4783" s="239"/>
      <c r="J4783" s="235"/>
      <c r="K4783" s="235"/>
      <c r="L4783" s="240"/>
      <c r="M4783" s="241"/>
      <c r="N4783" s="242"/>
      <c r="O4783" s="242"/>
      <c r="P4783" s="242"/>
      <c r="Q4783" s="242"/>
      <c r="R4783" s="242"/>
      <c r="S4783" s="242"/>
      <c r="T4783" s="24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4" t="s">
        <v>202</v>
      </c>
      <c r="AU4783" s="244" t="s">
        <v>82</v>
      </c>
      <c r="AV4783" s="13" t="s">
        <v>80</v>
      </c>
      <c r="AW4783" s="13" t="s">
        <v>34</v>
      </c>
      <c r="AX4783" s="13" t="s">
        <v>72</v>
      </c>
      <c r="AY4783" s="244" t="s">
        <v>191</v>
      </c>
    </row>
    <row r="4784" s="14" customFormat="1">
      <c r="A4784" s="14"/>
      <c r="B4784" s="245"/>
      <c r="C4784" s="246"/>
      <c r="D4784" s="236" t="s">
        <v>202</v>
      </c>
      <c r="E4784" s="247" t="s">
        <v>19</v>
      </c>
      <c r="F4784" s="248" t="s">
        <v>3126</v>
      </c>
      <c r="G4784" s="246"/>
      <c r="H4784" s="249">
        <v>1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202</v>
      </c>
      <c r="AU4784" s="255" t="s">
        <v>82</v>
      </c>
      <c r="AV4784" s="14" t="s">
        <v>82</v>
      </c>
      <c r="AW4784" s="14" t="s">
        <v>34</v>
      </c>
      <c r="AX4784" s="14" t="s">
        <v>72</v>
      </c>
      <c r="AY4784" s="255" t="s">
        <v>191</v>
      </c>
    </row>
    <row r="4785" s="13" customFormat="1">
      <c r="A4785" s="13"/>
      <c r="B4785" s="234"/>
      <c r="C4785" s="235"/>
      <c r="D4785" s="236" t="s">
        <v>202</v>
      </c>
      <c r="E4785" s="237" t="s">
        <v>19</v>
      </c>
      <c r="F4785" s="238" t="s">
        <v>1604</v>
      </c>
      <c r="G4785" s="235"/>
      <c r="H4785" s="237" t="s">
        <v>19</v>
      </c>
      <c r="I4785" s="239"/>
      <c r="J4785" s="235"/>
      <c r="K4785" s="235"/>
      <c r="L4785" s="240"/>
      <c r="M4785" s="241"/>
      <c r="N4785" s="242"/>
      <c r="O4785" s="242"/>
      <c r="P4785" s="242"/>
      <c r="Q4785" s="242"/>
      <c r="R4785" s="242"/>
      <c r="S4785" s="242"/>
      <c r="T4785" s="24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4" t="s">
        <v>202</v>
      </c>
      <c r="AU4785" s="244" t="s">
        <v>82</v>
      </c>
      <c r="AV4785" s="13" t="s">
        <v>80</v>
      </c>
      <c r="AW4785" s="13" t="s">
        <v>34</v>
      </c>
      <c r="AX4785" s="13" t="s">
        <v>72</v>
      </c>
      <c r="AY4785" s="244" t="s">
        <v>191</v>
      </c>
    </row>
    <row r="4786" s="14" customFormat="1">
      <c r="A4786" s="14"/>
      <c r="B4786" s="245"/>
      <c r="C4786" s="246"/>
      <c r="D4786" s="236" t="s">
        <v>202</v>
      </c>
      <c r="E4786" s="247" t="s">
        <v>19</v>
      </c>
      <c r="F4786" s="248" t="s">
        <v>3126</v>
      </c>
      <c r="G4786" s="246"/>
      <c r="H4786" s="249">
        <v>1</v>
      </c>
      <c r="I4786" s="250"/>
      <c r="J4786" s="246"/>
      <c r="K4786" s="246"/>
      <c r="L4786" s="251"/>
      <c r="M4786" s="252"/>
      <c r="N4786" s="253"/>
      <c r="O4786" s="253"/>
      <c r="P4786" s="253"/>
      <c r="Q4786" s="253"/>
      <c r="R4786" s="253"/>
      <c r="S4786" s="253"/>
      <c r="T4786" s="25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5" t="s">
        <v>202</v>
      </c>
      <c r="AU4786" s="255" t="s">
        <v>82</v>
      </c>
      <c r="AV4786" s="14" t="s">
        <v>82</v>
      </c>
      <c r="AW4786" s="14" t="s">
        <v>34</v>
      </c>
      <c r="AX4786" s="14" t="s">
        <v>72</v>
      </c>
      <c r="AY4786" s="255" t="s">
        <v>191</v>
      </c>
    </row>
    <row r="4787" s="14" customFormat="1">
      <c r="A4787" s="14"/>
      <c r="B4787" s="245"/>
      <c r="C4787" s="246"/>
      <c r="D4787" s="236" t="s">
        <v>202</v>
      </c>
      <c r="E4787" s="247" t="s">
        <v>19</v>
      </c>
      <c r="F4787" s="248" t="s">
        <v>3095</v>
      </c>
      <c r="G4787" s="246"/>
      <c r="H4787" s="249">
        <v>5.1600000000000001</v>
      </c>
      <c r="I4787" s="250"/>
      <c r="J4787" s="246"/>
      <c r="K4787" s="246"/>
      <c r="L4787" s="251"/>
      <c r="M4787" s="252"/>
      <c r="N4787" s="253"/>
      <c r="O4787" s="253"/>
      <c r="P4787" s="253"/>
      <c r="Q4787" s="253"/>
      <c r="R4787" s="253"/>
      <c r="S4787" s="253"/>
      <c r="T4787" s="25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5" t="s">
        <v>202</v>
      </c>
      <c r="AU4787" s="255" t="s">
        <v>82</v>
      </c>
      <c r="AV4787" s="14" t="s">
        <v>82</v>
      </c>
      <c r="AW4787" s="14" t="s">
        <v>34</v>
      </c>
      <c r="AX4787" s="14" t="s">
        <v>72</v>
      </c>
      <c r="AY4787" s="255" t="s">
        <v>191</v>
      </c>
    </row>
    <row r="4788" s="15" customFormat="1">
      <c r="A4788" s="15"/>
      <c r="B4788" s="256"/>
      <c r="C4788" s="257"/>
      <c r="D4788" s="236" t="s">
        <v>202</v>
      </c>
      <c r="E4788" s="258" t="s">
        <v>19</v>
      </c>
      <c r="F4788" s="259" t="s">
        <v>208</v>
      </c>
      <c r="G4788" s="257"/>
      <c r="H4788" s="260">
        <v>7.1600000000000001</v>
      </c>
      <c r="I4788" s="261"/>
      <c r="J4788" s="257"/>
      <c r="K4788" s="257"/>
      <c r="L4788" s="262"/>
      <c r="M4788" s="263"/>
      <c r="N4788" s="264"/>
      <c r="O4788" s="264"/>
      <c r="P4788" s="264"/>
      <c r="Q4788" s="264"/>
      <c r="R4788" s="264"/>
      <c r="S4788" s="264"/>
      <c r="T4788" s="265"/>
      <c r="U4788" s="15"/>
      <c r="V4788" s="15"/>
      <c r="W4788" s="15"/>
      <c r="X4788" s="15"/>
      <c r="Y4788" s="15"/>
      <c r="Z4788" s="15"/>
      <c r="AA4788" s="15"/>
      <c r="AB4788" s="15"/>
      <c r="AC4788" s="15"/>
      <c r="AD4788" s="15"/>
      <c r="AE4788" s="15"/>
      <c r="AT4788" s="266" t="s">
        <v>202</v>
      </c>
      <c r="AU4788" s="266" t="s">
        <v>82</v>
      </c>
      <c r="AV4788" s="15" t="s">
        <v>93</v>
      </c>
      <c r="AW4788" s="15" t="s">
        <v>34</v>
      </c>
      <c r="AX4788" s="15" t="s">
        <v>72</v>
      </c>
      <c r="AY4788" s="266" t="s">
        <v>191</v>
      </c>
    </row>
    <row r="4789" s="13" customFormat="1">
      <c r="A4789" s="13"/>
      <c r="B4789" s="234"/>
      <c r="C4789" s="235"/>
      <c r="D4789" s="236" t="s">
        <v>202</v>
      </c>
      <c r="E4789" s="237" t="s">
        <v>19</v>
      </c>
      <c r="F4789" s="238" t="s">
        <v>1607</v>
      </c>
      <c r="G4789" s="235"/>
      <c r="H4789" s="237" t="s">
        <v>19</v>
      </c>
      <c r="I4789" s="239"/>
      <c r="J4789" s="235"/>
      <c r="K4789" s="235"/>
      <c r="L4789" s="240"/>
      <c r="M4789" s="241"/>
      <c r="N4789" s="242"/>
      <c r="O4789" s="242"/>
      <c r="P4789" s="242"/>
      <c r="Q4789" s="242"/>
      <c r="R4789" s="242"/>
      <c r="S4789" s="242"/>
      <c r="T4789" s="24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4" t="s">
        <v>202</v>
      </c>
      <c r="AU4789" s="244" t="s">
        <v>82</v>
      </c>
      <c r="AV4789" s="13" t="s">
        <v>80</v>
      </c>
      <c r="AW4789" s="13" t="s">
        <v>34</v>
      </c>
      <c r="AX4789" s="13" t="s">
        <v>72</v>
      </c>
      <c r="AY4789" s="244" t="s">
        <v>191</v>
      </c>
    </row>
    <row r="4790" s="13" customFormat="1">
      <c r="A4790" s="13"/>
      <c r="B4790" s="234"/>
      <c r="C4790" s="235"/>
      <c r="D4790" s="236" t="s">
        <v>202</v>
      </c>
      <c r="E4790" s="237" t="s">
        <v>19</v>
      </c>
      <c r="F4790" s="238" t="s">
        <v>1608</v>
      </c>
      <c r="G4790" s="235"/>
      <c r="H4790" s="237" t="s">
        <v>19</v>
      </c>
      <c r="I4790" s="239"/>
      <c r="J4790" s="235"/>
      <c r="K4790" s="235"/>
      <c r="L4790" s="240"/>
      <c r="M4790" s="241"/>
      <c r="N4790" s="242"/>
      <c r="O4790" s="242"/>
      <c r="P4790" s="242"/>
      <c r="Q4790" s="242"/>
      <c r="R4790" s="242"/>
      <c r="S4790" s="242"/>
      <c r="T4790" s="24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4" t="s">
        <v>202</v>
      </c>
      <c r="AU4790" s="244" t="s">
        <v>82</v>
      </c>
      <c r="AV4790" s="13" t="s">
        <v>80</v>
      </c>
      <c r="AW4790" s="13" t="s">
        <v>34</v>
      </c>
      <c r="AX4790" s="13" t="s">
        <v>72</v>
      </c>
      <c r="AY4790" s="244" t="s">
        <v>191</v>
      </c>
    </row>
    <row r="4791" s="14" customFormat="1">
      <c r="A4791" s="14"/>
      <c r="B4791" s="245"/>
      <c r="C4791" s="246"/>
      <c r="D4791" s="236" t="s">
        <v>202</v>
      </c>
      <c r="E4791" s="247" t="s">
        <v>19</v>
      </c>
      <c r="F4791" s="248" t="s">
        <v>3096</v>
      </c>
      <c r="G4791" s="246"/>
      <c r="H4791" s="249">
        <v>3</v>
      </c>
      <c r="I4791" s="250"/>
      <c r="J4791" s="246"/>
      <c r="K4791" s="246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202</v>
      </c>
      <c r="AU4791" s="255" t="s">
        <v>82</v>
      </c>
      <c r="AV4791" s="14" t="s">
        <v>82</v>
      </c>
      <c r="AW4791" s="14" t="s">
        <v>34</v>
      </c>
      <c r="AX4791" s="14" t="s">
        <v>72</v>
      </c>
      <c r="AY4791" s="255" t="s">
        <v>191</v>
      </c>
    </row>
    <row r="4792" s="14" customFormat="1">
      <c r="A4792" s="14"/>
      <c r="B4792" s="245"/>
      <c r="C4792" s="246"/>
      <c r="D4792" s="236" t="s">
        <v>202</v>
      </c>
      <c r="E4792" s="247" t="s">
        <v>19</v>
      </c>
      <c r="F4792" s="248" t="s">
        <v>3096</v>
      </c>
      <c r="G4792" s="246"/>
      <c r="H4792" s="249">
        <v>3</v>
      </c>
      <c r="I4792" s="250"/>
      <c r="J4792" s="246"/>
      <c r="K4792" s="246"/>
      <c r="L4792" s="251"/>
      <c r="M4792" s="252"/>
      <c r="N4792" s="253"/>
      <c r="O4792" s="253"/>
      <c r="P4792" s="253"/>
      <c r="Q4792" s="253"/>
      <c r="R4792" s="253"/>
      <c r="S4792" s="253"/>
      <c r="T4792" s="25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5" t="s">
        <v>202</v>
      </c>
      <c r="AU4792" s="255" t="s">
        <v>82</v>
      </c>
      <c r="AV4792" s="14" t="s">
        <v>82</v>
      </c>
      <c r="AW4792" s="14" t="s">
        <v>34</v>
      </c>
      <c r="AX4792" s="14" t="s">
        <v>72</v>
      </c>
      <c r="AY4792" s="255" t="s">
        <v>191</v>
      </c>
    </row>
    <row r="4793" s="13" customFormat="1">
      <c r="A4793" s="13"/>
      <c r="B4793" s="234"/>
      <c r="C4793" s="235"/>
      <c r="D4793" s="236" t="s">
        <v>202</v>
      </c>
      <c r="E4793" s="237" t="s">
        <v>19</v>
      </c>
      <c r="F4793" s="238" t="s">
        <v>1612</v>
      </c>
      <c r="G4793" s="235"/>
      <c r="H4793" s="237" t="s">
        <v>19</v>
      </c>
      <c r="I4793" s="239"/>
      <c r="J4793" s="235"/>
      <c r="K4793" s="235"/>
      <c r="L4793" s="240"/>
      <c r="M4793" s="241"/>
      <c r="N4793" s="242"/>
      <c r="O4793" s="242"/>
      <c r="P4793" s="242"/>
      <c r="Q4793" s="242"/>
      <c r="R4793" s="242"/>
      <c r="S4793" s="242"/>
      <c r="T4793" s="243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4" t="s">
        <v>202</v>
      </c>
      <c r="AU4793" s="244" t="s">
        <v>82</v>
      </c>
      <c r="AV4793" s="13" t="s">
        <v>80</v>
      </c>
      <c r="AW4793" s="13" t="s">
        <v>34</v>
      </c>
      <c r="AX4793" s="13" t="s">
        <v>72</v>
      </c>
      <c r="AY4793" s="244" t="s">
        <v>191</v>
      </c>
    </row>
    <row r="4794" s="14" customFormat="1">
      <c r="A4794" s="14"/>
      <c r="B4794" s="245"/>
      <c r="C4794" s="246"/>
      <c r="D4794" s="236" t="s">
        <v>202</v>
      </c>
      <c r="E4794" s="247" t="s">
        <v>19</v>
      </c>
      <c r="F4794" s="248" t="s">
        <v>3096</v>
      </c>
      <c r="G4794" s="246"/>
      <c r="H4794" s="249">
        <v>3</v>
      </c>
      <c r="I4794" s="250"/>
      <c r="J4794" s="246"/>
      <c r="K4794" s="246"/>
      <c r="L4794" s="251"/>
      <c r="M4794" s="252"/>
      <c r="N4794" s="253"/>
      <c r="O4794" s="253"/>
      <c r="P4794" s="253"/>
      <c r="Q4794" s="253"/>
      <c r="R4794" s="253"/>
      <c r="S4794" s="253"/>
      <c r="T4794" s="25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5" t="s">
        <v>202</v>
      </c>
      <c r="AU4794" s="255" t="s">
        <v>82</v>
      </c>
      <c r="AV4794" s="14" t="s">
        <v>82</v>
      </c>
      <c r="AW4794" s="14" t="s">
        <v>34</v>
      </c>
      <c r="AX4794" s="14" t="s">
        <v>72</v>
      </c>
      <c r="AY4794" s="255" t="s">
        <v>191</v>
      </c>
    </row>
    <row r="4795" s="14" customFormat="1">
      <c r="A4795" s="14"/>
      <c r="B4795" s="245"/>
      <c r="C4795" s="246"/>
      <c r="D4795" s="236" t="s">
        <v>202</v>
      </c>
      <c r="E4795" s="247" t="s">
        <v>19</v>
      </c>
      <c r="F4795" s="248" t="s">
        <v>3096</v>
      </c>
      <c r="G4795" s="246"/>
      <c r="H4795" s="249">
        <v>3</v>
      </c>
      <c r="I4795" s="250"/>
      <c r="J4795" s="246"/>
      <c r="K4795" s="246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202</v>
      </c>
      <c r="AU4795" s="255" t="s">
        <v>82</v>
      </c>
      <c r="AV4795" s="14" t="s">
        <v>82</v>
      </c>
      <c r="AW4795" s="14" t="s">
        <v>34</v>
      </c>
      <c r="AX4795" s="14" t="s">
        <v>72</v>
      </c>
      <c r="AY4795" s="255" t="s">
        <v>191</v>
      </c>
    </row>
    <row r="4796" s="14" customFormat="1">
      <c r="A4796" s="14"/>
      <c r="B4796" s="245"/>
      <c r="C4796" s="246"/>
      <c r="D4796" s="236" t="s">
        <v>202</v>
      </c>
      <c r="E4796" s="247" t="s">
        <v>19</v>
      </c>
      <c r="F4796" s="248" t="s">
        <v>3096</v>
      </c>
      <c r="G4796" s="246"/>
      <c r="H4796" s="249">
        <v>3</v>
      </c>
      <c r="I4796" s="250"/>
      <c r="J4796" s="246"/>
      <c r="K4796" s="246"/>
      <c r="L4796" s="251"/>
      <c r="M4796" s="252"/>
      <c r="N4796" s="253"/>
      <c r="O4796" s="253"/>
      <c r="P4796" s="253"/>
      <c r="Q4796" s="253"/>
      <c r="R4796" s="253"/>
      <c r="S4796" s="253"/>
      <c r="T4796" s="25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5" t="s">
        <v>202</v>
      </c>
      <c r="AU4796" s="255" t="s">
        <v>82</v>
      </c>
      <c r="AV4796" s="14" t="s">
        <v>82</v>
      </c>
      <c r="AW4796" s="14" t="s">
        <v>34</v>
      </c>
      <c r="AX4796" s="14" t="s">
        <v>72</v>
      </c>
      <c r="AY4796" s="255" t="s">
        <v>191</v>
      </c>
    </row>
    <row r="4797" s="14" customFormat="1">
      <c r="A4797" s="14"/>
      <c r="B4797" s="245"/>
      <c r="C4797" s="246"/>
      <c r="D4797" s="236" t="s">
        <v>202</v>
      </c>
      <c r="E4797" s="247" t="s">
        <v>19</v>
      </c>
      <c r="F4797" s="248" t="s">
        <v>3096</v>
      </c>
      <c r="G4797" s="246"/>
      <c r="H4797" s="249">
        <v>3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202</v>
      </c>
      <c r="AU4797" s="255" t="s">
        <v>82</v>
      </c>
      <c r="AV4797" s="14" t="s">
        <v>82</v>
      </c>
      <c r="AW4797" s="14" t="s">
        <v>34</v>
      </c>
      <c r="AX4797" s="14" t="s">
        <v>72</v>
      </c>
      <c r="AY4797" s="255" t="s">
        <v>191</v>
      </c>
    </row>
    <row r="4798" s="14" customFormat="1">
      <c r="A4798" s="14"/>
      <c r="B4798" s="245"/>
      <c r="C4798" s="246"/>
      <c r="D4798" s="236" t="s">
        <v>202</v>
      </c>
      <c r="E4798" s="247" t="s">
        <v>19</v>
      </c>
      <c r="F4798" s="248" t="s">
        <v>3096</v>
      </c>
      <c r="G4798" s="246"/>
      <c r="H4798" s="249">
        <v>3</v>
      </c>
      <c r="I4798" s="250"/>
      <c r="J4798" s="246"/>
      <c r="K4798" s="246"/>
      <c r="L4798" s="251"/>
      <c r="M4798" s="252"/>
      <c r="N4798" s="253"/>
      <c r="O4798" s="253"/>
      <c r="P4798" s="253"/>
      <c r="Q4798" s="253"/>
      <c r="R4798" s="253"/>
      <c r="S4798" s="253"/>
      <c r="T4798" s="25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5" t="s">
        <v>202</v>
      </c>
      <c r="AU4798" s="255" t="s">
        <v>82</v>
      </c>
      <c r="AV4798" s="14" t="s">
        <v>82</v>
      </c>
      <c r="AW4798" s="14" t="s">
        <v>34</v>
      </c>
      <c r="AX4798" s="14" t="s">
        <v>72</v>
      </c>
      <c r="AY4798" s="255" t="s">
        <v>191</v>
      </c>
    </row>
    <row r="4799" s="14" customFormat="1">
      <c r="A4799" s="14"/>
      <c r="B4799" s="245"/>
      <c r="C4799" s="246"/>
      <c r="D4799" s="236" t="s">
        <v>202</v>
      </c>
      <c r="E4799" s="247" t="s">
        <v>19</v>
      </c>
      <c r="F4799" s="248" t="s">
        <v>3096</v>
      </c>
      <c r="G4799" s="246"/>
      <c r="H4799" s="249">
        <v>3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202</v>
      </c>
      <c r="AU4799" s="255" t="s">
        <v>82</v>
      </c>
      <c r="AV4799" s="14" t="s">
        <v>82</v>
      </c>
      <c r="AW4799" s="14" t="s">
        <v>34</v>
      </c>
      <c r="AX4799" s="14" t="s">
        <v>72</v>
      </c>
      <c r="AY4799" s="255" t="s">
        <v>191</v>
      </c>
    </row>
    <row r="4800" s="14" customFormat="1">
      <c r="A4800" s="14"/>
      <c r="B4800" s="245"/>
      <c r="C4800" s="246"/>
      <c r="D4800" s="236" t="s">
        <v>202</v>
      </c>
      <c r="E4800" s="247" t="s">
        <v>19</v>
      </c>
      <c r="F4800" s="248" t="s">
        <v>3096</v>
      </c>
      <c r="G4800" s="246"/>
      <c r="H4800" s="249">
        <v>3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202</v>
      </c>
      <c r="AU4800" s="255" t="s">
        <v>82</v>
      </c>
      <c r="AV4800" s="14" t="s">
        <v>82</v>
      </c>
      <c r="AW4800" s="14" t="s">
        <v>34</v>
      </c>
      <c r="AX4800" s="14" t="s">
        <v>72</v>
      </c>
      <c r="AY4800" s="255" t="s">
        <v>191</v>
      </c>
    </row>
    <row r="4801" s="14" customFormat="1">
      <c r="A4801" s="14"/>
      <c r="B4801" s="245"/>
      <c r="C4801" s="246"/>
      <c r="D4801" s="236" t="s">
        <v>202</v>
      </c>
      <c r="E4801" s="247" t="s">
        <v>19</v>
      </c>
      <c r="F4801" s="248" t="s">
        <v>3096</v>
      </c>
      <c r="G4801" s="246"/>
      <c r="H4801" s="249">
        <v>3</v>
      </c>
      <c r="I4801" s="250"/>
      <c r="J4801" s="246"/>
      <c r="K4801" s="246"/>
      <c r="L4801" s="251"/>
      <c r="M4801" s="252"/>
      <c r="N4801" s="253"/>
      <c r="O4801" s="253"/>
      <c r="P4801" s="253"/>
      <c r="Q4801" s="253"/>
      <c r="R4801" s="253"/>
      <c r="S4801" s="253"/>
      <c r="T4801" s="25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5" t="s">
        <v>202</v>
      </c>
      <c r="AU4801" s="255" t="s">
        <v>82</v>
      </c>
      <c r="AV4801" s="14" t="s">
        <v>82</v>
      </c>
      <c r="AW4801" s="14" t="s">
        <v>34</v>
      </c>
      <c r="AX4801" s="14" t="s">
        <v>72</v>
      </c>
      <c r="AY4801" s="255" t="s">
        <v>191</v>
      </c>
    </row>
    <row r="4802" s="14" customFormat="1">
      <c r="A4802" s="14"/>
      <c r="B4802" s="245"/>
      <c r="C4802" s="246"/>
      <c r="D4802" s="236" t="s">
        <v>202</v>
      </c>
      <c r="E4802" s="247" t="s">
        <v>19</v>
      </c>
      <c r="F4802" s="248" t="s">
        <v>3096</v>
      </c>
      <c r="G4802" s="246"/>
      <c r="H4802" s="249">
        <v>3</v>
      </c>
      <c r="I4802" s="250"/>
      <c r="J4802" s="246"/>
      <c r="K4802" s="246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202</v>
      </c>
      <c r="AU4802" s="255" t="s">
        <v>82</v>
      </c>
      <c r="AV4802" s="14" t="s">
        <v>82</v>
      </c>
      <c r="AW4802" s="14" t="s">
        <v>34</v>
      </c>
      <c r="AX4802" s="14" t="s">
        <v>72</v>
      </c>
      <c r="AY4802" s="255" t="s">
        <v>191</v>
      </c>
    </row>
    <row r="4803" s="14" customFormat="1">
      <c r="A4803" s="14"/>
      <c r="B4803" s="245"/>
      <c r="C4803" s="246"/>
      <c r="D4803" s="236" t="s">
        <v>202</v>
      </c>
      <c r="E4803" s="247" t="s">
        <v>19</v>
      </c>
      <c r="F4803" s="248" t="s">
        <v>3096</v>
      </c>
      <c r="G4803" s="246"/>
      <c r="H4803" s="249">
        <v>3</v>
      </c>
      <c r="I4803" s="250"/>
      <c r="J4803" s="246"/>
      <c r="K4803" s="246"/>
      <c r="L4803" s="251"/>
      <c r="M4803" s="252"/>
      <c r="N4803" s="253"/>
      <c r="O4803" s="253"/>
      <c r="P4803" s="253"/>
      <c r="Q4803" s="253"/>
      <c r="R4803" s="253"/>
      <c r="S4803" s="253"/>
      <c r="T4803" s="25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5" t="s">
        <v>202</v>
      </c>
      <c r="AU4803" s="255" t="s">
        <v>82</v>
      </c>
      <c r="AV4803" s="14" t="s">
        <v>82</v>
      </c>
      <c r="AW4803" s="14" t="s">
        <v>34</v>
      </c>
      <c r="AX4803" s="14" t="s">
        <v>72</v>
      </c>
      <c r="AY4803" s="255" t="s">
        <v>191</v>
      </c>
    </row>
    <row r="4804" s="15" customFormat="1">
      <c r="A4804" s="15"/>
      <c r="B4804" s="256"/>
      <c r="C4804" s="257"/>
      <c r="D4804" s="236" t="s">
        <v>202</v>
      </c>
      <c r="E4804" s="258" t="s">
        <v>19</v>
      </c>
      <c r="F4804" s="259" t="s">
        <v>208</v>
      </c>
      <c r="G4804" s="257"/>
      <c r="H4804" s="260">
        <v>36</v>
      </c>
      <c r="I4804" s="261"/>
      <c r="J4804" s="257"/>
      <c r="K4804" s="257"/>
      <c r="L4804" s="262"/>
      <c r="M4804" s="263"/>
      <c r="N4804" s="264"/>
      <c r="O4804" s="264"/>
      <c r="P4804" s="264"/>
      <c r="Q4804" s="264"/>
      <c r="R4804" s="264"/>
      <c r="S4804" s="264"/>
      <c r="T4804" s="265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5"/>
      <c r="AE4804" s="15"/>
      <c r="AT4804" s="266" t="s">
        <v>202</v>
      </c>
      <c r="AU4804" s="266" t="s">
        <v>82</v>
      </c>
      <c r="AV4804" s="15" t="s">
        <v>93</v>
      </c>
      <c r="AW4804" s="15" t="s">
        <v>34</v>
      </c>
      <c r="AX4804" s="15" t="s">
        <v>72</v>
      </c>
      <c r="AY4804" s="266" t="s">
        <v>191</v>
      </c>
    </row>
    <row r="4805" s="13" customFormat="1">
      <c r="A4805" s="13"/>
      <c r="B4805" s="234"/>
      <c r="C4805" s="235"/>
      <c r="D4805" s="236" t="s">
        <v>202</v>
      </c>
      <c r="E4805" s="237" t="s">
        <v>19</v>
      </c>
      <c r="F4805" s="238" t="s">
        <v>1623</v>
      </c>
      <c r="G4805" s="235"/>
      <c r="H4805" s="237" t="s">
        <v>19</v>
      </c>
      <c r="I4805" s="239"/>
      <c r="J4805" s="235"/>
      <c r="K4805" s="235"/>
      <c r="L4805" s="240"/>
      <c r="M4805" s="241"/>
      <c r="N4805" s="242"/>
      <c r="O4805" s="242"/>
      <c r="P4805" s="242"/>
      <c r="Q4805" s="242"/>
      <c r="R4805" s="242"/>
      <c r="S4805" s="242"/>
      <c r="T4805" s="243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4" t="s">
        <v>202</v>
      </c>
      <c r="AU4805" s="244" t="s">
        <v>82</v>
      </c>
      <c r="AV4805" s="13" t="s">
        <v>80</v>
      </c>
      <c r="AW4805" s="13" t="s">
        <v>34</v>
      </c>
      <c r="AX4805" s="13" t="s">
        <v>72</v>
      </c>
      <c r="AY4805" s="244" t="s">
        <v>191</v>
      </c>
    </row>
    <row r="4806" s="13" customFormat="1">
      <c r="A4806" s="13"/>
      <c r="B4806" s="234"/>
      <c r="C4806" s="235"/>
      <c r="D4806" s="236" t="s">
        <v>202</v>
      </c>
      <c r="E4806" s="237" t="s">
        <v>19</v>
      </c>
      <c r="F4806" s="238" t="s">
        <v>1471</v>
      </c>
      <c r="G4806" s="235"/>
      <c r="H4806" s="237" t="s">
        <v>19</v>
      </c>
      <c r="I4806" s="239"/>
      <c r="J4806" s="235"/>
      <c r="K4806" s="235"/>
      <c r="L4806" s="240"/>
      <c r="M4806" s="241"/>
      <c r="N4806" s="242"/>
      <c r="O4806" s="242"/>
      <c r="P4806" s="242"/>
      <c r="Q4806" s="242"/>
      <c r="R4806" s="242"/>
      <c r="S4806" s="242"/>
      <c r="T4806" s="24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4" t="s">
        <v>202</v>
      </c>
      <c r="AU4806" s="244" t="s">
        <v>82</v>
      </c>
      <c r="AV4806" s="13" t="s">
        <v>80</v>
      </c>
      <c r="AW4806" s="13" t="s">
        <v>34</v>
      </c>
      <c r="AX4806" s="13" t="s">
        <v>72</v>
      </c>
      <c r="AY4806" s="244" t="s">
        <v>191</v>
      </c>
    </row>
    <row r="4807" s="14" customFormat="1">
      <c r="A4807" s="14"/>
      <c r="B4807" s="245"/>
      <c r="C4807" s="246"/>
      <c r="D4807" s="236" t="s">
        <v>202</v>
      </c>
      <c r="E4807" s="247" t="s">
        <v>19</v>
      </c>
      <c r="F4807" s="248" t="s">
        <v>3127</v>
      </c>
      <c r="G4807" s="246"/>
      <c r="H4807" s="249">
        <v>15.800000000000001</v>
      </c>
      <c r="I4807" s="250"/>
      <c r="J4807" s="246"/>
      <c r="K4807" s="246"/>
      <c r="L4807" s="251"/>
      <c r="M4807" s="252"/>
      <c r="N4807" s="253"/>
      <c r="O4807" s="253"/>
      <c r="P4807" s="253"/>
      <c r="Q4807" s="253"/>
      <c r="R4807" s="253"/>
      <c r="S4807" s="253"/>
      <c r="T4807" s="25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5" t="s">
        <v>202</v>
      </c>
      <c r="AU4807" s="255" t="s">
        <v>82</v>
      </c>
      <c r="AV4807" s="14" t="s">
        <v>82</v>
      </c>
      <c r="AW4807" s="14" t="s">
        <v>34</v>
      </c>
      <c r="AX4807" s="14" t="s">
        <v>72</v>
      </c>
      <c r="AY4807" s="255" t="s">
        <v>191</v>
      </c>
    </row>
    <row r="4808" s="14" customFormat="1">
      <c r="A4808" s="14"/>
      <c r="B4808" s="245"/>
      <c r="C4808" s="246"/>
      <c r="D4808" s="236" t="s">
        <v>202</v>
      </c>
      <c r="E4808" s="247" t="s">
        <v>19</v>
      </c>
      <c r="F4808" s="248" t="s">
        <v>3101</v>
      </c>
      <c r="G4808" s="246"/>
      <c r="H4808" s="249">
        <v>11.199999999999999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202</v>
      </c>
      <c r="AU4808" s="255" t="s">
        <v>82</v>
      </c>
      <c r="AV4808" s="14" t="s">
        <v>82</v>
      </c>
      <c r="AW4808" s="14" t="s">
        <v>34</v>
      </c>
      <c r="AX4808" s="14" t="s">
        <v>72</v>
      </c>
      <c r="AY4808" s="255" t="s">
        <v>191</v>
      </c>
    </row>
    <row r="4809" s="14" customFormat="1">
      <c r="A4809" s="14"/>
      <c r="B4809" s="245"/>
      <c r="C4809" s="246"/>
      <c r="D4809" s="236" t="s">
        <v>202</v>
      </c>
      <c r="E4809" s="247" t="s">
        <v>19</v>
      </c>
      <c r="F4809" s="248" t="s">
        <v>3102</v>
      </c>
      <c r="G4809" s="246"/>
      <c r="H4809" s="249">
        <v>5.2000000000000002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202</v>
      </c>
      <c r="AU4809" s="255" t="s">
        <v>82</v>
      </c>
      <c r="AV4809" s="14" t="s">
        <v>82</v>
      </c>
      <c r="AW4809" s="14" t="s">
        <v>34</v>
      </c>
      <c r="AX4809" s="14" t="s">
        <v>72</v>
      </c>
      <c r="AY4809" s="255" t="s">
        <v>191</v>
      </c>
    </row>
    <row r="4810" s="14" customFormat="1">
      <c r="A4810" s="14"/>
      <c r="B4810" s="245"/>
      <c r="C4810" s="246"/>
      <c r="D4810" s="236" t="s">
        <v>202</v>
      </c>
      <c r="E4810" s="247" t="s">
        <v>19</v>
      </c>
      <c r="F4810" s="248" t="s">
        <v>3128</v>
      </c>
      <c r="G4810" s="246"/>
      <c r="H4810" s="249">
        <v>2</v>
      </c>
      <c r="I4810" s="250"/>
      <c r="J4810" s="246"/>
      <c r="K4810" s="246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202</v>
      </c>
      <c r="AU4810" s="255" t="s">
        <v>82</v>
      </c>
      <c r="AV4810" s="14" t="s">
        <v>82</v>
      </c>
      <c r="AW4810" s="14" t="s">
        <v>34</v>
      </c>
      <c r="AX4810" s="14" t="s">
        <v>72</v>
      </c>
      <c r="AY4810" s="255" t="s">
        <v>191</v>
      </c>
    </row>
    <row r="4811" s="13" customFormat="1">
      <c r="A4811" s="13"/>
      <c r="B4811" s="234"/>
      <c r="C4811" s="235"/>
      <c r="D4811" s="236" t="s">
        <v>202</v>
      </c>
      <c r="E4811" s="237" t="s">
        <v>19</v>
      </c>
      <c r="F4811" s="238" t="s">
        <v>1628</v>
      </c>
      <c r="G4811" s="235"/>
      <c r="H4811" s="237" t="s">
        <v>19</v>
      </c>
      <c r="I4811" s="239"/>
      <c r="J4811" s="235"/>
      <c r="K4811" s="235"/>
      <c r="L4811" s="240"/>
      <c r="M4811" s="241"/>
      <c r="N4811" s="242"/>
      <c r="O4811" s="242"/>
      <c r="P4811" s="242"/>
      <c r="Q4811" s="242"/>
      <c r="R4811" s="242"/>
      <c r="S4811" s="242"/>
      <c r="T4811" s="243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4" t="s">
        <v>202</v>
      </c>
      <c r="AU4811" s="244" t="s">
        <v>82</v>
      </c>
      <c r="AV4811" s="13" t="s">
        <v>80</v>
      </c>
      <c r="AW4811" s="13" t="s">
        <v>34</v>
      </c>
      <c r="AX4811" s="13" t="s">
        <v>72</v>
      </c>
      <c r="AY4811" s="244" t="s">
        <v>191</v>
      </c>
    </row>
    <row r="4812" s="14" customFormat="1">
      <c r="A4812" s="14"/>
      <c r="B4812" s="245"/>
      <c r="C4812" s="246"/>
      <c r="D4812" s="236" t="s">
        <v>202</v>
      </c>
      <c r="E4812" s="247" t="s">
        <v>19</v>
      </c>
      <c r="F4812" s="248" t="s">
        <v>1690</v>
      </c>
      <c r="G4812" s="246"/>
      <c r="H4812" s="249">
        <v>9.5999999999999996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202</v>
      </c>
      <c r="AU4812" s="255" t="s">
        <v>82</v>
      </c>
      <c r="AV4812" s="14" t="s">
        <v>82</v>
      </c>
      <c r="AW4812" s="14" t="s">
        <v>34</v>
      </c>
      <c r="AX4812" s="14" t="s">
        <v>72</v>
      </c>
      <c r="AY4812" s="255" t="s">
        <v>191</v>
      </c>
    </row>
    <row r="4813" s="15" customFormat="1">
      <c r="A4813" s="15"/>
      <c r="B4813" s="256"/>
      <c r="C4813" s="257"/>
      <c r="D4813" s="236" t="s">
        <v>202</v>
      </c>
      <c r="E4813" s="258" t="s">
        <v>19</v>
      </c>
      <c r="F4813" s="259" t="s">
        <v>208</v>
      </c>
      <c r="G4813" s="257"/>
      <c r="H4813" s="260">
        <v>43.800000000000004</v>
      </c>
      <c r="I4813" s="261"/>
      <c r="J4813" s="257"/>
      <c r="K4813" s="257"/>
      <c r="L4813" s="262"/>
      <c r="M4813" s="263"/>
      <c r="N4813" s="264"/>
      <c r="O4813" s="264"/>
      <c r="P4813" s="264"/>
      <c r="Q4813" s="264"/>
      <c r="R4813" s="264"/>
      <c r="S4813" s="264"/>
      <c r="T4813" s="265"/>
      <c r="U4813" s="15"/>
      <c r="V4813" s="15"/>
      <c r="W4813" s="15"/>
      <c r="X4813" s="15"/>
      <c r="Y4813" s="15"/>
      <c r="Z4813" s="15"/>
      <c r="AA4813" s="15"/>
      <c r="AB4813" s="15"/>
      <c r="AC4813" s="15"/>
      <c r="AD4813" s="15"/>
      <c r="AE4813" s="15"/>
      <c r="AT4813" s="266" t="s">
        <v>202</v>
      </c>
      <c r="AU4813" s="266" t="s">
        <v>82</v>
      </c>
      <c r="AV4813" s="15" t="s">
        <v>93</v>
      </c>
      <c r="AW4813" s="15" t="s">
        <v>34</v>
      </c>
      <c r="AX4813" s="15" t="s">
        <v>72</v>
      </c>
      <c r="AY4813" s="266" t="s">
        <v>191</v>
      </c>
    </row>
    <row r="4814" s="16" customFormat="1">
      <c r="A4814" s="16"/>
      <c r="B4814" s="267"/>
      <c r="C4814" s="268"/>
      <c r="D4814" s="236" t="s">
        <v>202</v>
      </c>
      <c r="E4814" s="269" t="s">
        <v>19</v>
      </c>
      <c r="F4814" s="270" t="s">
        <v>212</v>
      </c>
      <c r="G4814" s="268"/>
      <c r="H4814" s="271">
        <v>98.640000000000001</v>
      </c>
      <c r="I4814" s="272"/>
      <c r="J4814" s="268"/>
      <c r="K4814" s="268"/>
      <c r="L4814" s="273"/>
      <c r="M4814" s="274"/>
      <c r="N4814" s="275"/>
      <c r="O4814" s="275"/>
      <c r="P4814" s="275"/>
      <c r="Q4814" s="275"/>
      <c r="R4814" s="275"/>
      <c r="S4814" s="275"/>
      <c r="T4814" s="27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T4814" s="277" t="s">
        <v>202</v>
      </c>
      <c r="AU4814" s="277" t="s">
        <v>82</v>
      </c>
      <c r="AV4814" s="16" t="s">
        <v>198</v>
      </c>
      <c r="AW4814" s="16" t="s">
        <v>34</v>
      </c>
      <c r="AX4814" s="16" t="s">
        <v>80</v>
      </c>
      <c r="AY4814" s="277" t="s">
        <v>191</v>
      </c>
    </row>
    <row r="4815" s="2" customFormat="1" ht="16.5" customHeight="1">
      <c r="A4815" s="41"/>
      <c r="B4815" s="42"/>
      <c r="C4815" s="278" t="s">
        <v>3129</v>
      </c>
      <c r="D4815" s="278" t="s">
        <v>260</v>
      </c>
      <c r="E4815" s="279" t="s">
        <v>3078</v>
      </c>
      <c r="F4815" s="280" t="s">
        <v>3079</v>
      </c>
      <c r="G4815" s="281" t="s">
        <v>196</v>
      </c>
      <c r="H4815" s="282">
        <v>20.689</v>
      </c>
      <c r="I4815" s="283"/>
      <c r="J4815" s="284">
        <f>ROUND(I4815*H4815,2)</f>
        <v>0</v>
      </c>
      <c r="K4815" s="280" t="s">
        <v>197</v>
      </c>
      <c r="L4815" s="285"/>
      <c r="M4815" s="286" t="s">
        <v>19</v>
      </c>
      <c r="N4815" s="287" t="s">
        <v>43</v>
      </c>
      <c r="O4815" s="87"/>
      <c r="P4815" s="225">
        <f>O4815*H4815</f>
        <v>0</v>
      </c>
      <c r="Q4815" s="225">
        <v>0.012800000000000001</v>
      </c>
      <c r="R4815" s="225">
        <f>Q4815*H4815</f>
        <v>0.26481920000000003</v>
      </c>
      <c r="S4815" s="225">
        <v>0</v>
      </c>
      <c r="T4815" s="226">
        <f>S4815*H4815</f>
        <v>0</v>
      </c>
      <c r="U4815" s="41"/>
      <c r="V4815" s="41"/>
      <c r="W4815" s="41"/>
      <c r="X4815" s="41"/>
      <c r="Y4815" s="41"/>
      <c r="Z4815" s="41"/>
      <c r="AA4815" s="41"/>
      <c r="AB4815" s="41"/>
      <c r="AC4815" s="41"/>
      <c r="AD4815" s="41"/>
      <c r="AE4815" s="41"/>
      <c r="AR4815" s="227" t="s">
        <v>688</v>
      </c>
      <c r="AT4815" s="227" t="s">
        <v>260</v>
      </c>
      <c r="AU4815" s="227" t="s">
        <v>82</v>
      </c>
      <c r="AY4815" s="20" t="s">
        <v>191</v>
      </c>
      <c r="BE4815" s="228">
        <f>IF(N4815="základní",J4815,0)</f>
        <v>0</v>
      </c>
      <c r="BF4815" s="228">
        <f>IF(N4815="snížená",J4815,0)</f>
        <v>0</v>
      </c>
      <c r="BG4815" s="228">
        <f>IF(N4815="zákl. přenesená",J4815,0)</f>
        <v>0</v>
      </c>
      <c r="BH4815" s="228">
        <f>IF(N4815="sníž. přenesená",J4815,0)</f>
        <v>0</v>
      </c>
      <c r="BI4815" s="228">
        <f>IF(N4815="nulová",J4815,0)</f>
        <v>0</v>
      </c>
      <c r="BJ4815" s="20" t="s">
        <v>80</v>
      </c>
      <c r="BK4815" s="228">
        <f>ROUND(I4815*H4815,2)</f>
        <v>0</v>
      </c>
      <c r="BL4815" s="20" t="s">
        <v>464</v>
      </c>
      <c r="BM4815" s="227" t="s">
        <v>3130</v>
      </c>
    </row>
    <row r="4816" s="13" customFormat="1">
      <c r="A4816" s="13"/>
      <c r="B4816" s="234"/>
      <c r="C4816" s="235"/>
      <c r="D4816" s="236" t="s">
        <v>202</v>
      </c>
      <c r="E4816" s="237" t="s">
        <v>19</v>
      </c>
      <c r="F4816" s="238" t="s">
        <v>701</v>
      </c>
      <c r="G4816" s="235"/>
      <c r="H4816" s="237" t="s">
        <v>19</v>
      </c>
      <c r="I4816" s="239"/>
      <c r="J4816" s="235"/>
      <c r="K4816" s="235"/>
      <c r="L4816" s="240"/>
      <c r="M4816" s="241"/>
      <c r="N4816" s="242"/>
      <c r="O4816" s="242"/>
      <c r="P4816" s="242"/>
      <c r="Q4816" s="242"/>
      <c r="R4816" s="242"/>
      <c r="S4816" s="242"/>
      <c r="T4816" s="24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4" t="s">
        <v>202</v>
      </c>
      <c r="AU4816" s="244" t="s">
        <v>82</v>
      </c>
      <c r="AV4816" s="13" t="s">
        <v>80</v>
      </c>
      <c r="AW4816" s="13" t="s">
        <v>34</v>
      </c>
      <c r="AX4816" s="13" t="s">
        <v>72</v>
      </c>
      <c r="AY4816" s="244" t="s">
        <v>191</v>
      </c>
    </row>
    <row r="4817" s="13" customFormat="1">
      <c r="A4817" s="13"/>
      <c r="B4817" s="234"/>
      <c r="C4817" s="235"/>
      <c r="D4817" s="236" t="s">
        <v>202</v>
      </c>
      <c r="E4817" s="237" t="s">
        <v>19</v>
      </c>
      <c r="F4817" s="238" t="s">
        <v>1489</v>
      </c>
      <c r="G4817" s="235"/>
      <c r="H4817" s="237" t="s">
        <v>19</v>
      </c>
      <c r="I4817" s="239"/>
      <c r="J4817" s="235"/>
      <c r="K4817" s="235"/>
      <c r="L4817" s="240"/>
      <c r="M4817" s="241"/>
      <c r="N4817" s="242"/>
      <c r="O4817" s="242"/>
      <c r="P4817" s="242"/>
      <c r="Q4817" s="242"/>
      <c r="R4817" s="242"/>
      <c r="S4817" s="242"/>
      <c r="T4817" s="243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4" t="s">
        <v>202</v>
      </c>
      <c r="AU4817" s="244" t="s">
        <v>82</v>
      </c>
      <c r="AV4817" s="13" t="s">
        <v>80</v>
      </c>
      <c r="AW4817" s="13" t="s">
        <v>34</v>
      </c>
      <c r="AX4817" s="13" t="s">
        <v>72</v>
      </c>
      <c r="AY4817" s="244" t="s">
        <v>191</v>
      </c>
    </row>
    <row r="4818" s="13" customFormat="1">
      <c r="A4818" s="13"/>
      <c r="B4818" s="234"/>
      <c r="C4818" s="235"/>
      <c r="D4818" s="236" t="s">
        <v>202</v>
      </c>
      <c r="E4818" s="237" t="s">
        <v>19</v>
      </c>
      <c r="F4818" s="238" t="s">
        <v>1494</v>
      </c>
      <c r="G4818" s="235"/>
      <c r="H4818" s="237" t="s">
        <v>19</v>
      </c>
      <c r="I4818" s="239"/>
      <c r="J4818" s="235"/>
      <c r="K4818" s="235"/>
      <c r="L4818" s="240"/>
      <c r="M4818" s="241"/>
      <c r="N4818" s="242"/>
      <c r="O4818" s="242"/>
      <c r="P4818" s="242"/>
      <c r="Q4818" s="242"/>
      <c r="R4818" s="242"/>
      <c r="S4818" s="242"/>
      <c r="T4818" s="24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4" t="s">
        <v>202</v>
      </c>
      <c r="AU4818" s="244" t="s">
        <v>82</v>
      </c>
      <c r="AV4818" s="13" t="s">
        <v>80</v>
      </c>
      <c r="AW4818" s="13" t="s">
        <v>34</v>
      </c>
      <c r="AX4818" s="13" t="s">
        <v>72</v>
      </c>
      <c r="AY4818" s="244" t="s">
        <v>191</v>
      </c>
    </row>
    <row r="4819" s="14" customFormat="1">
      <c r="A4819" s="14"/>
      <c r="B4819" s="245"/>
      <c r="C4819" s="246"/>
      <c r="D4819" s="236" t="s">
        <v>202</v>
      </c>
      <c r="E4819" s="247" t="s">
        <v>19</v>
      </c>
      <c r="F4819" s="248" t="s">
        <v>3087</v>
      </c>
      <c r="G4819" s="246"/>
      <c r="H4819" s="249">
        <v>4.8399999999999999</v>
      </c>
      <c r="I4819" s="250"/>
      <c r="J4819" s="246"/>
      <c r="K4819" s="246"/>
      <c r="L4819" s="251"/>
      <c r="M4819" s="252"/>
      <c r="N4819" s="253"/>
      <c r="O4819" s="253"/>
      <c r="P4819" s="253"/>
      <c r="Q4819" s="253"/>
      <c r="R4819" s="253"/>
      <c r="S4819" s="253"/>
      <c r="T4819" s="25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5" t="s">
        <v>202</v>
      </c>
      <c r="AU4819" s="255" t="s">
        <v>82</v>
      </c>
      <c r="AV4819" s="14" t="s">
        <v>82</v>
      </c>
      <c r="AW4819" s="14" t="s">
        <v>34</v>
      </c>
      <c r="AX4819" s="14" t="s">
        <v>72</v>
      </c>
      <c r="AY4819" s="255" t="s">
        <v>191</v>
      </c>
    </row>
    <row r="4820" s="14" customFormat="1">
      <c r="A4820" s="14"/>
      <c r="B4820" s="245"/>
      <c r="C4820" s="246"/>
      <c r="D4820" s="236" t="s">
        <v>202</v>
      </c>
      <c r="E4820" s="247" t="s">
        <v>19</v>
      </c>
      <c r="F4820" s="248" t="s">
        <v>3087</v>
      </c>
      <c r="G4820" s="246"/>
      <c r="H4820" s="249">
        <v>4.8399999999999999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202</v>
      </c>
      <c r="AU4820" s="255" t="s">
        <v>82</v>
      </c>
      <c r="AV4820" s="14" t="s">
        <v>82</v>
      </c>
      <c r="AW4820" s="14" t="s">
        <v>34</v>
      </c>
      <c r="AX4820" s="14" t="s">
        <v>72</v>
      </c>
      <c r="AY4820" s="255" t="s">
        <v>191</v>
      </c>
    </row>
    <row r="4821" s="15" customFormat="1">
      <c r="A4821" s="15"/>
      <c r="B4821" s="256"/>
      <c r="C4821" s="257"/>
      <c r="D4821" s="236" t="s">
        <v>202</v>
      </c>
      <c r="E4821" s="258" t="s">
        <v>19</v>
      </c>
      <c r="F4821" s="259" t="s">
        <v>208</v>
      </c>
      <c r="G4821" s="257"/>
      <c r="H4821" s="260">
        <v>9.6799999999999997</v>
      </c>
      <c r="I4821" s="261"/>
      <c r="J4821" s="257"/>
      <c r="K4821" s="257"/>
      <c r="L4821" s="262"/>
      <c r="M4821" s="263"/>
      <c r="N4821" s="264"/>
      <c r="O4821" s="264"/>
      <c r="P4821" s="264"/>
      <c r="Q4821" s="264"/>
      <c r="R4821" s="264"/>
      <c r="S4821" s="264"/>
      <c r="T4821" s="265"/>
      <c r="U4821" s="15"/>
      <c r="V4821" s="15"/>
      <c r="W4821" s="15"/>
      <c r="X4821" s="15"/>
      <c r="Y4821" s="15"/>
      <c r="Z4821" s="15"/>
      <c r="AA4821" s="15"/>
      <c r="AB4821" s="15"/>
      <c r="AC4821" s="15"/>
      <c r="AD4821" s="15"/>
      <c r="AE4821" s="15"/>
      <c r="AT4821" s="266" t="s">
        <v>202</v>
      </c>
      <c r="AU4821" s="266" t="s">
        <v>82</v>
      </c>
      <c r="AV4821" s="15" t="s">
        <v>93</v>
      </c>
      <c r="AW4821" s="15" t="s">
        <v>34</v>
      </c>
      <c r="AX4821" s="15" t="s">
        <v>72</v>
      </c>
      <c r="AY4821" s="266" t="s">
        <v>191</v>
      </c>
    </row>
    <row r="4822" s="13" customFormat="1">
      <c r="A4822" s="13"/>
      <c r="B4822" s="234"/>
      <c r="C4822" s="235"/>
      <c r="D4822" s="236" t="s">
        <v>202</v>
      </c>
      <c r="E4822" s="237" t="s">
        <v>19</v>
      </c>
      <c r="F4822" s="238" t="s">
        <v>1539</v>
      </c>
      <c r="G4822" s="235"/>
      <c r="H4822" s="237" t="s">
        <v>19</v>
      </c>
      <c r="I4822" s="239"/>
      <c r="J4822" s="235"/>
      <c r="K4822" s="235"/>
      <c r="L4822" s="240"/>
      <c r="M4822" s="241"/>
      <c r="N4822" s="242"/>
      <c r="O4822" s="242"/>
      <c r="P4822" s="242"/>
      <c r="Q4822" s="242"/>
      <c r="R4822" s="242"/>
      <c r="S4822" s="242"/>
      <c r="T4822" s="24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4" t="s">
        <v>202</v>
      </c>
      <c r="AU4822" s="244" t="s">
        <v>82</v>
      </c>
      <c r="AV4822" s="13" t="s">
        <v>80</v>
      </c>
      <c r="AW4822" s="13" t="s">
        <v>34</v>
      </c>
      <c r="AX4822" s="13" t="s">
        <v>72</v>
      </c>
      <c r="AY4822" s="244" t="s">
        <v>191</v>
      </c>
    </row>
    <row r="4823" s="13" customFormat="1">
      <c r="A4823" s="13"/>
      <c r="B4823" s="234"/>
      <c r="C4823" s="235"/>
      <c r="D4823" s="236" t="s">
        <v>202</v>
      </c>
      <c r="E4823" s="237" t="s">
        <v>19</v>
      </c>
      <c r="F4823" s="238" t="s">
        <v>1540</v>
      </c>
      <c r="G4823" s="235"/>
      <c r="H4823" s="237" t="s">
        <v>19</v>
      </c>
      <c r="I4823" s="239"/>
      <c r="J4823" s="235"/>
      <c r="K4823" s="235"/>
      <c r="L4823" s="240"/>
      <c r="M4823" s="241"/>
      <c r="N4823" s="242"/>
      <c r="O4823" s="242"/>
      <c r="P4823" s="242"/>
      <c r="Q4823" s="242"/>
      <c r="R4823" s="242"/>
      <c r="S4823" s="242"/>
      <c r="T4823" s="243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4" t="s">
        <v>202</v>
      </c>
      <c r="AU4823" s="244" t="s">
        <v>82</v>
      </c>
      <c r="AV4823" s="13" t="s">
        <v>80</v>
      </c>
      <c r="AW4823" s="13" t="s">
        <v>34</v>
      </c>
      <c r="AX4823" s="13" t="s">
        <v>72</v>
      </c>
      <c r="AY4823" s="244" t="s">
        <v>191</v>
      </c>
    </row>
    <row r="4824" s="13" customFormat="1">
      <c r="A4824" s="13"/>
      <c r="B4824" s="234"/>
      <c r="C4824" s="235"/>
      <c r="D4824" s="236" t="s">
        <v>202</v>
      </c>
      <c r="E4824" s="237" t="s">
        <v>19</v>
      </c>
      <c r="F4824" s="238" t="s">
        <v>1548</v>
      </c>
      <c r="G4824" s="235"/>
      <c r="H4824" s="237" t="s">
        <v>19</v>
      </c>
      <c r="I4824" s="239"/>
      <c r="J4824" s="235"/>
      <c r="K4824" s="235"/>
      <c r="L4824" s="240"/>
      <c r="M4824" s="241"/>
      <c r="N4824" s="242"/>
      <c r="O4824" s="242"/>
      <c r="P4824" s="242"/>
      <c r="Q4824" s="242"/>
      <c r="R4824" s="242"/>
      <c r="S4824" s="242"/>
      <c r="T4824" s="24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4" t="s">
        <v>202</v>
      </c>
      <c r="AU4824" s="244" t="s">
        <v>82</v>
      </c>
      <c r="AV4824" s="13" t="s">
        <v>80</v>
      </c>
      <c r="AW4824" s="13" t="s">
        <v>34</v>
      </c>
      <c r="AX4824" s="13" t="s">
        <v>72</v>
      </c>
      <c r="AY4824" s="244" t="s">
        <v>191</v>
      </c>
    </row>
    <row r="4825" s="14" customFormat="1">
      <c r="A4825" s="14"/>
      <c r="B4825" s="245"/>
      <c r="C4825" s="246"/>
      <c r="D4825" s="236" t="s">
        <v>202</v>
      </c>
      <c r="E4825" s="247" t="s">
        <v>19</v>
      </c>
      <c r="F4825" s="248" t="s">
        <v>3125</v>
      </c>
      <c r="G4825" s="246"/>
      <c r="H4825" s="249">
        <v>0.5</v>
      </c>
      <c r="I4825" s="250"/>
      <c r="J4825" s="246"/>
      <c r="K4825" s="246"/>
      <c r="L4825" s="251"/>
      <c r="M4825" s="252"/>
      <c r="N4825" s="253"/>
      <c r="O4825" s="253"/>
      <c r="P4825" s="253"/>
      <c r="Q4825" s="253"/>
      <c r="R4825" s="253"/>
      <c r="S4825" s="253"/>
      <c r="T4825" s="25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5" t="s">
        <v>202</v>
      </c>
      <c r="AU4825" s="255" t="s">
        <v>82</v>
      </c>
      <c r="AV4825" s="14" t="s">
        <v>82</v>
      </c>
      <c r="AW4825" s="14" t="s">
        <v>34</v>
      </c>
      <c r="AX4825" s="14" t="s">
        <v>72</v>
      </c>
      <c r="AY4825" s="255" t="s">
        <v>191</v>
      </c>
    </row>
    <row r="4826" s="13" customFormat="1">
      <c r="A4826" s="13"/>
      <c r="B4826" s="234"/>
      <c r="C4826" s="235"/>
      <c r="D4826" s="236" t="s">
        <v>202</v>
      </c>
      <c r="E4826" s="237" t="s">
        <v>19</v>
      </c>
      <c r="F4826" s="238" t="s">
        <v>1554</v>
      </c>
      <c r="G4826" s="235"/>
      <c r="H4826" s="237" t="s">
        <v>19</v>
      </c>
      <c r="I4826" s="239"/>
      <c r="J4826" s="235"/>
      <c r="K4826" s="235"/>
      <c r="L4826" s="240"/>
      <c r="M4826" s="241"/>
      <c r="N4826" s="242"/>
      <c r="O4826" s="242"/>
      <c r="P4826" s="242"/>
      <c r="Q4826" s="242"/>
      <c r="R4826" s="242"/>
      <c r="S4826" s="242"/>
      <c r="T4826" s="243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4" t="s">
        <v>202</v>
      </c>
      <c r="AU4826" s="244" t="s">
        <v>82</v>
      </c>
      <c r="AV4826" s="13" t="s">
        <v>80</v>
      </c>
      <c r="AW4826" s="13" t="s">
        <v>34</v>
      </c>
      <c r="AX4826" s="13" t="s">
        <v>72</v>
      </c>
      <c r="AY4826" s="244" t="s">
        <v>191</v>
      </c>
    </row>
    <row r="4827" s="13" customFormat="1">
      <c r="A4827" s="13"/>
      <c r="B4827" s="234"/>
      <c r="C4827" s="235"/>
      <c r="D4827" s="236" t="s">
        <v>202</v>
      </c>
      <c r="E4827" s="237" t="s">
        <v>19</v>
      </c>
      <c r="F4827" s="238" t="s">
        <v>1559</v>
      </c>
      <c r="G4827" s="235"/>
      <c r="H4827" s="237" t="s">
        <v>19</v>
      </c>
      <c r="I4827" s="239"/>
      <c r="J4827" s="235"/>
      <c r="K4827" s="235"/>
      <c r="L4827" s="240"/>
      <c r="M4827" s="241"/>
      <c r="N4827" s="242"/>
      <c r="O4827" s="242"/>
      <c r="P4827" s="242"/>
      <c r="Q4827" s="242"/>
      <c r="R4827" s="242"/>
      <c r="S4827" s="242"/>
      <c r="T4827" s="243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4" t="s">
        <v>202</v>
      </c>
      <c r="AU4827" s="244" t="s">
        <v>82</v>
      </c>
      <c r="AV4827" s="13" t="s">
        <v>80</v>
      </c>
      <c r="AW4827" s="13" t="s">
        <v>34</v>
      </c>
      <c r="AX4827" s="13" t="s">
        <v>72</v>
      </c>
      <c r="AY4827" s="244" t="s">
        <v>191</v>
      </c>
    </row>
    <row r="4828" s="14" customFormat="1">
      <c r="A4828" s="14"/>
      <c r="B4828" s="245"/>
      <c r="C4828" s="246"/>
      <c r="D4828" s="236" t="s">
        <v>202</v>
      </c>
      <c r="E4828" s="247" t="s">
        <v>19</v>
      </c>
      <c r="F4828" s="248" t="s">
        <v>3125</v>
      </c>
      <c r="G4828" s="246"/>
      <c r="H4828" s="249">
        <v>0.5</v>
      </c>
      <c r="I4828" s="250"/>
      <c r="J4828" s="246"/>
      <c r="K4828" s="246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202</v>
      </c>
      <c r="AU4828" s="255" t="s">
        <v>82</v>
      </c>
      <c r="AV4828" s="14" t="s">
        <v>82</v>
      </c>
      <c r="AW4828" s="14" t="s">
        <v>34</v>
      </c>
      <c r="AX4828" s="14" t="s">
        <v>72</v>
      </c>
      <c r="AY4828" s="255" t="s">
        <v>191</v>
      </c>
    </row>
    <row r="4829" s="13" customFormat="1">
      <c r="A4829" s="13"/>
      <c r="B4829" s="234"/>
      <c r="C4829" s="235"/>
      <c r="D4829" s="236" t="s">
        <v>202</v>
      </c>
      <c r="E4829" s="237" t="s">
        <v>19</v>
      </c>
      <c r="F4829" s="238" t="s">
        <v>1565</v>
      </c>
      <c r="G4829" s="235"/>
      <c r="H4829" s="237" t="s">
        <v>19</v>
      </c>
      <c r="I4829" s="239"/>
      <c r="J4829" s="235"/>
      <c r="K4829" s="235"/>
      <c r="L4829" s="240"/>
      <c r="M4829" s="241"/>
      <c r="N4829" s="242"/>
      <c r="O4829" s="242"/>
      <c r="P4829" s="242"/>
      <c r="Q4829" s="242"/>
      <c r="R4829" s="242"/>
      <c r="S4829" s="242"/>
      <c r="T4829" s="24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4" t="s">
        <v>202</v>
      </c>
      <c r="AU4829" s="244" t="s">
        <v>82</v>
      </c>
      <c r="AV4829" s="13" t="s">
        <v>80</v>
      </c>
      <c r="AW4829" s="13" t="s">
        <v>34</v>
      </c>
      <c r="AX4829" s="13" t="s">
        <v>72</v>
      </c>
      <c r="AY4829" s="244" t="s">
        <v>191</v>
      </c>
    </row>
    <row r="4830" s="13" customFormat="1">
      <c r="A4830" s="13"/>
      <c r="B4830" s="234"/>
      <c r="C4830" s="235"/>
      <c r="D4830" s="236" t="s">
        <v>202</v>
      </c>
      <c r="E4830" s="237" t="s">
        <v>19</v>
      </c>
      <c r="F4830" s="238" t="s">
        <v>1569</v>
      </c>
      <c r="G4830" s="235"/>
      <c r="H4830" s="237" t="s">
        <v>19</v>
      </c>
      <c r="I4830" s="239"/>
      <c r="J4830" s="235"/>
      <c r="K4830" s="235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202</v>
      </c>
      <c r="AU4830" s="244" t="s">
        <v>82</v>
      </c>
      <c r="AV4830" s="13" t="s">
        <v>80</v>
      </c>
      <c r="AW4830" s="13" t="s">
        <v>34</v>
      </c>
      <c r="AX4830" s="13" t="s">
        <v>72</v>
      </c>
      <c r="AY4830" s="244" t="s">
        <v>191</v>
      </c>
    </row>
    <row r="4831" s="14" customFormat="1">
      <c r="A4831" s="14"/>
      <c r="B4831" s="245"/>
      <c r="C4831" s="246"/>
      <c r="D4831" s="236" t="s">
        <v>202</v>
      </c>
      <c r="E4831" s="247" t="s">
        <v>19</v>
      </c>
      <c r="F4831" s="248" t="s">
        <v>3125</v>
      </c>
      <c r="G4831" s="246"/>
      <c r="H4831" s="249">
        <v>0.5</v>
      </c>
      <c r="I4831" s="250"/>
      <c r="J4831" s="246"/>
      <c r="K4831" s="246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202</v>
      </c>
      <c r="AU4831" s="255" t="s">
        <v>82</v>
      </c>
      <c r="AV4831" s="14" t="s">
        <v>82</v>
      </c>
      <c r="AW4831" s="14" t="s">
        <v>34</v>
      </c>
      <c r="AX4831" s="14" t="s">
        <v>72</v>
      </c>
      <c r="AY4831" s="255" t="s">
        <v>191</v>
      </c>
    </row>
    <row r="4832" s="13" customFormat="1">
      <c r="A4832" s="13"/>
      <c r="B4832" s="234"/>
      <c r="C4832" s="235"/>
      <c r="D4832" s="236" t="s">
        <v>202</v>
      </c>
      <c r="E4832" s="237" t="s">
        <v>19</v>
      </c>
      <c r="F4832" s="238" t="s">
        <v>1572</v>
      </c>
      <c r="G4832" s="235"/>
      <c r="H4832" s="237" t="s">
        <v>19</v>
      </c>
      <c r="I4832" s="239"/>
      <c r="J4832" s="235"/>
      <c r="K4832" s="235"/>
      <c r="L4832" s="240"/>
      <c r="M4832" s="241"/>
      <c r="N4832" s="242"/>
      <c r="O4832" s="242"/>
      <c r="P4832" s="242"/>
      <c r="Q4832" s="242"/>
      <c r="R4832" s="242"/>
      <c r="S4832" s="242"/>
      <c r="T4832" s="243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4" t="s">
        <v>202</v>
      </c>
      <c r="AU4832" s="244" t="s">
        <v>82</v>
      </c>
      <c r="AV4832" s="13" t="s">
        <v>80</v>
      </c>
      <c r="AW4832" s="13" t="s">
        <v>34</v>
      </c>
      <c r="AX4832" s="13" t="s">
        <v>72</v>
      </c>
      <c r="AY4832" s="244" t="s">
        <v>191</v>
      </c>
    </row>
    <row r="4833" s="13" customFormat="1">
      <c r="A4833" s="13"/>
      <c r="B4833" s="234"/>
      <c r="C4833" s="235"/>
      <c r="D4833" s="236" t="s">
        <v>202</v>
      </c>
      <c r="E4833" s="237" t="s">
        <v>19</v>
      </c>
      <c r="F4833" s="238" t="s">
        <v>1577</v>
      </c>
      <c r="G4833" s="235"/>
      <c r="H4833" s="237" t="s">
        <v>19</v>
      </c>
      <c r="I4833" s="239"/>
      <c r="J4833" s="235"/>
      <c r="K4833" s="235"/>
      <c r="L4833" s="240"/>
      <c r="M4833" s="241"/>
      <c r="N4833" s="242"/>
      <c r="O4833" s="242"/>
      <c r="P4833" s="242"/>
      <c r="Q4833" s="242"/>
      <c r="R4833" s="242"/>
      <c r="S4833" s="242"/>
      <c r="T4833" s="24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4" t="s">
        <v>202</v>
      </c>
      <c r="AU4833" s="244" t="s">
        <v>82</v>
      </c>
      <c r="AV4833" s="13" t="s">
        <v>80</v>
      </c>
      <c r="AW4833" s="13" t="s">
        <v>34</v>
      </c>
      <c r="AX4833" s="13" t="s">
        <v>72</v>
      </c>
      <c r="AY4833" s="244" t="s">
        <v>191</v>
      </c>
    </row>
    <row r="4834" s="14" customFormat="1">
      <c r="A4834" s="14"/>
      <c r="B4834" s="245"/>
      <c r="C4834" s="246"/>
      <c r="D4834" s="236" t="s">
        <v>202</v>
      </c>
      <c r="E4834" s="247" t="s">
        <v>19</v>
      </c>
      <c r="F4834" s="248" t="s">
        <v>3125</v>
      </c>
      <c r="G4834" s="246"/>
      <c r="H4834" s="249">
        <v>0.5</v>
      </c>
      <c r="I4834" s="250"/>
      <c r="J4834" s="246"/>
      <c r="K4834" s="246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202</v>
      </c>
      <c r="AU4834" s="255" t="s">
        <v>82</v>
      </c>
      <c r="AV4834" s="14" t="s">
        <v>82</v>
      </c>
      <c r="AW4834" s="14" t="s">
        <v>34</v>
      </c>
      <c r="AX4834" s="14" t="s">
        <v>72</v>
      </c>
      <c r="AY4834" s="255" t="s">
        <v>191</v>
      </c>
    </row>
    <row r="4835" s="15" customFormat="1">
      <c r="A4835" s="15"/>
      <c r="B4835" s="256"/>
      <c r="C4835" s="257"/>
      <c r="D4835" s="236" t="s">
        <v>202</v>
      </c>
      <c r="E4835" s="258" t="s">
        <v>19</v>
      </c>
      <c r="F4835" s="259" t="s">
        <v>208</v>
      </c>
      <c r="G4835" s="257"/>
      <c r="H4835" s="260">
        <v>2</v>
      </c>
      <c r="I4835" s="261"/>
      <c r="J4835" s="257"/>
      <c r="K4835" s="257"/>
      <c r="L4835" s="262"/>
      <c r="M4835" s="263"/>
      <c r="N4835" s="264"/>
      <c r="O4835" s="264"/>
      <c r="P4835" s="264"/>
      <c r="Q4835" s="264"/>
      <c r="R4835" s="264"/>
      <c r="S4835" s="264"/>
      <c r="T4835" s="265"/>
      <c r="U4835" s="15"/>
      <c r="V4835" s="15"/>
      <c r="W4835" s="15"/>
      <c r="X4835" s="15"/>
      <c r="Y4835" s="15"/>
      <c r="Z4835" s="15"/>
      <c r="AA4835" s="15"/>
      <c r="AB4835" s="15"/>
      <c r="AC4835" s="15"/>
      <c r="AD4835" s="15"/>
      <c r="AE4835" s="15"/>
      <c r="AT4835" s="266" t="s">
        <v>202</v>
      </c>
      <c r="AU4835" s="266" t="s">
        <v>82</v>
      </c>
      <c r="AV4835" s="15" t="s">
        <v>93</v>
      </c>
      <c r="AW4835" s="15" t="s">
        <v>34</v>
      </c>
      <c r="AX4835" s="15" t="s">
        <v>72</v>
      </c>
      <c r="AY4835" s="266" t="s">
        <v>191</v>
      </c>
    </row>
    <row r="4836" s="13" customFormat="1">
      <c r="A4836" s="13"/>
      <c r="B4836" s="234"/>
      <c r="C4836" s="235"/>
      <c r="D4836" s="236" t="s">
        <v>202</v>
      </c>
      <c r="E4836" s="237" t="s">
        <v>19</v>
      </c>
      <c r="F4836" s="238" t="s">
        <v>1581</v>
      </c>
      <c r="G4836" s="235"/>
      <c r="H4836" s="237" t="s">
        <v>19</v>
      </c>
      <c r="I4836" s="239"/>
      <c r="J4836" s="235"/>
      <c r="K4836" s="235"/>
      <c r="L4836" s="240"/>
      <c r="M4836" s="241"/>
      <c r="N4836" s="242"/>
      <c r="O4836" s="242"/>
      <c r="P4836" s="242"/>
      <c r="Q4836" s="242"/>
      <c r="R4836" s="242"/>
      <c r="S4836" s="242"/>
      <c r="T4836" s="24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4" t="s">
        <v>202</v>
      </c>
      <c r="AU4836" s="244" t="s">
        <v>82</v>
      </c>
      <c r="AV4836" s="13" t="s">
        <v>80</v>
      </c>
      <c r="AW4836" s="13" t="s">
        <v>34</v>
      </c>
      <c r="AX4836" s="13" t="s">
        <v>72</v>
      </c>
      <c r="AY4836" s="244" t="s">
        <v>191</v>
      </c>
    </row>
    <row r="4837" s="13" customFormat="1">
      <c r="A4837" s="13"/>
      <c r="B4837" s="234"/>
      <c r="C4837" s="235"/>
      <c r="D4837" s="236" t="s">
        <v>202</v>
      </c>
      <c r="E4837" s="237" t="s">
        <v>19</v>
      </c>
      <c r="F4837" s="238" t="s">
        <v>1599</v>
      </c>
      <c r="G4837" s="235"/>
      <c r="H4837" s="237" t="s">
        <v>19</v>
      </c>
      <c r="I4837" s="239"/>
      <c r="J4837" s="235"/>
      <c r="K4837" s="235"/>
      <c r="L4837" s="240"/>
      <c r="M4837" s="241"/>
      <c r="N4837" s="242"/>
      <c r="O4837" s="242"/>
      <c r="P4837" s="242"/>
      <c r="Q4837" s="242"/>
      <c r="R4837" s="242"/>
      <c r="S4837" s="242"/>
      <c r="T4837" s="24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4" t="s">
        <v>202</v>
      </c>
      <c r="AU4837" s="244" t="s">
        <v>82</v>
      </c>
      <c r="AV4837" s="13" t="s">
        <v>80</v>
      </c>
      <c r="AW4837" s="13" t="s">
        <v>34</v>
      </c>
      <c r="AX4837" s="13" t="s">
        <v>72</v>
      </c>
      <c r="AY4837" s="244" t="s">
        <v>191</v>
      </c>
    </row>
    <row r="4838" s="14" customFormat="1">
      <c r="A4838" s="14"/>
      <c r="B4838" s="245"/>
      <c r="C4838" s="246"/>
      <c r="D4838" s="236" t="s">
        <v>202</v>
      </c>
      <c r="E4838" s="247" t="s">
        <v>19</v>
      </c>
      <c r="F4838" s="248" t="s">
        <v>3126</v>
      </c>
      <c r="G4838" s="246"/>
      <c r="H4838" s="249">
        <v>1</v>
      </c>
      <c r="I4838" s="250"/>
      <c r="J4838" s="246"/>
      <c r="K4838" s="246"/>
      <c r="L4838" s="251"/>
      <c r="M4838" s="252"/>
      <c r="N4838" s="253"/>
      <c r="O4838" s="253"/>
      <c r="P4838" s="253"/>
      <c r="Q4838" s="253"/>
      <c r="R4838" s="253"/>
      <c r="S4838" s="253"/>
      <c r="T4838" s="25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5" t="s">
        <v>202</v>
      </c>
      <c r="AU4838" s="255" t="s">
        <v>82</v>
      </c>
      <c r="AV4838" s="14" t="s">
        <v>82</v>
      </c>
      <c r="AW4838" s="14" t="s">
        <v>34</v>
      </c>
      <c r="AX4838" s="14" t="s">
        <v>72</v>
      </c>
      <c r="AY4838" s="255" t="s">
        <v>191</v>
      </c>
    </row>
    <row r="4839" s="13" customFormat="1">
      <c r="A4839" s="13"/>
      <c r="B4839" s="234"/>
      <c r="C4839" s="235"/>
      <c r="D4839" s="236" t="s">
        <v>202</v>
      </c>
      <c r="E4839" s="237" t="s">
        <v>19</v>
      </c>
      <c r="F4839" s="238" t="s">
        <v>1604</v>
      </c>
      <c r="G4839" s="235"/>
      <c r="H4839" s="237" t="s">
        <v>19</v>
      </c>
      <c r="I4839" s="239"/>
      <c r="J4839" s="235"/>
      <c r="K4839" s="235"/>
      <c r="L4839" s="240"/>
      <c r="M4839" s="241"/>
      <c r="N4839" s="242"/>
      <c r="O4839" s="242"/>
      <c r="P4839" s="242"/>
      <c r="Q4839" s="242"/>
      <c r="R4839" s="242"/>
      <c r="S4839" s="242"/>
      <c r="T4839" s="24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4" t="s">
        <v>202</v>
      </c>
      <c r="AU4839" s="244" t="s">
        <v>82</v>
      </c>
      <c r="AV4839" s="13" t="s">
        <v>80</v>
      </c>
      <c r="AW4839" s="13" t="s">
        <v>34</v>
      </c>
      <c r="AX4839" s="13" t="s">
        <v>72</v>
      </c>
      <c r="AY4839" s="244" t="s">
        <v>191</v>
      </c>
    </row>
    <row r="4840" s="14" customFormat="1">
      <c r="A4840" s="14"/>
      <c r="B4840" s="245"/>
      <c r="C4840" s="246"/>
      <c r="D4840" s="236" t="s">
        <v>202</v>
      </c>
      <c r="E4840" s="247" t="s">
        <v>19</v>
      </c>
      <c r="F4840" s="248" t="s">
        <v>3126</v>
      </c>
      <c r="G4840" s="246"/>
      <c r="H4840" s="249">
        <v>1</v>
      </c>
      <c r="I4840" s="250"/>
      <c r="J4840" s="246"/>
      <c r="K4840" s="246"/>
      <c r="L4840" s="251"/>
      <c r="M4840" s="252"/>
      <c r="N4840" s="253"/>
      <c r="O4840" s="253"/>
      <c r="P4840" s="253"/>
      <c r="Q4840" s="253"/>
      <c r="R4840" s="253"/>
      <c r="S4840" s="253"/>
      <c r="T4840" s="25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5" t="s">
        <v>202</v>
      </c>
      <c r="AU4840" s="255" t="s">
        <v>82</v>
      </c>
      <c r="AV4840" s="14" t="s">
        <v>82</v>
      </c>
      <c r="AW4840" s="14" t="s">
        <v>34</v>
      </c>
      <c r="AX4840" s="14" t="s">
        <v>72</v>
      </c>
      <c r="AY4840" s="255" t="s">
        <v>191</v>
      </c>
    </row>
    <row r="4841" s="14" customFormat="1">
      <c r="A4841" s="14"/>
      <c r="B4841" s="245"/>
      <c r="C4841" s="246"/>
      <c r="D4841" s="236" t="s">
        <v>202</v>
      </c>
      <c r="E4841" s="247" t="s">
        <v>19</v>
      </c>
      <c r="F4841" s="248" t="s">
        <v>3095</v>
      </c>
      <c r="G4841" s="246"/>
      <c r="H4841" s="249">
        <v>5.1600000000000001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202</v>
      </c>
      <c r="AU4841" s="255" t="s">
        <v>82</v>
      </c>
      <c r="AV4841" s="14" t="s">
        <v>82</v>
      </c>
      <c r="AW4841" s="14" t="s">
        <v>34</v>
      </c>
      <c r="AX4841" s="14" t="s">
        <v>72</v>
      </c>
      <c r="AY4841" s="255" t="s">
        <v>191</v>
      </c>
    </row>
    <row r="4842" s="15" customFormat="1">
      <c r="A4842" s="15"/>
      <c r="B4842" s="256"/>
      <c r="C4842" s="257"/>
      <c r="D4842" s="236" t="s">
        <v>202</v>
      </c>
      <c r="E4842" s="258" t="s">
        <v>19</v>
      </c>
      <c r="F4842" s="259" t="s">
        <v>208</v>
      </c>
      <c r="G4842" s="257"/>
      <c r="H4842" s="260">
        <v>7.1600000000000001</v>
      </c>
      <c r="I4842" s="261"/>
      <c r="J4842" s="257"/>
      <c r="K4842" s="257"/>
      <c r="L4842" s="262"/>
      <c r="M4842" s="263"/>
      <c r="N4842" s="264"/>
      <c r="O4842" s="264"/>
      <c r="P4842" s="264"/>
      <c r="Q4842" s="264"/>
      <c r="R4842" s="264"/>
      <c r="S4842" s="264"/>
      <c r="T4842" s="265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5"/>
      <c r="AE4842" s="15"/>
      <c r="AT4842" s="266" t="s">
        <v>202</v>
      </c>
      <c r="AU4842" s="266" t="s">
        <v>82</v>
      </c>
      <c r="AV4842" s="15" t="s">
        <v>93</v>
      </c>
      <c r="AW4842" s="15" t="s">
        <v>34</v>
      </c>
      <c r="AX4842" s="15" t="s">
        <v>72</v>
      </c>
      <c r="AY4842" s="266" t="s">
        <v>191</v>
      </c>
    </row>
    <row r="4843" s="13" customFormat="1">
      <c r="A4843" s="13"/>
      <c r="B4843" s="234"/>
      <c r="C4843" s="235"/>
      <c r="D4843" s="236" t="s">
        <v>202</v>
      </c>
      <c r="E4843" s="237" t="s">
        <v>19</v>
      </c>
      <c r="F4843" s="238" t="s">
        <v>1607</v>
      </c>
      <c r="G4843" s="235"/>
      <c r="H4843" s="237" t="s">
        <v>19</v>
      </c>
      <c r="I4843" s="239"/>
      <c r="J4843" s="235"/>
      <c r="K4843" s="235"/>
      <c r="L4843" s="240"/>
      <c r="M4843" s="241"/>
      <c r="N4843" s="242"/>
      <c r="O4843" s="242"/>
      <c r="P4843" s="242"/>
      <c r="Q4843" s="242"/>
      <c r="R4843" s="242"/>
      <c r="S4843" s="242"/>
      <c r="T4843" s="24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4" t="s">
        <v>202</v>
      </c>
      <c r="AU4843" s="244" t="s">
        <v>82</v>
      </c>
      <c r="AV4843" s="13" t="s">
        <v>80</v>
      </c>
      <c r="AW4843" s="13" t="s">
        <v>34</v>
      </c>
      <c r="AX4843" s="13" t="s">
        <v>72</v>
      </c>
      <c r="AY4843" s="244" t="s">
        <v>191</v>
      </c>
    </row>
    <row r="4844" s="13" customFormat="1">
      <c r="A4844" s="13"/>
      <c r="B4844" s="234"/>
      <c r="C4844" s="235"/>
      <c r="D4844" s="236" t="s">
        <v>202</v>
      </c>
      <c r="E4844" s="237" t="s">
        <v>19</v>
      </c>
      <c r="F4844" s="238" t="s">
        <v>1608</v>
      </c>
      <c r="G4844" s="235"/>
      <c r="H4844" s="237" t="s">
        <v>19</v>
      </c>
      <c r="I4844" s="239"/>
      <c r="J4844" s="235"/>
      <c r="K4844" s="235"/>
      <c r="L4844" s="240"/>
      <c r="M4844" s="241"/>
      <c r="N4844" s="242"/>
      <c r="O4844" s="242"/>
      <c r="P4844" s="242"/>
      <c r="Q4844" s="242"/>
      <c r="R4844" s="242"/>
      <c r="S4844" s="242"/>
      <c r="T4844" s="243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4" t="s">
        <v>202</v>
      </c>
      <c r="AU4844" s="244" t="s">
        <v>82</v>
      </c>
      <c r="AV4844" s="13" t="s">
        <v>80</v>
      </c>
      <c r="AW4844" s="13" t="s">
        <v>34</v>
      </c>
      <c r="AX4844" s="13" t="s">
        <v>72</v>
      </c>
      <c r="AY4844" s="244" t="s">
        <v>191</v>
      </c>
    </row>
    <row r="4845" s="14" customFormat="1">
      <c r="A4845" s="14"/>
      <c r="B4845" s="245"/>
      <c r="C4845" s="246"/>
      <c r="D4845" s="236" t="s">
        <v>202</v>
      </c>
      <c r="E4845" s="247" t="s">
        <v>19</v>
      </c>
      <c r="F4845" s="248" t="s">
        <v>3096</v>
      </c>
      <c r="G4845" s="246"/>
      <c r="H4845" s="249">
        <v>3</v>
      </c>
      <c r="I4845" s="250"/>
      <c r="J4845" s="246"/>
      <c r="K4845" s="246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202</v>
      </c>
      <c r="AU4845" s="255" t="s">
        <v>82</v>
      </c>
      <c r="AV4845" s="14" t="s">
        <v>82</v>
      </c>
      <c r="AW4845" s="14" t="s">
        <v>34</v>
      </c>
      <c r="AX4845" s="14" t="s">
        <v>72</v>
      </c>
      <c r="AY4845" s="255" t="s">
        <v>191</v>
      </c>
    </row>
    <row r="4846" s="14" customFormat="1">
      <c r="A4846" s="14"/>
      <c r="B4846" s="245"/>
      <c r="C4846" s="246"/>
      <c r="D4846" s="236" t="s">
        <v>202</v>
      </c>
      <c r="E4846" s="247" t="s">
        <v>19</v>
      </c>
      <c r="F4846" s="248" t="s">
        <v>3096</v>
      </c>
      <c r="G4846" s="246"/>
      <c r="H4846" s="249">
        <v>3</v>
      </c>
      <c r="I4846" s="250"/>
      <c r="J4846" s="246"/>
      <c r="K4846" s="246"/>
      <c r="L4846" s="251"/>
      <c r="M4846" s="252"/>
      <c r="N4846" s="253"/>
      <c r="O4846" s="253"/>
      <c r="P4846" s="253"/>
      <c r="Q4846" s="253"/>
      <c r="R4846" s="253"/>
      <c r="S4846" s="253"/>
      <c r="T4846" s="25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5" t="s">
        <v>202</v>
      </c>
      <c r="AU4846" s="255" t="s">
        <v>82</v>
      </c>
      <c r="AV4846" s="14" t="s">
        <v>82</v>
      </c>
      <c r="AW4846" s="14" t="s">
        <v>34</v>
      </c>
      <c r="AX4846" s="14" t="s">
        <v>72</v>
      </c>
      <c r="AY4846" s="255" t="s">
        <v>191</v>
      </c>
    </row>
    <row r="4847" s="13" customFormat="1">
      <c r="A4847" s="13"/>
      <c r="B4847" s="234"/>
      <c r="C4847" s="235"/>
      <c r="D4847" s="236" t="s">
        <v>202</v>
      </c>
      <c r="E4847" s="237" t="s">
        <v>19</v>
      </c>
      <c r="F4847" s="238" t="s">
        <v>1612</v>
      </c>
      <c r="G4847" s="235"/>
      <c r="H4847" s="237" t="s">
        <v>19</v>
      </c>
      <c r="I4847" s="239"/>
      <c r="J4847" s="235"/>
      <c r="K4847" s="235"/>
      <c r="L4847" s="240"/>
      <c r="M4847" s="241"/>
      <c r="N4847" s="242"/>
      <c r="O4847" s="242"/>
      <c r="P4847" s="242"/>
      <c r="Q4847" s="242"/>
      <c r="R4847" s="242"/>
      <c r="S4847" s="242"/>
      <c r="T4847" s="243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4" t="s">
        <v>202</v>
      </c>
      <c r="AU4847" s="244" t="s">
        <v>82</v>
      </c>
      <c r="AV4847" s="13" t="s">
        <v>80</v>
      </c>
      <c r="AW4847" s="13" t="s">
        <v>34</v>
      </c>
      <c r="AX4847" s="13" t="s">
        <v>72</v>
      </c>
      <c r="AY4847" s="244" t="s">
        <v>191</v>
      </c>
    </row>
    <row r="4848" s="14" customFormat="1">
      <c r="A4848" s="14"/>
      <c r="B4848" s="245"/>
      <c r="C4848" s="246"/>
      <c r="D4848" s="236" t="s">
        <v>202</v>
      </c>
      <c r="E4848" s="247" t="s">
        <v>19</v>
      </c>
      <c r="F4848" s="248" t="s">
        <v>3096</v>
      </c>
      <c r="G4848" s="246"/>
      <c r="H4848" s="249">
        <v>3</v>
      </c>
      <c r="I4848" s="250"/>
      <c r="J4848" s="246"/>
      <c r="K4848" s="246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202</v>
      </c>
      <c r="AU4848" s="255" t="s">
        <v>82</v>
      </c>
      <c r="AV4848" s="14" t="s">
        <v>82</v>
      </c>
      <c r="AW4848" s="14" t="s">
        <v>34</v>
      </c>
      <c r="AX4848" s="14" t="s">
        <v>72</v>
      </c>
      <c r="AY4848" s="255" t="s">
        <v>191</v>
      </c>
    </row>
    <row r="4849" s="14" customFormat="1">
      <c r="A4849" s="14"/>
      <c r="B4849" s="245"/>
      <c r="C4849" s="246"/>
      <c r="D4849" s="236" t="s">
        <v>202</v>
      </c>
      <c r="E4849" s="247" t="s">
        <v>19</v>
      </c>
      <c r="F4849" s="248" t="s">
        <v>3096</v>
      </c>
      <c r="G4849" s="246"/>
      <c r="H4849" s="249">
        <v>3</v>
      </c>
      <c r="I4849" s="250"/>
      <c r="J4849" s="246"/>
      <c r="K4849" s="246"/>
      <c r="L4849" s="251"/>
      <c r="M4849" s="252"/>
      <c r="N4849" s="253"/>
      <c r="O4849" s="253"/>
      <c r="P4849" s="253"/>
      <c r="Q4849" s="253"/>
      <c r="R4849" s="253"/>
      <c r="S4849" s="253"/>
      <c r="T4849" s="25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5" t="s">
        <v>202</v>
      </c>
      <c r="AU4849" s="255" t="s">
        <v>82</v>
      </c>
      <c r="AV4849" s="14" t="s">
        <v>82</v>
      </c>
      <c r="AW4849" s="14" t="s">
        <v>34</v>
      </c>
      <c r="AX4849" s="14" t="s">
        <v>72</v>
      </c>
      <c r="AY4849" s="255" t="s">
        <v>191</v>
      </c>
    </row>
    <row r="4850" s="14" customFormat="1">
      <c r="A4850" s="14"/>
      <c r="B4850" s="245"/>
      <c r="C4850" s="246"/>
      <c r="D4850" s="236" t="s">
        <v>202</v>
      </c>
      <c r="E4850" s="247" t="s">
        <v>19</v>
      </c>
      <c r="F4850" s="248" t="s">
        <v>3096</v>
      </c>
      <c r="G4850" s="246"/>
      <c r="H4850" s="249">
        <v>3</v>
      </c>
      <c r="I4850" s="250"/>
      <c r="J4850" s="246"/>
      <c r="K4850" s="246"/>
      <c r="L4850" s="251"/>
      <c r="M4850" s="252"/>
      <c r="N4850" s="253"/>
      <c r="O4850" s="253"/>
      <c r="P4850" s="253"/>
      <c r="Q4850" s="253"/>
      <c r="R4850" s="253"/>
      <c r="S4850" s="253"/>
      <c r="T4850" s="25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5" t="s">
        <v>202</v>
      </c>
      <c r="AU4850" s="255" t="s">
        <v>82</v>
      </c>
      <c r="AV4850" s="14" t="s">
        <v>82</v>
      </c>
      <c r="AW4850" s="14" t="s">
        <v>34</v>
      </c>
      <c r="AX4850" s="14" t="s">
        <v>72</v>
      </c>
      <c r="AY4850" s="255" t="s">
        <v>191</v>
      </c>
    </row>
    <row r="4851" s="14" customFormat="1">
      <c r="A4851" s="14"/>
      <c r="B4851" s="245"/>
      <c r="C4851" s="246"/>
      <c r="D4851" s="236" t="s">
        <v>202</v>
      </c>
      <c r="E4851" s="247" t="s">
        <v>19</v>
      </c>
      <c r="F4851" s="248" t="s">
        <v>3096</v>
      </c>
      <c r="G4851" s="246"/>
      <c r="H4851" s="249">
        <v>3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202</v>
      </c>
      <c r="AU4851" s="255" t="s">
        <v>82</v>
      </c>
      <c r="AV4851" s="14" t="s">
        <v>82</v>
      </c>
      <c r="AW4851" s="14" t="s">
        <v>34</v>
      </c>
      <c r="AX4851" s="14" t="s">
        <v>72</v>
      </c>
      <c r="AY4851" s="255" t="s">
        <v>191</v>
      </c>
    </row>
    <row r="4852" s="14" customFormat="1">
      <c r="A4852" s="14"/>
      <c r="B4852" s="245"/>
      <c r="C4852" s="246"/>
      <c r="D4852" s="236" t="s">
        <v>202</v>
      </c>
      <c r="E4852" s="247" t="s">
        <v>19</v>
      </c>
      <c r="F4852" s="248" t="s">
        <v>3096</v>
      </c>
      <c r="G4852" s="246"/>
      <c r="H4852" s="249">
        <v>3</v>
      </c>
      <c r="I4852" s="250"/>
      <c r="J4852" s="246"/>
      <c r="K4852" s="246"/>
      <c r="L4852" s="251"/>
      <c r="M4852" s="252"/>
      <c r="N4852" s="253"/>
      <c r="O4852" s="253"/>
      <c r="P4852" s="253"/>
      <c r="Q4852" s="253"/>
      <c r="R4852" s="253"/>
      <c r="S4852" s="253"/>
      <c r="T4852" s="25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5" t="s">
        <v>202</v>
      </c>
      <c r="AU4852" s="255" t="s">
        <v>82</v>
      </c>
      <c r="AV4852" s="14" t="s">
        <v>82</v>
      </c>
      <c r="AW4852" s="14" t="s">
        <v>34</v>
      </c>
      <c r="AX4852" s="14" t="s">
        <v>72</v>
      </c>
      <c r="AY4852" s="255" t="s">
        <v>191</v>
      </c>
    </row>
    <row r="4853" s="14" customFormat="1">
      <c r="A4853" s="14"/>
      <c r="B4853" s="245"/>
      <c r="C4853" s="246"/>
      <c r="D4853" s="236" t="s">
        <v>202</v>
      </c>
      <c r="E4853" s="247" t="s">
        <v>19</v>
      </c>
      <c r="F4853" s="248" t="s">
        <v>3096</v>
      </c>
      <c r="G4853" s="246"/>
      <c r="H4853" s="249">
        <v>3</v>
      </c>
      <c r="I4853" s="250"/>
      <c r="J4853" s="246"/>
      <c r="K4853" s="246"/>
      <c r="L4853" s="251"/>
      <c r="M4853" s="252"/>
      <c r="N4853" s="253"/>
      <c r="O4853" s="253"/>
      <c r="P4853" s="253"/>
      <c r="Q4853" s="253"/>
      <c r="R4853" s="253"/>
      <c r="S4853" s="253"/>
      <c r="T4853" s="25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5" t="s">
        <v>202</v>
      </c>
      <c r="AU4853" s="255" t="s">
        <v>82</v>
      </c>
      <c r="AV4853" s="14" t="s">
        <v>82</v>
      </c>
      <c r="AW4853" s="14" t="s">
        <v>34</v>
      </c>
      <c r="AX4853" s="14" t="s">
        <v>72</v>
      </c>
      <c r="AY4853" s="255" t="s">
        <v>191</v>
      </c>
    </row>
    <row r="4854" s="14" customFormat="1">
      <c r="A4854" s="14"/>
      <c r="B4854" s="245"/>
      <c r="C4854" s="246"/>
      <c r="D4854" s="236" t="s">
        <v>202</v>
      </c>
      <c r="E4854" s="247" t="s">
        <v>19</v>
      </c>
      <c r="F4854" s="248" t="s">
        <v>3096</v>
      </c>
      <c r="G4854" s="246"/>
      <c r="H4854" s="249">
        <v>3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202</v>
      </c>
      <c r="AU4854" s="255" t="s">
        <v>82</v>
      </c>
      <c r="AV4854" s="14" t="s">
        <v>82</v>
      </c>
      <c r="AW4854" s="14" t="s">
        <v>34</v>
      </c>
      <c r="AX4854" s="14" t="s">
        <v>72</v>
      </c>
      <c r="AY4854" s="255" t="s">
        <v>191</v>
      </c>
    </row>
    <row r="4855" s="14" customFormat="1">
      <c r="A4855" s="14"/>
      <c r="B4855" s="245"/>
      <c r="C4855" s="246"/>
      <c r="D4855" s="236" t="s">
        <v>202</v>
      </c>
      <c r="E4855" s="247" t="s">
        <v>19</v>
      </c>
      <c r="F4855" s="248" t="s">
        <v>3096</v>
      </c>
      <c r="G4855" s="246"/>
      <c r="H4855" s="249">
        <v>3</v>
      </c>
      <c r="I4855" s="250"/>
      <c r="J4855" s="246"/>
      <c r="K4855" s="246"/>
      <c r="L4855" s="251"/>
      <c r="M4855" s="252"/>
      <c r="N4855" s="253"/>
      <c r="O4855" s="253"/>
      <c r="P4855" s="253"/>
      <c r="Q4855" s="253"/>
      <c r="R4855" s="253"/>
      <c r="S4855" s="253"/>
      <c r="T4855" s="25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5" t="s">
        <v>202</v>
      </c>
      <c r="AU4855" s="255" t="s">
        <v>82</v>
      </c>
      <c r="AV4855" s="14" t="s">
        <v>82</v>
      </c>
      <c r="AW4855" s="14" t="s">
        <v>34</v>
      </c>
      <c r="AX4855" s="14" t="s">
        <v>72</v>
      </c>
      <c r="AY4855" s="255" t="s">
        <v>191</v>
      </c>
    </row>
    <row r="4856" s="14" customFormat="1">
      <c r="A4856" s="14"/>
      <c r="B4856" s="245"/>
      <c r="C4856" s="246"/>
      <c r="D4856" s="236" t="s">
        <v>202</v>
      </c>
      <c r="E4856" s="247" t="s">
        <v>19</v>
      </c>
      <c r="F4856" s="248" t="s">
        <v>3096</v>
      </c>
      <c r="G4856" s="246"/>
      <c r="H4856" s="249">
        <v>3</v>
      </c>
      <c r="I4856" s="250"/>
      <c r="J4856" s="246"/>
      <c r="K4856" s="246"/>
      <c r="L4856" s="251"/>
      <c r="M4856" s="252"/>
      <c r="N4856" s="253"/>
      <c r="O4856" s="253"/>
      <c r="P4856" s="253"/>
      <c r="Q4856" s="253"/>
      <c r="R4856" s="253"/>
      <c r="S4856" s="253"/>
      <c r="T4856" s="25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5" t="s">
        <v>202</v>
      </c>
      <c r="AU4856" s="255" t="s">
        <v>82</v>
      </c>
      <c r="AV4856" s="14" t="s">
        <v>82</v>
      </c>
      <c r="AW4856" s="14" t="s">
        <v>34</v>
      </c>
      <c r="AX4856" s="14" t="s">
        <v>72</v>
      </c>
      <c r="AY4856" s="255" t="s">
        <v>191</v>
      </c>
    </row>
    <row r="4857" s="14" customFormat="1">
      <c r="A4857" s="14"/>
      <c r="B4857" s="245"/>
      <c r="C4857" s="246"/>
      <c r="D4857" s="236" t="s">
        <v>202</v>
      </c>
      <c r="E4857" s="247" t="s">
        <v>19</v>
      </c>
      <c r="F4857" s="248" t="s">
        <v>3096</v>
      </c>
      <c r="G4857" s="246"/>
      <c r="H4857" s="249">
        <v>3</v>
      </c>
      <c r="I4857" s="250"/>
      <c r="J4857" s="246"/>
      <c r="K4857" s="246"/>
      <c r="L4857" s="251"/>
      <c r="M4857" s="252"/>
      <c r="N4857" s="253"/>
      <c r="O4857" s="253"/>
      <c r="P4857" s="253"/>
      <c r="Q4857" s="253"/>
      <c r="R4857" s="253"/>
      <c r="S4857" s="253"/>
      <c r="T4857" s="25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5" t="s">
        <v>202</v>
      </c>
      <c r="AU4857" s="255" t="s">
        <v>82</v>
      </c>
      <c r="AV4857" s="14" t="s">
        <v>82</v>
      </c>
      <c r="AW4857" s="14" t="s">
        <v>34</v>
      </c>
      <c r="AX4857" s="14" t="s">
        <v>72</v>
      </c>
      <c r="AY4857" s="255" t="s">
        <v>191</v>
      </c>
    </row>
    <row r="4858" s="15" customFormat="1">
      <c r="A4858" s="15"/>
      <c r="B4858" s="256"/>
      <c r="C4858" s="257"/>
      <c r="D4858" s="236" t="s">
        <v>202</v>
      </c>
      <c r="E4858" s="258" t="s">
        <v>19</v>
      </c>
      <c r="F4858" s="259" t="s">
        <v>208</v>
      </c>
      <c r="G4858" s="257"/>
      <c r="H4858" s="260">
        <v>36</v>
      </c>
      <c r="I4858" s="261"/>
      <c r="J4858" s="257"/>
      <c r="K4858" s="257"/>
      <c r="L4858" s="262"/>
      <c r="M4858" s="263"/>
      <c r="N4858" s="264"/>
      <c r="O4858" s="264"/>
      <c r="P4858" s="264"/>
      <c r="Q4858" s="264"/>
      <c r="R4858" s="264"/>
      <c r="S4858" s="264"/>
      <c r="T4858" s="265"/>
      <c r="U4858" s="15"/>
      <c r="V4858" s="15"/>
      <c r="W4858" s="15"/>
      <c r="X4858" s="15"/>
      <c r="Y4858" s="15"/>
      <c r="Z4858" s="15"/>
      <c r="AA4858" s="15"/>
      <c r="AB4858" s="15"/>
      <c r="AC4858" s="15"/>
      <c r="AD4858" s="15"/>
      <c r="AE4858" s="15"/>
      <c r="AT4858" s="266" t="s">
        <v>202</v>
      </c>
      <c r="AU4858" s="266" t="s">
        <v>82</v>
      </c>
      <c r="AV4858" s="15" t="s">
        <v>93</v>
      </c>
      <c r="AW4858" s="15" t="s">
        <v>34</v>
      </c>
      <c r="AX4858" s="15" t="s">
        <v>72</v>
      </c>
      <c r="AY4858" s="266" t="s">
        <v>191</v>
      </c>
    </row>
    <row r="4859" s="13" customFormat="1">
      <c r="A4859" s="13"/>
      <c r="B4859" s="234"/>
      <c r="C4859" s="235"/>
      <c r="D4859" s="236" t="s">
        <v>202</v>
      </c>
      <c r="E4859" s="237" t="s">
        <v>19</v>
      </c>
      <c r="F4859" s="238" t="s">
        <v>1623</v>
      </c>
      <c r="G4859" s="235"/>
      <c r="H4859" s="237" t="s">
        <v>19</v>
      </c>
      <c r="I4859" s="239"/>
      <c r="J4859" s="235"/>
      <c r="K4859" s="235"/>
      <c r="L4859" s="240"/>
      <c r="M4859" s="241"/>
      <c r="N4859" s="242"/>
      <c r="O4859" s="242"/>
      <c r="P4859" s="242"/>
      <c r="Q4859" s="242"/>
      <c r="R4859" s="242"/>
      <c r="S4859" s="242"/>
      <c r="T4859" s="243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4" t="s">
        <v>202</v>
      </c>
      <c r="AU4859" s="244" t="s">
        <v>82</v>
      </c>
      <c r="AV4859" s="13" t="s">
        <v>80</v>
      </c>
      <c r="AW4859" s="13" t="s">
        <v>34</v>
      </c>
      <c r="AX4859" s="13" t="s">
        <v>72</v>
      </c>
      <c r="AY4859" s="244" t="s">
        <v>191</v>
      </c>
    </row>
    <row r="4860" s="13" customFormat="1">
      <c r="A4860" s="13"/>
      <c r="B4860" s="234"/>
      <c r="C4860" s="235"/>
      <c r="D4860" s="236" t="s">
        <v>202</v>
      </c>
      <c r="E4860" s="237" t="s">
        <v>19</v>
      </c>
      <c r="F4860" s="238" t="s">
        <v>1471</v>
      </c>
      <c r="G4860" s="235"/>
      <c r="H4860" s="237" t="s">
        <v>19</v>
      </c>
      <c r="I4860" s="239"/>
      <c r="J4860" s="235"/>
      <c r="K4860" s="235"/>
      <c r="L4860" s="240"/>
      <c r="M4860" s="241"/>
      <c r="N4860" s="242"/>
      <c r="O4860" s="242"/>
      <c r="P4860" s="242"/>
      <c r="Q4860" s="242"/>
      <c r="R4860" s="242"/>
      <c r="S4860" s="242"/>
      <c r="T4860" s="24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4" t="s">
        <v>202</v>
      </c>
      <c r="AU4860" s="244" t="s">
        <v>82</v>
      </c>
      <c r="AV4860" s="13" t="s">
        <v>80</v>
      </c>
      <c r="AW4860" s="13" t="s">
        <v>34</v>
      </c>
      <c r="AX4860" s="13" t="s">
        <v>72</v>
      </c>
      <c r="AY4860" s="244" t="s">
        <v>191</v>
      </c>
    </row>
    <row r="4861" s="14" customFormat="1">
      <c r="A4861" s="14"/>
      <c r="B4861" s="245"/>
      <c r="C4861" s="246"/>
      <c r="D4861" s="236" t="s">
        <v>202</v>
      </c>
      <c r="E4861" s="247" t="s">
        <v>19</v>
      </c>
      <c r="F4861" s="248" t="s">
        <v>3101</v>
      </c>
      <c r="G4861" s="246"/>
      <c r="H4861" s="249">
        <v>11.199999999999999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202</v>
      </c>
      <c r="AU4861" s="255" t="s">
        <v>82</v>
      </c>
      <c r="AV4861" s="14" t="s">
        <v>82</v>
      </c>
      <c r="AW4861" s="14" t="s">
        <v>34</v>
      </c>
      <c r="AX4861" s="14" t="s">
        <v>72</v>
      </c>
      <c r="AY4861" s="255" t="s">
        <v>191</v>
      </c>
    </row>
    <row r="4862" s="14" customFormat="1">
      <c r="A4862" s="14"/>
      <c r="B4862" s="245"/>
      <c r="C4862" s="246"/>
      <c r="D4862" s="236" t="s">
        <v>202</v>
      </c>
      <c r="E4862" s="247" t="s">
        <v>19</v>
      </c>
      <c r="F4862" s="248" t="s">
        <v>3101</v>
      </c>
      <c r="G4862" s="246"/>
      <c r="H4862" s="249">
        <v>11.199999999999999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202</v>
      </c>
      <c r="AU4862" s="255" t="s">
        <v>82</v>
      </c>
      <c r="AV4862" s="14" t="s">
        <v>82</v>
      </c>
      <c r="AW4862" s="14" t="s">
        <v>34</v>
      </c>
      <c r="AX4862" s="14" t="s">
        <v>72</v>
      </c>
      <c r="AY4862" s="255" t="s">
        <v>191</v>
      </c>
    </row>
    <row r="4863" s="14" customFormat="1">
      <c r="A4863" s="14"/>
      <c r="B4863" s="245"/>
      <c r="C4863" s="246"/>
      <c r="D4863" s="236" t="s">
        <v>202</v>
      </c>
      <c r="E4863" s="247" t="s">
        <v>19</v>
      </c>
      <c r="F4863" s="248" t="s">
        <v>3102</v>
      </c>
      <c r="G4863" s="246"/>
      <c r="H4863" s="249">
        <v>5.2000000000000002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202</v>
      </c>
      <c r="AU4863" s="255" t="s">
        <v>82</v>
      </c>
      <c r="AV4863" s="14" t="s">
        <v>82</v>
      </c>
      <c r="AW4863" s="14" t="s">
        <v>34</v>
      </c>
      <c r="AX4863" s="14" t="s">
        <v>72</v>
      </c>
      <c r="AY4863" s="255" t="s">
        <v>191</v>
      </c>
    </row>
    <row r="4864" s="14" customFormat="1">
      <c r="A4864" s="14"/>
      <c r="B4864" s="245"/>
      <c r="C4864" s="246"/>
      <c r="D4864" s="236" t="s">
        <v>202</v>
      </c>
      <c r="E4864" s="247" t="s">
        <v>19</v>
      </c>
      <c r="F4864" s="248" t="s">
        <v>3128</v>
      </c>
      <c r="G4864" s="246"/>
      <c r="H4864" s="249">
        <v>2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202</v>
      </c>
      <c r="AU4864" s="255" t="s">
        <v>82</v>
      </c>
      <c r="AV4864" s="14" t="s">
        <v>82</v>
      </c>
      <c r="AW4864" s="14" t="s">
        <v>34</v>
      </c>
      <c r="AX4864" s="14" t="s">
        <v>72</v>
      </c>
      <c r="AY4864" s="255" t="s">
        <v>191</v>
      </c>
    </row>
    <row r="4865" s="13" customFormat="1">
      <c r="A4865" s="13"/>
      <c r="B4865" s="234"/>
      <c r="C4865" s="235"/>
      <c r="D4865" s="236" t="s">
        <v>202</v>
      </c>
      <c r="E4865" s="237" t="s">
        <v>19</v>
      </c>
      <c r="F4865" s="238" t="s">
        <v>1628</v>
      </c>
      <c r="G4865" s="235"/>
      <c r="H4865" s="237" t="s">
        <v>19</v>
      </c>
      <c r="I4865" s="239"/>
      <c r="J4865" s="235"/>
      <c r="K4865" s="235"/>
      <c r="L4865" s="240"/>
      <c r="M4865" s="241"/>
      <c r="N4865" s="242"/>
      <c r="O4865" s="242"/>
      <c r="P4865" s="242"/>
      <c r="Q4865" s="242"/>
      <c r="R4865" s="242"/>
      <c r="S4865" s="242"/>
      <c r="T4865" s="24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4" t="s">
        <v>202</v>
      </c>
      <c r="AU4865" s="244" t="s">
        <v>82</v>
      </c>
      <c r="AV4865" s="13" t="s">
        <v>80</v>
      </c>
      <c r="AW4865" s="13" t="s">
        <v>34</v>
      </c>
      <c r="AX4865" s="13" t="s">
        <v>72</v>
      </c>
      <c r="AY4865" s="244" t="s">
        <v>191</v>
      </c>
    </row>
    <row r="4866" s="14" customFormat="1">
      <c r="A4866" s="14"/>
      <c r="B4866" s="245"/>
      <c r="C4866" s="246"/>
      <c r="D4866" s="236" t="s">
        <v>202</v>
      </c>
      <c r="E4866" s="247" t="s">
        <v>19</v>
      </c>
      <c r="F4866" s="248" t="s">
        <v>1690</v>
      </c>
      <c r="G4866" s="246"/>
      <c r="H4866" s="249">
        <v>9.5999999999999996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202</v>
      </c>
      <c r="AU4866" s="255" t="s">
        <v>82</v>
      </c>
      <c r="AV4866" s="14" t="s">
        <v>82</v>
      </c>
      <c r="AW4866" s="14" t="s">
        <v>34</v>
      </c>
      <c r="AX4866" s="14" t="s">
        <v>72</v>
      </c>
      <c r="AY4866" s="255" t="s">
        <v>191</v>
      </c>
    </row>
    <row r="4867" s="15" customFormat="1">
      <c r="A4867" s="15"/>
      <c r="B4867" s="256"/>
      <c r="C4867" s="257"/>
      <c r="D4867" s="236" t="s">
        <v>202</v>
      </c>
      <c r="E4867" s="258" t="s">
        <v>19</v>
      </c>
      <c r="F4867" s="259" t="s">
        <v>208</v>
      </c>
      <c r="G4867" s="257"/>
      <c r="H4867" s="260">
        <v>39.199999999999996</v>
      </c>
      <c r="I4867" s="261"/>
      <c r="J4867" s="257"/>
      <c r="K4867" s="257"/>
      <c r="L4867" s="262"/>
      <c r="M4867" s="263"/>
      <c r="N4867" s="264"/>
      <c r="O4867" s="264"/>
      <c r="P4867" s="264"/>
      <c r="Q4867" s="264"/>
      <c r="R4867" s="264"/>
      <c r="S4867" s="264"/>
      <c r="T4867" s="265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5"/>
      <c r="AE4867" s="15"/>
      <c r="AT4867" s="266" t="s">
        <v>202</v>
      </c>
      <c r="AU4867" s="266" t="s">
        <v>82</v>
      </c>
      <c r="AV4867" s="15" t="s">
        <v>93</v>
      </c>
      <c r="AW4867" s="15" t="s">
        <v>34</v>
      </c>
      <c r="AX4867" s="15" t="s">
        <v>72</v>
      </c>
      <c r="AY4867" s="266" t="s">
        <v>191</v>
      </c>
    </row>
    <row r="4868" s="16" customFormat="1">
      <c r="A4868" s="16"/>
      <c r="B4868" s="267"/>
      <c r="C4868" s="268"/>
      <c r="D4868" s="236" t="s">
        <v>202</v>
      </c>
      <c r="E4868" s="269" t="s">
        <v>19</v>
      </c>
      <c r="F4868" s="270" t="s">
        <v>212</v>
      </c>
      <c r="G4868" s="268"/>
      <c r="H4868" s="271">
        <v>94.040000000000006</v>
      </c>
      <c r="I4868" s="272"/>
      <c r="J4868" s="268"/>
      <c r="K4868" s="268"/>
      <c r="L4868" s="273"/>
      <c r="M4868" s="274"/>
      <c r="N4868" s="275"/>
      <c r="O4868" s="275"/>
      <c r="P4868" s="275"/>
      <c r="Q4868" s="275"/>
      <c r="R4868" s="275"/>
      <c r="S4868" s="275"/>
      <c r="T4868" s="27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T4868" s="277" t="s">
        <v>202</v>
      </c>
      <c r="AU4868" s="277" t="s">
        <v>82</v>
      </c>
      <c r="AV4868" s="16" t="s">
        <v>198</v>
      </c>
      <c r="AW4868" s="16" t="s">
        <v>34</v>
      </c>
      <c r="AX4868" s="16" t="s">
        <v>80</v>
      </c>
      <c r="AY4868" s="277" t="s">
        <v>191</v>
      </c>
    </row>
    <row r="4869" s="14" customFormat="1">
      <c r="A4869" s="14"/>
      <c r="B4869" s="245"/>
      <c r="C4869" s="246"/>
      <c r="D4869" s="236" t="s">
        <v>202</v>
      </c>
      <c r="E4869" s="246"/>
      <c r="F4869" s="248" t="s">
        <v>3131</v>
      </c>
      <c r="G4869" s="246"/>
      <c r="H4869" s="249">
        <v>20.689</v>
      </c>
      <c r="I4869" s="250"/>
      <c r="J4869" s="246"/>
      <c r="K4869" s="246"/>
      <c r="L4869" s="251"/>
      <c r="M4869" s="252"/>
      <c r="N4869" s="253"/>
      <c r="O4869" s="253"/>
      <c r="P4869" s="253"/>
      <c r="Q4869" s="253"/>
      <c r="R4869" s="253"/>
      <c r="S4869" s="253"/>
      <c r="T4869" s="25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5" t="s">
        <v>202</v>
      </c>
      <c r="AU4869" s="255" t="s">
        <v>82</v>
      </c>
      <c r="AV4869" s="14" t="s">
        <v>82</v>
      </c>
      <c r="AW4869" s="14" t="s">
        <v>4</v>
      </c>
      <c r="AX4869" s="14" t="s">
        <v>80</v>
      </c>
      <c r="AY4869" s="255" t="s">
        <v>191</v>
      </c>
    </row>
    <row r="4870" s="2" customFormat="1" ht="21.75" customHeight="1">
      <c r="A4870" s="41"/>
      <c r="B4870" s="42"/>
      <c r="C4870" s="216" t="s">
        <v>3132</v>
      </c>
      <c r="D4870" s="216" t="s">
        <v>193</v>
      </c>
      <c r="E4870" s="217" t="s">
        <v>3133</v>
      </c>
      <c r="F4870" s="218" t="s">
        <v>3134</v>
      </c>
      <c r="G4870" s="219" t="s">
        <v>215</v>
      </c>
      <c r="H4870" s="220">
        <v>7</v>
      </c>
      <c r="I4870" s="221"/>
      <c r="J4870" s="222">
        <f>ROUND(I4870*H4870,2)</f>
        <v>0</v>
      </c>
      <c r="K4870" s="218" t="s">
        <v>197</v>
      </c>
      <c r="L4870" s="47"/>
      <c r="M4870" s="223" t="s">
        <v>19</v>
      </c>
      <c r="N4870" s="224" t="s">
        <v>43</v>
      </c>
      <c r="O4870" s="87"/>
      <c r="P4870" s="225">
        <f>O4870*H4870</f>
        <v>0</v>
      </c>
      <c r="Q4870" s="225">
        <v>0.00097999999999999997</v>
      </c>
      <c r="R4870" s="225">
        <f>Q4870*H4870</f>
        <v>0.0068599999999999998</v>
      </c>
      <c r="S4870" s="225">
        <v>0</v>
      </c>
      <c r="T4870" s="226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7" t="s">
        <v>464</v>
      </c>
      <c r="AT4870" s="227" t="s">
        <v>193</v>
      </c>
      <c r="AU4870" s="227" t="s">
        <v>82</v>
      </c>
      <c r="AY4870" s="20" t="s">
        <v>191</v>
      </c>
      <c r="BE4870" s="228">
        <f>IF(N4870="základní",J4870,0)</f>
        <v>0</v>
      </c>
      <c r="BF4870" s="228">
        <f>IF(N4870="snížená",J4870,0)</f>
        <v>0</v>
      </c>
      <c r="BG4870" s="228">
        <f>IF(N4870="zákl. přenesená",J4870,0)</f>
        <v>0</v>
      </c>
      <c r="BH4870" s="228">
        <f>IF(N4870="sníž. přenesená",J4870,0)</f>
        <v>0</v>
      </c>
      <c r="BI4870" s="228">
        <f>IF(N4870="nulová",J4870,0)</f>
        <v>0</v>
      </c>
      <c r="BJ4870" s="20" t="s">
        <v>80</v>
      </c>
      <c r="BK4870" s="228">
        <f>ROUND(I4870*H4870,2)</f>
        <v>0</v>
      </c>
      <c r="BL4870" s="20" t="s">
        <v>464</v>
      </c>
      <c r="BM4870" s="227" t="s">
        <v>3135</v>
      </c>
    </row>
    <row r="4871" s="2" customFormat="1">
      <c r="A4871" s="41"/>
      <c r="B4871" s="42"/>
      <c r="C4871" s="43"/>
      <c r="D4871" s="229" t="s">
        <v>200</v>
      </c>
      <c r="E4871" s="43"/>
      <c r="F4871" s="230" t="s">
        <v>3136</v>
      </c>
      <c r="G4871" s="43"/>
      <c r="H4871" s="43"/>
      <c r="I4871" s="231"/>
      <c r="J4871" s="43"/>
      <c r="K4871" s="43"/>
      <c r="L4871" s="47"/>
      <c r="M4871" s="232"/>
      <c r="N4871" s="233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200</v>
      </c>
      <c r="AU4871" s="20" t="s">
        <v>82</v>
      </c>
    </row>
    <row r="4872" s="13" customFormat="1">
      <c r="A4872" s="13"/>
      <c r="B4872" s="234"/>
      <c r="C4872" s="235"/>
      <c r="D4872" s="236" t="s">
        <v>202</v>
      </c>
      <c r="E4872" s="237" t="s">
        <v>19</v>
      </c>
      <c r="F4872" s="238" t="s">
        <v>701</v>
      </c>
      <c r="G4872" s="235"/>
      <c r="H4872" s="237" t="s">
        <v>19</v>
      </c>
      <c r="I4872" s="239"/>
      <c r="J4872" s="235"/>
      <c r="K4872" s="235"/>
      <c r="L4872" s="240"/>
      <c r="M4872" s="241"/>
      <c r="N4872" s="242"/>
      <c r="O4872" s="242"/>
      <c r="P4872" s="242"/>
      <c r="Q4872" s="242"/>
      <c r="R4872" s="242"/>
      <c r="S4872" s="242"/>
      <c r="T4872" s="24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4" t="s">
        <v>202</v>
      </c>
      <c r="AU4872" s="244" t="s">
        <v>82</v>
      </c>
      <c r="AV4872" s="13" t="s">
        <v>80</v>
      </c>
      <c r="AW4872" s="13" t="s">
        <v>34</v>
      </c>
      <c r="AX4872" s="13" t="s">
        <v>72</v>
      </c>
      <c r="AY4872" s="244" t="s">
        <v>191</v>
      </c>
    </row>
    <row r="4873" s="13" customFormat="1">
      <c r="A4873" s="13"/>
      <c r="B4873" s="234"/>
      <c r="C4873" s="235"/>
      <c r="D4873" s="236" t="s">
        <v>202</v>
      </c>
      <c r="E4873" s="237" t="s">
        <v>19</v>
      </c>
      <c r="F4873" s="238" t="s">
        <v>1539</v>
      </c>
      <c r="G4873" s="235"/>
      <c r="H4873" s="237" t="s">
        <v>19</v>
      </c>
      <c r="I4873" s="239"/>
      <c r="J4873" s="235"/>
      <c r="K4873" s="235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202</v>
      </c>
      <c r="AU4873" s="244" t="s">
        <v>82</v>
      </c>
      <c r="AV4873" s="13" t="s">
        <v>80</v>
      </c>
      <c r="AW4873" s="13" t="s">
        <v>34</v>
      </c>
      <c r="AX4873" s="13" t="s">
        <v>72</v>
      </c>
      <c r="AY4873" s="244" t="s">
        <v>191</v>
      </c>
    </row>
    <row r="4874" s="13" customFormat="1">
      <c r="A4874" s="13"/>
      <c r="B4874" s="234"/>
      <c r="C4874" s="235"/>
      <c r="D4874" s="236" t="s">
        <v>202</v>
      </c>
      <c r="E4874" s="237" t="s">
        <v>19</v>
      </c>
      <c r="F4874" s="238" t="s">
        <v>1540</v>
      </c>
      <c r="G4874" s="235"/>
      <c r="H4874" s="237" t="s">
        <v>19</v>
      </c>
      <c r="I4874" s="239"/>
      <c r="J4874" s="235"/>
      <c r="K4874" s="235"/>
      <c r="L4874" s="240"/>
      <c r="M4874" s="241"/>
      <c r="N4874" s="242"/>
      <c r="O4874" s="242"/>
      <c r="P4874" s="242"/>
      <c r="Q4874" s="242"/>
      <c r="R4874" s="242"/>
      <c r="S4874" s="242"/>
      <c r="T4874" s="24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4" t="s">
        <v>202</v>
      </c>
      <c r="AU4874" s="244" t="s">
        <v>82</v>
      </c>
      <c r="AV4874" s="13" t="s">
        <v>80</v>
      </c>
      <c r="AW4874" s="13" t="s">
        <v>34</v>
      </c>
      <c r="AX4874" s="13" t="s">
        <v>72</v>
      </c>
      <c r="AY4874" s="244" t="s">
        <v>191</v>
      </c>
    </row>
    <row r="4875" s="13" customFormat="1">
      <c r="A4875" s="13"/>
      <c r="B4875" s="234"/>
      <c r="C4875" s="235"/>
      <c r="D4875" s="236" t="s">
        <v>202</v>
      </c>
      <c r="E4875" s="237" t="s">
        <v>19</v>
      </c>
      <c r="F4875" s="238" t="s">
        <v>1548</v>
      </c>
      <c r="G4875" s="235"/>
      <c r="H4875" s="237" t="s">
        <v>19</v>
      </c>
      <c r="I4875" s="239"/>
      <c r="J4875" s="235"/>
      <c r="K4875" s="235"/>
      <c r="L4875" s="240"/>
      <c r="M4875" s="241"/>
      <c r="N4875" s="242"/>
      <c r="O4875" s="242"/>
      <c r="P4875" s="242"/>
      <c r="Q4875" s="242"/>
      <c r="R4875" s="242"/>
      <c r="S4875" s="242"/>
      <c r="T4875" s="243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4" t="s">
        <v>202</v>
      </c>
      <c r="AU4875" s="244" t="s">
        <v>82</v>
      </c>
      <c r="AV4875" s="13" t="s">
        <v>80</v>
      </c>
      <c r="AW4875" s="13" t="s">
        <v>34</v>
      </c>
      <c r="AX4875" s="13" t="s">
        <v>72</v>
      </c>
      <c r="AY4875" s="244" t="s">
        <v>191</v>
      </c>
    </row>
    <row r="4876" s="14" customFormat="1">
      <c r="A4876" s="14"/>
      <c r="B4876" s="245"/>
      <c r="C4876" s="246"/>
      <c r="D4876" s="236" t="s">
        <v>202</v>
      </c>
      <c r="E4876" s="247" t="s">
        <v>19</v>
      </c>
      <c r="F4876" s="248" t="s">
        <v>3137</v>
      </c>
      <c r="G4876" s="246"/>
      <c r="H4876" s="249">
        <v>0.75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202</v>
      </c>
      <c r="AU4876" s="255" t="s">
        <v>82</v>
      </c>
      <c r="AV4876" s="14" t="s">
        <v>82</v>
      </c>
      <c r="AW4876" s="14" t="s">
        <v>34</v>
      </c>
      <c r="AX4876" s="14" t="s">
        <v>72</v>
      </c>
      <c r="AY4876" s="255" t="s">
        <v>191</v>
      </c>
    </row>
    <row r="4877" s="13" customFormat="1">
      <c r="A4877" s="13"/>
      <c r="B4877" s="234"/>
      <c r="C4877" s="235"/>
      <c r="D4877" s="236" t="s">
        <v>202</v>
      </c>
      <c r="E4877" s="237" t="s">
        <v>19</v>
      </c>
      <c r="F4877" s="238" t="s">
        <v>1554</v>
      </c>
      <c r="G4877" s="235"/>
      <c r="H4877" s="237" t="s">
        <v>19</v>
      </c>
      <c r="I4877" s="239"/>
      <c r="J4877" s="235"/>
      <c r="K4877" s="235"/>
      <c r="L4877" s="240"/>
      <c r="M4877" s="241"/>
      <c r="N4877" s="242"/>
      <c r="O4877" s="242"/>
      <c r="P4877" s="242"/>
      <c r="Q4877" s="242"/>
      <c r="R4877" s="242"/>
      <c r="S4877" s="242"/>
      <c r="T4877" s="24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4" t="s">
        <v>202</v>
      </c>
      <c r="AU4877" s="244" t="s">
        <v>82</v>
      </c>
      <c r="AV4877" s="13" t="s">
        <v>80</v>
      </c>
      <c r="AW4877" s="13" t="s">
        <v>34</v>
      </c>
      <c r="AX4877" s="13" t="s">
        <v>72</v>
      </c>
      <c r="AY4877" s="244" t="s">
        <v>191</v>
      </c>
    </row>
    <row r="4878" s="13" customFormat="1">
      <c r="A4878" s="13"/>
      <c r="B4878" s="234"/>
      <c r="C4878" s="235"/>
      <c r="D4878" s="236" t="s">
        <v>202</v>
      </c>
      <c r="E4878" s="237" t="s">
        <v>19</v>
      </c>
      <c r="F4878" s="238" t="s">
        <v>1559</v>
      </c>
      <c r="G4878" s="235"/>
      <c r="H4878" s="237" t="s">
        <v>19</v>
      </c>
      <c r="I4878" s="239"/>
      <c r="J4878" s="235"/>
      <c r="K4878" s="235"/>
      <c r="L4878" s="240"/>
      <c r="M4878" s="241"/>
      <c r="N4878" s="242"/>
      <c r="O4878" s="242"/>
      <c r="P4878" s="242"/>
      <c r="Q4878" s="242"/>
      <c r="R4878" s="242"/>
      <c r="S4878" s="242"/>
      <c r="T4878" s="24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4" t="s">
        <v>202</v>
      </c>
      <c r="AU4878" s="244" t="s">
        <v>82</v>
      </c>
      <c r="AV4878" s="13" t="s">
        <v>80</v>
      </c>
      <c r="AW4878" s="13" t="s">
        <v>34</v>
      </c>
      <c r="AX4878" s="13" t="s">
        <v>72</v>
      </c>
      <c r="AY4878" s="244" t="s">
        <v>191</v>
      </c>
    </row>
    <row r="4879" s="14" customFormat="1">
      <c r="A4879" s="14"/>
      <c r="B4879" s="245"/>
      <c r="C4879" s="246"/>
      <c r="D4879" s="236" t="s">
        <v>202</v>
      </c>
      <c r="E4879" s="247" t="s">
        <v>19</v>
      </c>
      <c r="F4879" s="248" t="s">
        <v>3137</v>
      </c>
      <c r="G4879" s="246"/>
      <c r="H4879" s="249">
        <v>0.75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202</v>
      </c>
      <c r="AU4879" s="255" t="s">
        <v>82</v>
      </c>
      <c r="AV4879" s="14" t="s">
        <v>82</v>
      </c>
      <c r="AW4879" s="14" t="s">
        <v>34</v>
      </c>
      <c r="AX4879" s="14" t="s">
        <v>72</v>
      </c>
      <c r="AY4879" s="255" t="s">
        <v>191</v>
      </c>
    </row>
    <row r="4880" s="13" customFormat="1">
      <c r="A4880" s="13"/>
      <c r="B4880" s="234"/>
      <c r="C4880" s="235"/>
      <c r="D4880" s="236" t="s">
        <v>202</v>
      </c>
      <c r="E4880" s="237" t="s">
        <v>19</v>
      </c>
      <c r="F4880" s="238" t="s">
        <v>1565</v>
      </c>
      <c r="G4880" s="235"/>
      <c r="H4880" s="237" t="s">
        <v>19</v>
      </c>
      <c r="I4880" s="239"/>
      <c r="J4880" s="235"/>
      <c r="K4880" s="235"/>
      <c r="L4880" s="240"/>
      <c r="M4880" s="241"/>
      <c r="N4880" s="242"/>
      <c r="O4880" s="242"/>
      <c r="P4880" s="242"/>
      <c r="Q4880" s="242"/>
      <c r="R4880" s="242"/>
      <c r="S4880" s="242"/>
      <c r="T4880" s="243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4" t="s">
        <v>202</v>
      </c>
      <c r="AU4880" s="244" t="s">
        <v>82</v>
      </c>
      <c r="AV4880" s="13" t="s">
        <v>80</v>
      </c>
      <c r="AW4880" s="13" t="s">
        <v>34</v>
      </c>
      <c r="AX4880" s="13" t="s">
        <v>72</v>
      </c>
      <c r="AY4880" s="244" t="s">
        <v>191</v>
      </c>
    </row>
    <row r="4881" s="13" customFormat="1">
      <c r="A4881" s="13"/>
      <c r="B4881" s="234"/>
      <c r="C4881" s="235"/>
      <c r="D4881" s="236" t="s">
        <v>202</v>
      </c>
      <c r="E4881" s="237" t="s">
        <v>19</v>
      </c>
      <c r="F4881" s="238" t="s">
        <v>1569</v>
      </c>
      <c r="G4881" s="235"/>
      <c r="H4881" s="237" t="s">
        <v>19</v>
      </c>
      <c r="I4881" s="239"/>
      <c r="J4881" s="235"/>
      <c r="K4881" s="235"/>
      <c r="L4881" s="240"/>
      <c r="M4881" s="241"/>
      <c r="N4881" s="242"/>
      <c r="O4881" s="242"/>
      <c r="P4881" s="242"/>
      <c r="Q4881" s="242"/>
      <c r="R4881" s="242"/>
      <c r="S4881" s="242"/>
      <c r="T4881" s="24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4" t="s">
        <v>202</v>
      </c>
      <c r="AU4881" s="244" t="s">
        <v>82</v>
      </c>
      <c r="AV4881" s="13" t="s">
        <v>80</v>
      </c>
      <c r="AW4881" s="13" t="s">
        <v>34</v>
      </c>
      <c r="AX4881" s="13" t="s">
        <v>72</v>
      </c>
      <c r="AY4881" s="244" t="s">
        <v>191</v>
      </c>
    </row>
    <row r="4882" s="14" customFormat="1">
      <c r="A4882" s="14"/>
      <c r="B4882" s="245"/>
      <c r="C4882" s="246"/>
      <c r="D4882" s="236" t="s">
        <v>202</v>
      </c>
      <c r="E4882" s="247" t="s">
        <v>19</v>
      </c>
      <c r="F4882" s="248" t="s">
        <v>3137</v>
      </c>
      <c r="G4882" s="246"/>
      <c r="H4882" s="249">
        <v>0.75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202</v>
      </c>
      <c r="AU4882" s="255" t="s">
        <v>82</v>
      </c>
      <c r="AV4882" s="14" t="s">
        <v>82</v>
      </c>
      <c r="AW4882" s="14" t="s">
        <v>34</v>
      </c>
      <c r="AX4882" s="14" t="s">
        <v>72</v>
      </c>
      <c r="AY4882" s="255" t="s">
        <v>191</v>
      </c>
    </row>
    <row r="4883" s="13" customFormat="1">
      <c r="A4883" s="13"/>
      <c r="B4883" s="234"/>
      <c r="C4883" s="235"/>
      <c r="D4883" s="236" t="s">
        <v>202</v>
      </c>
      <c r="E4883" s="237" t="s">
        <v>19</v>
      </c>
      <c r="F4883" s="238" t="s">
        <v>1572</v>
      </c>
      <c r="G4883" s="235"/>
      <c r="H4883" s="237" t="s">
        <v>19</v>
      </c>
      <c r="I4883" s="239"/>
      <c r="J4883" s="235"/>
      <c r="K4883" s="235"/>
      <c r="L4883" s="240"/>
      <c r="M4883" s="241"/>
      <c r="N4883" s="242"/>
      <c r="O4883" s="242"/>
      <c r="P4883" s="242"/>
      <c r="Q4883" s="242"/>
      <c r="R4883" s="242"/>
      <c r="S4883" s="242"/>
      <c r="T4883" s="243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4" t="s">
        <v>202</v>
      </c>
      <c r="AU4883" s="244" t="s">
        <v>82</v>
      </c>
      <c r="AV4883" s="13" t="s">
        <v>80</v>
      </c>
      <c r="AW4883" s="13" t="s">
        <v>34</v>
      </c>
      <c r="AX4883" s="13" t="s">
        <v>72</v>
      </c>
      <c r="AY4883" s="244" t="s">
        <v>191</v>
      </c>
    </row>
    <row r="4884" s="14" customFormat="1">
      <c r="A4884" s="14"/>
      <c r="B4884" s="245"/>
      <c r="C4884" s="246"/>
      <c r="D4884" s="236" t="s">
        <v>202</v>
      </c>
      <c r="E4884" s="247" t="s">
        <v>19</v>
      </c>
      <c r="F4884" s="248" t="s">
        <v>3137</v>
      </c>
      <c r="G4884" s="246"/>
      <c r="H4884" s="249">
        <v>0.75</v>
      </c>
      <c r="I4884" s="250"/>
      <c r="J4884" s="246"/>
      <c r="K4884" s="246"/>
      <c r="L4884" s="251"/>
      <c r="M4884" s="252"/>
      <c r="N4884" s="253"/>
      <c r="O4884" s="253"/>
      <c r="P4884" s="253"/>
      <c r="Q4884" s="253"/>
      <c r="R4884" s="253"/>
      <c r="S4884" s="253"/>
      <c r="T4884" s="25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5" t="s">
        <v>202</v>
      </c>
      <c r="AU4884" s="255" t="s">
        <v>82</v>
      </c>
      <c r="AV4884" s="14" t="s">
        <v>82</v>
      </c>
      <c r="AW4884" s="14" t="s">
        <v>34</v>
      </c>
      <c r="AX4884" s="14" t="s">
        <v>72</v>
      </c>
      <c r="AY4884" s="255" t="s">
        <v>191</v>
      </c>
    </row>
    <row r="4885" s="15" customFormat="1">
      <c r="A4885" s="15"/>
      <c r="B4885" s="256"/>
      <c r="C4885" s="257"/>
      <c r="D4885" s="236" t="s">
        <v>202</v>
      </c>
      <c r="E4885" s="258" t="s">
        <v>19</v>
      </c>
      <c r="F4885" s="259" t="s">
        <v>208</v>
      </c>
      <c r="G4885" s="257"/>
      <c r="H4885" s="260">
        <v>3</v>
      </c>
      <c r="I4885" s="261"/>
      <c r="J4885" s="257"/>
      <c r="K4885" s="257"/>
      <c r="L4885" s="262"/>
      <c r="M4885" s="263"/>
      <c r="N4885" s="264"/>
      <c r="O4885" s="264"/>
      <c r="P4885" s="264"/>
      <c r="Q4885" s="264"/>
      <c r="R4885" s="264"/>
      <c r="S4885" s="264"/>
      <c r="T4885" s="265"/>
      <c r="U4885" s="15"/>
      <c r="V4885" s="15"/>
      <c r="W4885" s="15"/>
      <c r="X4885" s="15"/>
      <c r="Y4885" s="15"/>
      <c r="Z4885" s="15"/>
      <c r="AA4885" s="15"/>
      <c r="AB4885" s="15"/>
      <c r="AC4885" s="15"/>
      <c r="AD4885" s="15"/>
      <c r="AE4885" s="15"/>
      <c r="AT4885" s="266" t="s">
        <v>202</v>
      </c>
      <c r="AU4885" s="266" t="s">
        <v>82</v>
      </c>
      <c r="AV4885" s="15" t="s">
        <v>93</v>
      </c>
      <c r="AW4885" s="15" t="s">
        <v>34</v>
      </c>
      <c r="AX4885" s="15" t="s">
        <v>72</v>
      </c>
      <c r="AY4885" s="266" t="s">
        <v>191</v>
      </c>
    </row>
    <row r="4886" s="13" customFormat="1">
      <c r="A4886" s="13"/>
      <c r="B4886" s="234"/>
      <c r="C4886" s="235"/>
      <c r="D4886" s="236" t="s">
        <v>202</v>
      </c>
      <c r="E4886" s="237" t="s">
        <v>19</v>
      </c>
      <c r="F4886" s="238" t="s">
        <v>1581</v>
      </c>
      <c r="G4886" s="235"/>
      <c r="H4886" s="237" t="s">
        <v>19</v>
      </c>
      <c r="I4886" s="239"/>
      <c r="J4886" s="235"/>
      <c r="K4886" s="235"/>
      <c r="L4886" s="240"/>
      <c r="M4886" s="241"/>
      <c r="N4886" s="242"/>
      <c r="O4886" s="242"/>
      <c r="P4886" s="242"/>
      <c r="Q4886" s="242"/>
      <c r="R4886" s="242"/>
      <c r="S4886" s="242"/>
      <c r="T4886" s="24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4" t="s">
        <v>202</v>
      </c>
      <c r="AU4886" s="244" t="s">
        <v>82</v>
      </c>
      <c r="AV4886" s="13" t="s">
        <v>80</v>
      </c>
      <c r="AW4886" s="13" t="s">
        <v>34</v>
      </c>
      <c r="AX4886" s="13" t="s">
        <v>72</v>
      </c>
      <c r="AY4886" s="244" t="s">
        <v>191</v>
      </c>
    </row>
    <row r="4887" s="13" customFormat="1">
      <c r="A4887" s="13"/>
      <c r="B4887" s="234"/>
      <c r="C4887" s="235"/>
      <c r="D4887" s="236" t="s">
        <v>202</v>
      </c>
      <c r="E4887" s="237" t="s">
        <v>19</v>
      </c>
      <c r="F4887" s="238" t="s">
        <v>1599</v>
      </c>
      <c r="G4887" s="235"/>
      <c r="H4887" s="237" t="s">
        <v>19</v>
      </c>
      <c r="I4887" s="239"/>
      <c r="J4887" s="235"/>
      <c r="K4887" s="235"/>
      <c r="L4887" s="240"/>
      <c r="M4887" s="241"/>
      <c r="N4887" s="242"/>
      <c r="O4887" s="242"/>
      <c r="P4887" s="242"/>
      <c r="Q4887" s="242"/>
      <c r="R4887" s="242"/>
      <c r="S4887" s="242"/>
      <c r="T4887" s="24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4" t="s">
        <v>202</v>
      </c>
      <c r="AU4887" s="244" t="s">
        <v>82</v>
      </c>
      <c r="AV4887" s="13" t="s">
        <v>80</v>
      </c>
      <c r="AW4887" s="13" t="s">
        <v>34</v>
      </c>
      <c r="AX4887" s="13" t="s">
        <v>72</v>
      </c>
      <c r="AY4887" s="244" t="s">
        <v>191</v>
      </c>
    </row>
    <row r="4888" s="14" customFormat="1">
      <c r="A4888" s="14"/>
      <c r="B4888" s="245"/>
      <c r="C4888" s="246"/>
      <c r="D4888" s="236" t="s">
        <v>202</v>
      </c>
      <c r="E4888" s="247" t="s">
        <v>19</v>
      </c>
      <c r="F4888" s="248" t="s">
        <v>3138</v>
      </c>
      <c r="G4888" s="246"/>
      <c r="H4888" s="249">
        <v>1</v>
      </c>
      <c r="I4888" s="250"/>
      <c r="J4888" s="246"/>
      <c r="K4888" s="246"/>
      <c r="L4888" s="251"/>
      <c r="M4888" s="252"/>
      <c r="N4888" s="253"/>
      <c r="O4888" s="253"/>
      <c r="P4888" s="253"/>
      <c r="Q4888" s="253"/>
      <c r="R4888" s="253"/>
      <c r="S4888" s="253"/>
      <c r="T4888" s="25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5" t="s">
        <v>202</v>
      </c>
      <c r="AU4888" s="255" t="s">
        <v>82</v>
      </c>
      <c r="AV4888" s="14" t="s">
        <v>82</v>
      </c>
      <c r="AW4888" s="14" t="s">
        <v>34</v>
      </c>
      <c r="AX4888" s="14" t="s">
        <v>72</v>
      </c>
      <c r="AY4888" s="255" t="s">
        <v>191</v>
      </c>
    </row>
    <row r="4889" s="13" customFormat="1">
      <c r="A4889" s="13"/>
      <c r="B4889" s="234"/>
      <c r="C4889" s="235"/>
      <c r="D4889" s="236" t="s">
        <v>202</v>
      </c>
      <c r="E4889" s="237" t="s">
        <v>19</v>
      </c>
      <c r="F4889" s="238" t="s">
        <v>1604</v>
      </c>
      <c r="G4889" s="235"/>
      <c r="H4889" s="237" t="s">
        <v>19</v>
      </c>
      <c r="I4889" s="239"/>
      <c r="J4889" s="235"/>
      <c r="K4889" s="235"/>
      <c r="L4889" s="240"/>
      <c r="M4889" s="241"/>
      <c r="N4889" s="242"/>
      <c r="O4889" s="242"/>
      <c r="P4889" s="242"/>
      <c r="Q4889" s="242"/>
      <c r="R4889" s="242"/>
      <c r="S4889" s="242"/>
      <c r="T4889" s="243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4" t="s">
        <v>202</v>
      </c>
      <c r="AU4889" s="244" t="s">
        <v>82</v>
      </c>
      <c r="AV4889" s="13" t="s">
        <v>80</v>
      </c>
      <c r="AW4889" s="13" t="s">
        <v>34</v>
      </c>
      <c r="AX4889" s="13" t="s">
        <v>72</v>
      </c>
      <c r="AY4889" s="244" t="s">
        <v>191</v>
      </c>
    </row>
    <row r="4890" s="14" customFormat="1">
      <c r="A4890" s="14"/>
      <c r="B4890" s="245"/>
      <c r="C4890" s="246"/>
      <c r="D4890" s="236" t="s">
        <v>202</v>
      </c>
      <c r="E4890" s="247" t="s">
        <v>19</v>
      </c>
      <c r="F4890" s="248" t="s">
        <v>3138</v>
      </c>
      <c r="G4890" s="246"/>
      <c r="H4890" s="249">
        <v>1</v>
      </c>
      <c r="I4890" s="250"/>
      <c r="J4890" s="246"/>
      <c r="K4890" s="246"/>
      <c r="L4890" s="251"/>
      <c r="M4890" s="252"/>
      <c r="N4890" s="253"/>
      <c r="O4890" s="253"/>
      <c r="P4890" s="253"/>
      <c r="Q4890" s="253"/>
      <c r="R4890" s="253"/>
      <c r="S4890" s="253"/>
      <c r="T4890" s="25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5" t="s">
        <v>202</v>
      </c>
      <c r="AU4890" s="255" t="s">
        <v>82</v>
      </c>
      <c r="AV4890" s="14" t="s">
        <v>82</v>
      </c>
      <c r="AW4890" s="14" t="s">
        <v>34</v>
      </c>
      <c r="AX4890" s="14" t="s">
        <v>72</v>
      </c>
      <c r="AY4890" s="255" t="s">
        <v>191</v>
      </c>
    </row>
    <row r="4891" s="15" customFormat="1">
      <c r="A4891" s="15"/>
      <c r="B4891" s="256"/>
      <c r="C4891" s="257"/>
      <c r="D4891" s="236" t="s">
        <v>202</v>
      </c>
      <c r="E4891" s="258" t="s">
        <v>19</v>
      </c>
      <c r="F4891" s="259" t="s">
        <v>208</v>
      </c>
      <c r="G4891" s="257"/>
      <c r="H4891" s="260">
        <v>2</v>
      </c>
      <c r="I4891" s="261"/>
      <c r="J4891" s="257"/>
      <c r="K4891" s="257"/>
      <c r="L4891" s="262"/>
      <c r="M4891" s="263"/>
      <c r="N4891" s="264"/>
      <c r="O4891" s="264"/>
      <c r="P4891" s="264"/>
      <c r="Q4891" s="264"/>
      <c r="R4891" s="264"/>
      <c r="S4891" s="264"/>
      <c r="T4891" s="265"/>
      <c r="U4891" s="15"/>
      <c r="V4891" s="15"/>
      <c r="W4891" s="15"/>
      <c r="X4891" s="15"/>
      <c r="Y4891" s="15"/>
      <c r="Z4891" s="15"/>
      <c r="AA4891" s="15"/>
      <c r="AB4891" s="15"/>
      <c r="AC4891" s="15"/>
      <c r="AD4891" s="15"/>
      <c r="AE4891" s="15"/>
      <c r="AT4891" s="266" t="s">
        <v>202</v>
      </c>
      <c r="AU4891" s="266" t="s">
        <v>82</v>
      </c>
      <c r="AV4891" s="15" t="s">
        <v>93</v>
      </c>
      <c r="AW4891" s="15" t="s">
        <v>34</v>
      </c>
      <c r="AX4891" s="15" t="s">
        <v>72</v>
      </c>
      <c r="AY4891" s="266" t="s">
        <v>191</v>
      </c>
    </row>
    <row r="4892" s="13" customFormat="1">
      <c r="A4892" s="13"/>
      <c r="B4892" s="234"/>
      <c r="C4892" s="235"/>
      <c r="D4892" s="236" t="s">
        <v>202</v>
      </c>
      <c r="E4892" s="237" t="s">
        <v>19</v>
      </c>
      <c r="F4892" s="238" t="s">
        <v>1623</v>
      </c>
      <c r="G4892" s="235"/>
      <c r="H4892" s="237" t="s">
        <v>19</v>
      </c>
      <c r="I4892" s="239"/>
      <c r="J4892" s="235"/>
      <c r="K4892" s="235"/>
      <c r="L4892" s="240"/>
      <c r="M4892" s="241"/>
      <c r="N4892" s="242"/>
      <c r="O4892" s="242"/>
      <c r="P4892" s="242"/>
      <c r="Q4892" s="242"/>
      <c r="R4892" s="242"/>
      <c r="S4892" s="242"/>
      <c r="T4892" s="243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4" t="s">
        <v>202</v>
      </c>
      <c r="AU4892" s="244" t="s">
        <v>82</v>
      </c>
      <c r="AV4892" s="13" t="s">
        <v>80</v>
      </c>
      <c r="AW4892" s="13" t="s">
        <v>34</v>
      </c>
      <c r="AX4892" s="13" t="s">
        <v>72</v>
      </c>
      <c r="AY4892" s="244" t="s">
        <v>191</v>
      </c>
    </row>
    <row r="4893" s="13" customFormat="1">
      <c r="A4893" s="13"/>
      <c r="B4893" s="234"/>
      <c r="C4893" s="235"/>
      <c r="D4893" s="236" t="s">
        <v>202</v>
      </c>
      <c r="E4893" s="237" t="s">
        <v>19</v>
      </c>
      <c r="F4893" s="238" t="s">
        <v>1471</v>
      </c>
      <c r="G4893" s="235"/>
      <c r="H4893" s="237" t="s">
        <v>19</v>
      </c>
      <c r="I4893" s="239"/>
      <c r="J4893" s="235"/>
      <c r="K4893" s="235"/>
      <c r="L4893" s="240"/>
      <c r="M4893" s="241"/>
      <c r="N4893" s="242"/>
      <c r="O4893" s="242"/>
      <c r="P4893" s="242"/>
      <c r="Q4893" s="242"/>
      <c r="R4893" s="242"/>
      <c r="S4893" s="242"/>
      <c r="T4893" s="24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4" t="s">
        <v>202</v>
      </c>
      <c r="AU4893" s="244" t="s">
        <v>82</v>
      </c>
      <c r="AV4893" s="13" t="s">
        <v>80</v>
      </c>
      <c r="AW4893" s="13" t="s">
        <v>34</v>
      </c>
      <c r="AX4893" s="13" t="s">
        <v>72</v>
      </c>
      <c r="AY4893" s="244" t="s">
        <v>191</v>
      </c>
    </row>
    <row r="4894" s="14" customFormat="1">
      <c r="A4894" s="14"/>
      <c r="B4894" s="245"/>
      <c r="C4894" s="246"/>
      <c r="D4894" s="236" t="s">
        <v>202</v>
      </c>
      <c r="E4894" s="247" t="s">
        <v>19</v>
      </c>
      <c r="F4894" s="248" t="s">
        <v>3128</v>
      </c>
      <c r="G4894" s="246"/>
      <c r="H4894" s="249">
        <v>2</v>
      </c>
      <c r="I4894" s="250"/>
      <c r="J4894" s="246"/>
      <c r="K4894" s="246"/>
      <c r="L4894" s="251"/>
      <c r="M4894" s="252"/>
      <c r="N4894" s="253"/>
      <c r="O4894" s="253"/>
      <c r="P4894" s="253"/>
      <c r="Q4894" s="253"/>
      <c r="R4894" s="253"/>
      <c r="S4894" s="253"/>
      <c r="T4894" s="25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5" t="s">
        <v>202</v>
      </c>
      <c r="AU4894" s="255" t="s">
        <v>82</v>
      </c>
      <c r="AV4894" s="14" t="s">
        <v>82</v>
      </c>
      <c r="AW4894" s="14" t="s">
        <v>34</v>
      </c>
      <c r="AX4894" s="14" t="s">
        <v>72</v>
      </c>
      <c r="AY4894" s="255" t="s">
        <v>191</v>
      </c>
    </row>
    <row r="4895" s="16" customFormat="1">
      <c r="A4895" s="16"/>
      <c r="B4895" s="267"/>
      <c r="C4895" s="268"/>
      <c r="D4895" s="236" t="s">
        <v>202</v>
      </c>
      <c r="E4895" s="269" t="s">
        <v>19</v>
      </c>
      <c r="F4895" s="270" t="s">
        <v>212</v>
      </c>
      <c r="G4895" s="268"/>
      <c r="H4895" s="271">
        <v>7</v>
      </c>
      <c r="I4895" s="272"/>
      <c r="J4895" s="268"/>
      <c r="K4895" s="268"/>
      <c r="L4895" s="273"/>
      <c r="M4895" s="274"/>
      <c r="N4895" s="275"/>
      <c r="O4895" s="275"/>
      <c r="P4895" s="275"/>
      <c r="Q4895" s="275"/>
      <c r="R4895" s="275"/>
      <c r="S4895" s="275"/>
      <c r="T4895" s="27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T4895" s="277" t="s">
        <v>202</v>
      </c>
      <c r="AU4895" s="277" t="s">
        <v>82</v>
      </c>
      <c r="AV4895" s="16" t="s">
        <v>198</v>
      </c>
      <c r="AW4895" s="16" t="s">
        <v>34</v>
      </c>
      <c r="AX4895" s="16" t="s">
        <v>80</v>
      </c>
      <c r="AY4895" s="277" t="s">
        <v>191</v>
      </c>
    </row>
    <row r="4896" s="2" customFormat="1" ht="16.5" customHeight="1">
      <c r="A4896" s="41"/>
      <c r="B4896" s="42"/>
      <c r="C4896" s="278" t="s">
        <v>3139</v>
      </c>
      <c r="D4896" s="278" t="s">
        <v>260</v>
      </c>
      <c r="E4896" s="279" t="s">
        <v>3078</v>
      </c>
      <c r="F4896" s="280" t="s">
        <v>3079</v>
      </c>
      <c r="G4896" s="281" t="s">
        <v>196</v>
      </c>
      <c r="H4896" s="282">
        <v>1.54</v>
      </c>
      <c r="I4896" s="283"/>
      <c r="J4896" s="284">
        <f>ROUND(I4896*H4896,2)</f>
        <v>0</v>
      </c>
      <c r="K4896" s="280" t="s">
        <v>197</v>
      </c>
      <c r="L4896" s="285"/>
      <c r="M4896" s="286" t="s">
        <v>19</v>
      </c>
      <c r="N4896" s="287" t="s">
        <v>43</v>
      </c>
      <c r="O4896" s="87"/>
      <c r="P4896" s="225">
        <f>O4896*H4896</f>
        <v>0</v>
      </c>
      <c r="Q4896" s="225">
        <v>0.012800000000000001</v>
      </c>
      <c r="R4896" s="225">
        <f>Q4896*H4896</f>
        <v>0.019712</v>
      </c>
      <c r="S4896" s="225">
        <v>0</v>
      </c>
      <c r="T4896" s="226">
        <f>S4896*H4896</f>
        <v>0</v>
      </c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R4896" s="227" t="s">
        <v>688</v>
      </c>
      <c r="AT4896" s="227" t="s">
        <v>260</v>
      </c>
      <c r="AU4896" s="227" t="s">
        <v>82</v>
      </c>
      <c r="AY4896" s="20" t="s">
        <v>191</v>
      </c>
      <c r="BE4896" s="228">
        <f>IF(N4896="základní",J4896,0)</f>
        <v>0</v>
      </c>
      <c r="BF4896" s="228">
        <f>IF(N4896="snížená",J4896,0)</f>
        <v>0</v>
      </c>
      <c r="BG4896" s="228">
        <f>IF(N4896="zákl. přenesená",J4896,0)</f>
        <v>0</v>
      </c>
      <c r="BH4896" s="228">
        <f>IF(N4896="sníž. přenesená",J4896,0)</f>
        <v>0</v>
      </c>
      <c r="BI4896" s="228">
        <f>IF(N4896="nulová",J4896,0)</f>
        <v>0</v>
      </c>
      <c r="BJ4896" s="20" t="s">
        <v>80</v>
      </c>
      <c r="BK4896" s="228">
        <f>ROUND(I4896*H4896,2)</f>
        <v>0</v>
      </c>
      <c r="BL4896" s="20" t="s">
        <v>464</v>
      </c>
      <c r="BM4896" s="227" t="s">
        <v>3140</v>
      </c>
    </row>
    <row r="4897" s="13" customFormat="1">
      <c r="A4897" s="13"/>
      <c r="B4897" s="234"/>
      <c r="C4897" s="235"/>
      <c r="D4897" s="236" t="s">
        <v>202</v>
      </c>
      <c r="E4897" s="237" t="s">
        <v>19</v>
      </c>
      <c r="F4897" s="238" t="s">
        <v>701</v>
      </c>
      <c r="G4897" s="235"/>
      <c r="H4897" s="237" t="s">
        <v>19</v>
      </c>
      <c r="I4897" s="239"/>
      <c r="J4897" s="235"/>
      <c r="K4897" s="235"/>
      <c r="L4897" s="240"/>
      <c r="M4897" s="241"/>
      <c r="N4897" s="242"/>
      <c r="O4897" s="242"/>
      <c r="P4897" s="242"/>
      <c r="Q4897" s="242"/>
      <c r="R4897" s="242"/>
      <c r="S4897" s="242"/>
      <c r="T4897" s="243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4" t="s">
        <v>202</v>
      </c>
      <c r="AU4897" s="244" t="s">
        <v>82</v>
      </c>
      <c r="AV4897" s="13" t="s">
        <v>80</v>
      </c>
      <c r="AW4897" s="13" t="s">
        <v>34</v>
      </c>
      <c r="AX4897" s="13" t="s">
        <v>72</v>
      </c>
      <c r="AY4897" s="244" t="s">
        <v>191</v>
      </c>
    </row>
    <row r="4898" s="13" customFormat="1">
      <c r="A4898" s="13"/>
      <c r="B4898" s="234"/>
      <c r="C4898" s="235"/>
      <c r="D4898" s="236" t="s">
        <v>202</v>
      </c>
      <c r="E4898" s="237" t="s">
        <v>19</v>
      </c>
      <c r="F4898" s="238" t="s">
        <v>1539</v>
      </c>
      <c r="G4898" s="235"/>
      <c r="H4898" s="237" t="s">
        <v>19</v>
      </c>
      <c r="I4898" s="239"/>
      <c r="J4898" s="235"/>
      <c r="K4898" s="235"/>
      <c r="L4898" s="240"/>
      <c r="M4898" s="241"/>
      <c r="N4898" s="242"/>
      <c r="O4898" s="242"/>
      <c r="P4898" s="242"/>
      <c r="Q4898" s="242"/>
      <c r="R4898" s="242"/>
      <c r="S4898" s="242"/>
      <c r="T4898" s="243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4" t="s">
        <v>202</v>
      </c>
      <c r="AU4898" s="244" t="s">
        <v>82</v>
      </c>
      <c r="AV4898" s="13" t="s">
        <v>80</v>
      </c>
      <c r="AW4898" s="13" t="s">
        <v>34</v>
      </c>
      <c r="AX4898" s="13" t="s">
        <v>72</v>
      </c>
      <c r="AY4898" s="244" t="s">
        <v>191</v>
      </c>
    </row>
    <row r="4899" s="13" customFormat="1">
      <c r="A4899" s="13"/>
      <c r="B4899" s="234"/>
      <c r="C4899" s="235"/>
      <c r="D4899" s="236" t="s">
        <v>202</v>
      </c>
      <c r="E4899" s="237" t="s">
        <v>19</v>
      </c>
      <c r="F4899" s="238" t="s">
        <v>1540</v>
      </c>
      <c r="G4899" s="235"/>
      <c r="H4899" s="237" t="s">
        <v>19</v>
      </c>
      <c r="I4899" s="239"/>
      <c r="J4899" s="235"/>
      <c r="K4899" s="235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202</v>
      </c>
      <c r="AU4899" s="244" t="s">
        <v>82</v>
      </c>
      <c r="AV4899" s="13" t="s">
        <v>80</v>
      </c>
      <c r="AW4899" s="13" t="s">
        <v>34</v>
      </c>
      <c r="AX4899" s="13" t="s">
        <v>72</v>
      </c>
      <c r="AY4899" s="244" t="s">
        <v>191</v>
      </c>
    </row>
    <row r="4900" s="13" customFormat="1">
      <c r="A4900" s="13"/>
      <c r="B4900" s="234"/>
      <c r="C4900" s="235"/>
      <c r="D4900" s="236" t="s">
        <v>202</v>
      </c>
      <c r="E4900" s="237" t="s">
        <v>19</v>
      </c>
      <c r="F4900" s="238" t="s">
        <v>1548</v>
      </c>
      <c r="G4900" s="235"/>
      <c r="H4900" s="237" t="s">
        <v>19</v>
      </c>
      <c r="I4900" s="239"/>
      <c r="J4900" s="235"/>
      <c r="K4900" s="235"/>
      <c r="L4900" s="240"/>
      <c r="M4900" s="241"/>
      <c r="N4900" s="242"/>
      <c r="O4900" s="242"/>
      <c r="P4900" s="242"/>
      <c r="Q4900" s="242"/>
      <c r="R4900" s="242"/>
      <c r="S4900" s="242"/>
      <c r="T4900" s="24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4" t="s">
        <v>202</v>
      </c>
      <c r="AU4900" s="244" t="s">
        <v>82</v>
      </c>
      <c r="AV4900" s="13" t="s">
        <v>80</v>
      </c>
      <c r="AW4900" s="13" t="s">
        <v>34</v>
      </c>
      <c r="AX4900" s="13" t="s">
        <v>72</v>
      </c>
      <c r="AY4900" s="244" t="s">
        <v>191</v>
      </c>
    </row>
    <row r="4901" s="14" customFormat="1">
      <c r="A4901" s="14"/>
      <c r="B4901" s="245"/>
      <c r="C4901" s="246"/>
      <c r="D4901" s="236" t="s">
        <v>202</v>
      </c>
      <c r="E4901" s="247" t="s">
        <v>19</v>
      </c>
      <c r="F4901" s="248" t="s">
        <v>3137</v>
      </c>
      <c r="G4901" s="246"/>
      <c r="H4901" s="249">
        <v>0.75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202</v>
      </c>
      <c r="AU4901" s="255" t="s">
        <v>82</v>
      </c>
      <c r="AV4901" s="14" t="s">
        <v>82</v>
      </c>
      <c r="AW4901" s="14" t="s">
        <v>34</v>
      </c>
      <c r="AX4901" s="14" t="s">
        <v>72</v>
      </c>
      <c r="AY4901" s="255" t="s">
        <v>191</v>
      </c>
    </row>
    <row r="4902" s="13" customFormat="1">
      <c r="A4902" s="13"/>
      <c r="B4902" s="234"/>
      <c r="C4902" s="235"/>
      <c r="D4902" s="236" t="s">
        <v>202</v>
      </c>
      <c r="E4902" s="237" t="s">
        <v>19</v>
      </c>
      <c r="F4902" s="238" t="s">
        <v>1554</v>
      </c>
      <c r="G4902" s="235"/>
      <c r="H4902" s="237" t="s">
        <v>19</v>
      </c>
      <c r="I4902" s="239"/>
      <c r="J4902" s="235"/>
      <c r="K4902" s="235"/>
      <c r="L4902" s="240"/>
      <c r="M4902" s="241"/>
      <c r="N4902" s="242"/>
      <c r="O4902" s="242"/>
      <c r="P4902" s="242"/>
      <c r="Q4902" s="242"/>
      <c r="R4902" s="242"/>
      <c r="S4902" s="242"/>
      <c r="T4902" s="24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4" t="s">
        <v>202</v>
      </c>
      <c r="AU4902" s="244" t="s">
        <v>82</v>
      </c>
      <c r="AV4902" s="13" t="s">
        <v>80</v>
      </c>
      <c r="AW4902" s="13" t="s">
        <v>34</v>
      </c>
      <c r="AX4902" s="13" t="s">
        <v>72</v>
      </c>
      <c r="AY4902" s="244" t="s">
        <v>191</v>
      </c>
    </row>
    <row r="4903" s="13" customFormat="1">
      <c r="A4903" s="13"/>
      <c r="B4903" s="234"/>
      <c r="C4903" s="235"/>
      <c r="D4903" s="236" t="s">
        <v>202</v>
      </c>
      <c r="E4903" s="237" t="s">
        <v>19</v>
      </c>
      <c r="F4903" s="238" t="s">
        <v>1559</v>
      </c>
      <c r="G4903" s="235"/>
      <c r="H4903" s="237" t="s">
        <v>19</v>
      </c>
      <c r="I4903" s="239"/>
      <c r="J4903" s="235"/>
      <c r="K4903" s="235"/>
      <c r="L4903" s="240"/>
      <c r="M4903" s="241"/>
      <c r="N4903" s="242"/>
      <c r="O4903" s="242"/>
      <c r="P4903" s="242"/>
      <c r="Q4903" s="242"/>
      <c r="R4903" s="242"/>
      <c r="S4903" s="242"/>
      <c r="T4903" s="24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4" t="s">
        <v>202</v>
      </c>
      <c r="AU4903" s="244" t="s">
        <v>82</v>
      </c>
      <c r="AV4903" s="13" t="s">
        <v>80</v>
      </c>
      <c r="AW4903" s="13" t="s">
        <v>34</v>
      </c>
      <c r="AX4903" s="13" t="s">
        <v>72</v>
      </c>
      <c r="AY4903" s="244" t="s">
        <v>191</v>
      </c>
    </row>
    <row r="4904" s="14" customFormat="1">
      <c r="A4904" s="14"/>
      <c r="B4904" s="245"/>
      <c r="C4904" s="246"/>
      <c r="D4904" s="236" t="s">
        <v>202</v>
      </c>
      <c r="E4904" s="247" t="s">
        <v>19</v>
      </c>
      <c r="F4904" s="248" t="s">
        <v>3137</v>
      </c>
      <c r="G4904" s="246"/>
      <c r="H4904" s="249">
        <v>0.75</v>
      </c>
      <c r="I4904" s="250"/>
      <c r="J4904" s="246"/>
      <c r="K4904" s="246"/>
      <c r="L4904" s="251"/>
      <c r="M4904" s="252"/>
      <c r="N4904" s="253"/>
      <c r="O4904" s="253"/>
      <c r="P4904" s="253"/>
      <c r="Q4904" s="253"/>
      <c r="R4904" s="253"/>
      <c r="S4904" s="253"/>
      <c r="T4904" s="25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5" t="s">
        <v>202</v>
      </c>
      <c r="AU4904" s="255" t="s">
        <v>82</v>
      </c>
      <c r="AV4904" s="14" t="s">
        <v>82</v>
      </c>
      <c r="AW4904" s="14" t="s">
        <v>34</v>
      </c>
      <c r="AX4904" s="14" t="s">
        <v>72</v>
      </c>
      <c r="AY4904" s="255" t="s">
        <v>191</v>
      </c>
    </row>
    <row r="4905" s="13" customFormat="1">
      <c r="A4905" s="13"/>
      <c r="B4905" s="234"/>
      <c r="C4905" s="235"/>
      <c r="D4905" s="236" t="s">
        <v>202</v>
      </c>
      <c r="E4905" s="237" t="s">
        <v>19</v>
      </c>
      <c r="F4905" s="238" t="s">
        <v>1565</v>
      </c>
      <c r="G4905" s="235"/>
      <c r="H4905" s="237" t="s">
        <v>19</v>
      </c>
      <c r="I4905" s="239"/>
      <c r="J4905" s="235"/>
      <c r="K4905" s="235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202</v>
      </c>
      <c r="AU4905" s="244" t="s">
        <v>82</v>
      </c>
      <c r="AV4905" s="13" t="s">
        <v>80</v>
      </c>
      <c r="AW4905" s="13" t="s">
        <v>34</v>
      </c>
      <c r="AX4905" s="13" t="s">
        <v>72</v>
      </c>
      <c r="AY4905" s="244" t="s">
        <v>191</v>
      </c>
    </row>
    <row r="4906" s="13" customFormat="1">
      <c r="A4906" s="13"/>
      <c r="B4906" s="234"/>
      <c r="C4906" s="235"/>
      <c r="D4906" s="236" t="s">
        <v>202</v>
      </c>
      <c r="E4906" s="237" t="s">
        <v>19</v>
      </c>
      <c r="F4906" s="238" t="s">
        <v>1569</v>
      </c>
      <c r="G4906" s="235"/>
      <c r="H4906" s="237" t="s">
        <v>19</v>
      </c>
      <c r="I4906" s="239"/>
      <c r="J4906" s="235"/>
      <c r="K4906" s="235"/>
      <c r="L4906" s="240"/>
      <c r="M4906" s="241"/>
      <c r="N4906" s="242"/>
      <c r="O4906" s="242"/>
      <c r="P4906" s="242"/>
      <c r="Q4906" s="242"/>
      <c r="R4906" s="242"/>
      <c r="S4906" s="242"/>
      <c r="T4906" s="24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4" t="s">
        <v>202</v>
      </c>
      <c r="AU4906" s="244" t="s">
        <v>82</v>
      </c>
      <c r="AV4906" s="13" t="s">
        <v>80</v>
      </c>
      <c r="AW4906" s="13" t="s">
        <v>34</v>
      </c>
      <c r="AX4906" s="13" t="s">
        <v>72</v>
      </c>
      <c r="AY4906" s="244" t="s">
        <v>191</v>
      </c>
    </row>
    <row r="4907" s="14" customFormat="1">
      <c r="A4907" s="14"/>
      <c r="B4907" s="245"/>
      <c r="C4907" s="246"/>
      <c r="D4907" s="236" t="s">
        <v>202</v>
      </c>
      <c r="E4907" s="247" t="s">
        <v>19</v>
      </c>
      <c r="F4907" s="248" t="s">
        <v>3137</v>
      </c>
      <c r="G4907" s="246"/>
      <c r="H4907" s="249">
        <v>0.75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202</v>
      </c>
      <c r="AU4907" s="255" t="s">
        <v>82</v>
      </c>
      <c r="AV4907" s="14" t="s">
        <v>82</v>
      </c>
      <c r="AW4907" s="14" t="s">
        <v>34</v>
      </c>
      <c r="AX4907" s="14" t="s">
        <v>72</v>
      </c>
      <c r="AY4907" s="255" t="s">
        <v>191</v>
      </c>
    </row>
    <row r="4908" s="13" customFormat="1">
      <c r="A4908" s="13"/>
      <c r="B4908" s="234"/>
      <c r="C4908" s="235"/>
      <c r="D4908" s="236" t="s">
        <v>202</v>
      </c>
      <c r="E4908" s="237" t="s">
        <v>19</v>
      </c>
      <c r="F4908" s="238" t="s">
        <v>1572</v>
      </c>
      <c r="G4908" s="235"/>
      <c r="H4908" s="237" t="s">
        <v>19</v>
      </c>
      <c r="I4908" s="239"/>
      <c r="J4908" s="235"/>
      <c r="K4908" s="235"/>
      <c r="L4908" s="240"/>
      <c r="M4908" s="241"/>
      <c r="N4908" s="242"/>
      <c r="O4908" s="242"/>
      <c r="P4908" s="242"/>
      <c r="Q4908" s="242"/>
      <c r="R4908" s="242"/>
      <c r="S4908" s="242"/>
      <c r="T4908" s="24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4" t="s">
        <v>202</v>
      </c>
      <c r="AU4908" s="244" t="s">
        <v>82</v>
      </c>
      <c r="AV4908" s="13" t="s">
        <v>80</v>
      </c>
      <c r="AW4908" s="13" t="s">
        <v>34</v>
      </c>
      <c r="AX4908" s="13" t="s">
        <v>72</v>
      </c>
      <c r="AY4908" s="244" t="s">
        <v>191</v>
      </c>
    </row>
    <row r="4909" s="14" customFormat="1">
      <c r="A4909" s="14"/>
      <c r="B4909" s="245"/>
      <c r="C4909" s="246"/>
      <c r="D4909" s="236" t="s">
        <v>202</v>
      </c>
      <c r="E4909" s="247" t="s">
        <v>19</v>
      </c>
      <c r="F4909" s="248" t="s">
        <v>3137</v>
      </c>
      <c r="G4909" s="246"/>
      <c r="H4909" s="249">
        <v>0.75</v>
      </c>
      <c r="I4909" s="250"/>
      <c r="J4909" s="246"/>
      <c r="K4909" s="246"/>
      <c r="L4909" s="251"/>
      <c r="M4909" s="252"/>
      <c r="N4909" s="253"/>
      <c r="O4909" s="253"/>
      <c r="P4909" s="253"/>
      <c r="Q4909" s="253"/>
      <c r="R4909" s="253"/>
      <c r="S4909" s="253"/>
      <c r="T4909" s="25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5" t="s">
        <v>202</v>
      </c>
      <c r="AU4909" s="255" t="s">
        <v>82</v>
      </c>
      <c r="AV4909" s="14" t="s">
        <v>82</v>
      </c>
      <c r="AW4909" s="14" t="s">
        <v>34</v>
      </c>
      <c r="AX4909" s="14" t="s">
        <v>72</v>
      </c>
      <c r="AY4909" s="255" t="s">
        <v>191</v>
      </c>
    </row>
    <row r="4910" s="15" customFormat="1">
      <c r="A4910" s="15"/>
      <c r="B4910" s="256"/>
      <c r="C4910" s="257"/>
      <c r="D4910" s="236" t="s">
        <v>202</v>
      </c>
      <c r="E4910" s="258" t="s">
        <v>19</v>
      </c>
      <c r="F4910" s="259" t="s">
        <v>208</v>
      </c>
      <c r="G4910" s="257"/>
      <c r="H4910" s="260">
        <v>3</v>
      </c>
      <c r="I4910" s="261"/>
      <c r="J4910" s="257"/>
      <c r="K4910" s="257"/>
      <c r="L4910" s="262"/>
      <c r="M4910" s="263"/>
      <c r="N4910" s="264"/>
      <c r="O4910" s="264"/>
      <c r="P4910" s="264"/>
      <c r="Q4910" s="264"/>
      <c r="R4910" s="264"/>
      <c r="S4910" s="264"/>
      <c r="T4910" s="265"/>
      <c r="U4910" s="15"/>
      <c r="V4910" s="15"/>
      <c r="W4910" s="15"/>
      <c r="X4910" s="15"/>
      <c r="Y4910" s="15"/>
      <c r="Z4910" s="15"/>
      <c r="AA4910" s="15"/>
      <c r="AB4910" s="15"/>
      <c r="AC4910" s="15"/>
      <c r="AD4910" s="15"/>
      <c r="AE4910" s="15"/>
      <c r="AT4910" s="266" t="s">
        <v>202</v>
      </c>
      <c r="AU4910" s="266" t="s">
        <v>82</v>
      </c>
      <c r="AV4910" s="15" t="s">
        <v>93</v>
      </c>
      <c r="AW4910" s="15" t="s">
        <v>34</v>
      </c>
      <c r="AX4910" s="15" t="s">
        <v>72</v>
      </c>
      <c r="AY4910" s="266" t="s">
        <v>191</v>
      </c>
    </row>
    <row r="4911" s="13" customFormat="1">
      <c r="A4911" s="13"/>
      <c r="B4911" s="234"/>
      <c r="C4911" s="235"/>
      <c r="D4911" s="236" t="s">
        <v>202</v>
      </c>
      <c r="E4911" s="237" t="s">
        <v>19</v>
      </c>
      <c r="F4911" s="238" t="s">
        <v>1581</v>
      </c>
      <c r="G4911" s="235"/>
      <c r="H4911" s="237" t="s">
        <v>19</v>
      </c>
      <c r="I4911" s="239"/>
      <c r="J4911" s="235"/>
      <c r="K4911" s="235"/>
      <c r="L4911" s="240"/>
      <c r="M4911" s="241"/>
      <c r="N4911" s="242"/>
      <c r="O4911" s="242"/>
      <c r="P4911" s="242"/>
      <c r="Q4911" s="242"/>
      <c r="R4911" s="242"/>
      <c r="S4911" s="242"/>
      <c r="T4911" s="24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4" t="s">
        <v>202</v>
      </c>
      <c r="AU4911" s="244" t="s">
        <v>82</v>
      </c>
      <c r="AV4911" s="13" t="s">
        <v>80</v>
      </c>
      <c r="AW4911" s="13" t="s">
        <v>34</v>
      </c>
      <c r="AX4911" s="13" t="s">
        <v>72</v>
      </c>
      <c r="AY4911" s="244" t="s">
        <v>191</v>
      </c>
    </row>
    <row r="4912" s="13" customFormat="1">
      <c r="A4912" s="13"/>
      <c r="B4912" s="234"/>
      <c r="C4912" s="235"/>
      <c r="D4912" s="236" t="s">
        <v>202</v>
      </c>
      <c r="E4912" s="237" t="s">
        <v>19</v>
      </c>
      <c r="F4912" s="238" t="s">
        <v>1599</v>
      </c>
      <c r="G4912" s="235"/>
      <c r="H4912" s="237" t="s">
        <v>19</v>
      </c>
      <c r="I4912" s="239"/>
      <c r="J4912" s="235"/>
      <c r="K4912" s="235"/>
      <c r="L4912" s="240"/>
      <c r="M4912" s="241"/>
      <c r="N4912" s="242"/>
      <c r="O4912" s="242"/>
      <c r="P4912" s="242"/>
      <c r="Q4912" s="242"/>
      <c r="R4912" s="242"/>
      <c r="S4912" s="242"/>
      <c r="T4912" s="24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4" t="s">
        <v>202</v>
      </c>
      <c r="AU4912" s="244" t="s">
        <v>82</v>
      </c>
      <c r="AV4912" s="13" t="s">
        <v>80</v>
      </c>
      <c r="AW4912" s="13" t="s">
        <v>34</v>
      </c>
      <c r="AX4912" s="13" t="s">
        <v>72</v>
      </c>
      <c r="AY4912" s="244" t="s">
        <v>191</v>
      </c>
    </row>
    <row r="4913" s="14" customFormat="1">
      <c r="A4913" s="14"/>
      <c r="B4913" s="245"/>
      <c r="C4913" s="246"/>
      <c r="D4913" s="236" t="s">
        <v>202</v>
      </c>
      <c r="E4913" s="247" t="s">
        <v>19</v>
      </c>
      <c r="F4913" s="248" t="s">
        <v>3138</v>
      </c>
      <c r="G4913" s="246"/>
      <c r="H4913" s="249">
        <v>1</v>
      </c>
      <c r="I4913" s="250"/>
      <c r="J4913" s="246"/>
      <c r="K4913" s="246"/>
      <c r="L4913" s="251"/>
      <c r="M4913" s="252"/>
      <c r="N4913" s="253"/>
      <c r="O4913" s="253"/>
      <c r="P4913" s="253"/>
      <c r="Q4913" s="253"/>
      <c r="R4913" s="253"/>
      <c r="S4913" s="253"/>
      <c r="T4913" s="25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5" t="s">
        <v>202</v>
      </c>
      <c r="AU4913" s="255" t="s">
        <v>82</v>
      </c>
      <c r="AV4913" s="14" t="s">
        <v>82</v>
      </c>
      <c r="AW4913" s="14" t="s">
        <v>34</v>
      </c>
      <c r="AX4913" s="14" t="s">
        <v>72</v>
      </c>
      <c r="AY4913" s="255" t="s">
        <v>191</v>
      </c>
    </row>
    <row r="4914" s="13" customFormat="1">
      <c r="A4914" s="13"/>
      <c r="B4914" s="234"/>
      <c r="C4914" s="235"/>
      <c r="D4914" s="236" t="s">
        <v>202</v>
      </c>
      <c r="E4914" s="237" t="s">
        <v>19</v>
      </c>
      <c r="F4914" s="238" t="s">
        <v>1604</v>
      </c>
      <c r="G4914" s="235"/>
      <c r="H4914" s="237" t="s">
        <v>19</v>
      </c>
      <c r="I4914" s="239"/>
      <c r="J4914" s="235"/>
      <c r="K4914" s="235"/>
      <c r="L4914" s="240"/>
      <c r="M4914" s="241"/>
      <c r="N4914" s="242"/>
      <c r="O4914" s="242"/>
      <c r="P4914" s="242"/>
      <c r="Q4914" s="242"/>
      <c r="R4914" s="242"/>
      <c r="S4914" s="242"/>
      <c r="T4914" s="24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4" t="s">
        <v>202</v>
      </c>
      <c r="AU4914" s="244" t="s">
        <v>82</v>
      </c>
      <c r="AV4914" s="13" t="s">
        <v>80</v>
      </c>
      <c r="AW4914" s="13" t="s">
        <v>34</v>
      </c>
      <c r="AX4914" s="13" t="s">
        <v>72</v>
      </c>
      <c r="AY4914" s="244" t="s">
        <v>191</v>
      </c>
    </row>
    <row r="4915" s="14" customFormat="1">
      <c r="A4915" s="14"/>
      <c r="B4915" s="245"/>
      <c r="C4915" s="246"/>
      <c r="D4915" s="236" t="s">
        <v>202</v>
      </c>
      <c r="E4915" s="247" t="s">
        <v>19</v>
      </c>
      <c r="F4915" s="248" t="s">
        <v>3138</v>
      </c>
      <c r="G4915" s="246"/>
      <c r="H4915" s="249">
        <v>1</v>
      </c>
      <c r="I4915" s="250"/>
      <c r="J4915" s="246"/>
      <c r="K4915" s="246"/>
      <c r="L4915" s="251"/>
      <c r="M4915" s="252"/>
      <c r="N4915" s="253"/>
      <c r="O4915" s="253"/>
      <c r="P4915" s="253"/>
      <c r="Q4915" s="253"/>
      <c r="R4915" s="253"/>
      <c r="S4915" s="253"/>
      <c r="T4915" s="25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5" t="s">
        <v>202</v>
      </c>
      <c r="AU4915" s="255" t="s">
        <v>82</v>
      </c>
      <c r="AV4915" s="14" t="s">
        <v>82</v>
      </c>
      <c r="AW4915" s="14" t="s">
        <v>34</v>
      </c>
      <c r="AX4915" s="14" t="s">
        <v>72</v>
      </c>
      <c r="AY4915" s="255" t="s">
        <v>191</v>
      </c>
    </row>
    <row r="4916" s="15" customFormat="1">
      <c r="A4916" s="15"/>
      <c r="B4916" s="256"/>
      <c r="C4916" s="257"/>
      <c r="D4916" s="236" t="s">
        <v>202</v>
      </c>
      <c r="E4916" s="258" t="s">
        <v>19</v>
      </c>
      <c r="F4916" s="259" t="s">
        <v>208</v>
      </c>
      <c r="G4916" s="257"/>
      <c r="H4916" s="260">
        <v>2</v>
      </c>
      <c r="I4916" s="261"/>
      <c r="J4916" s="257"/>
      <c r="K4916" s="257"/>
      <c r="L4916" s="262"/>
      <c r="M4916" s="263"/>
      <c r="N4916" s="264"/>
      <c r="O4916" s="264"/>
      <c r="P4916" s="264"/>
      <c r="Q4916" s="264"/>
      <c r="R4916" s="264"/>
      <c r="S4916" s="264"/>
      <c r="T4916" s="265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66" t="s">
        <v>202</v>
      </c>
      <c r="AU4916" s="266" t="s">
        <v>82</v>
      </c>
      <c r="AV4916" s="15" t="s">
        <v>93</v>
      </c>
      <c r="AW4916" s="15" t="s">
        <v>34</v>
      </c>
      <c r="AX4916" s="15" t="s">
        <v>72</v>
      </c>
      <c r="AY4916" s="266" t="s">
        <v>191</v>
      </c>
    </row>
    <row r="4917" s="13" customFormat="1">
      <c r="A4917" s="13"/>
      <c r="B4917" s="234"/>
      <c r="C4917" s="235"/>
      <c r="D4917" s="236" t="s">
        <v>202</v>
      </c>
      <c r="E4917" s="237" t="s">
        <v>19</v>
      </c>
      <c r="F4917" s="238" t="s">
        <v>1623</v>
      </c>
      <c r="G4917" s="235"/>
      <c r="H4917" s="237" t="s">
        <v>19</v>
      </c>
      <c r="I4917" s="239"/>
      <c r="J4917" s="235"/>
      <c r="K4917" s="235"/>
      <c r="L4917" s="240"/>
      <c r="M4917" s="241"/>
      <c r="N4917" s="242"/>
      <c r="O4917" s="242"/>
      <c r="P4917" s="242"/>
      <c r="Q4917" s="242"/>
      <c r="R4917" s="242"/>
      <c r="S4917" s="242"/>
      <c r="T4917" s="24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4" t="s">
        <v>202</v>
      </c>
      <c r="AU4917" s="244" t="s">
        <v>82</v>
      </c>
      <c r="AV4917" s="13" t="s">
        <v>80</v>
      </c>
      <c r="AW4917" s="13" t="s">
        <v>34</v>
      </c>
      <c r="AX4917" s="13" t="s">
        <v>72</v>
      </c>
      <c r="AY4917" s="244" t="s">
        <v>191</v>
      </c>
    </row>
    <row r="4918" s="13" customFormat="1">
      <c r="A4918" s="13"/>
      <c r="B4918" s="234"/>
      <c r="C4918" s="235"/>
      <c r="D4918" s="236" t="s">
        <v>202</v>
      </c>
      <c r="E4918" s="237" t="s">
        <v>19</v>
      </c>
      <c r="F4918" s="238" t="s">
        <v>1471</v>
      </c>
      <c r="G4918" s="235"/>
      <c r="H4918" s="237" t="s">
        <v>19</v>
      </c>
      <c r="I4918" s="239"/>
      <c r="J4918" s="235"/>
      <c r="K4918" s="235"/>
      <c r="L4918" s="240"/>
      <c r="M4918" s="241"/>
      <c r="N4918" s="242"/>
      <c r="O4918" s="242"/>
      <c r="P4918" s="242"/>
      <c r="Q4918" s="242"/>
      <c r="R4918" s="242"/>
      <c r="S4918" s="242"/>
      <c r="T4918" s="24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4" t="s">
        <v>202</v>
      </c>
      <c r="AU4918" s="244" t="s">
        <v>82</v>
      </c>
      <c r="AV4918" s="13" t="s">
        <v>80</v>
      </c>
      <c r="AW4918" s="13" t="s">
        <v>34</v>
      </c>
      <c r="AX4918" s="13" t="s">
        <v>72</v>
      </c>
      <c r="AY4918" s="244" t="s">
        <v>191</v>
      </c>
    </row>
    <row r="4919" s="14" customFormat="1">
      <c r="A4919" s="14"/>
      <c r="B4919" s="245"/>
      <c r="C4919" s="246"/>
      <c r="D4919" s="236" t="s">
        <v>202</v>
      </c>
      <c r="E4919" s="247" t="s">
        <v>19</v>
      </c>
      <c r="F4919" s="248" t="s">
        <v>3128</v>
      </c>
      <c r="G4919" s="246"/>
      <c r="H4919" s="249">
        <v>2</v>
      </c>
      <c r="I4919" s="250"/>
      <c r="J4919" s="246"/>
      <c r="K4919" s="246"/>
      <c r="L4919" s="251"/>
      <c r="M4919" s="252"/>
      <c r="N4919" s="253"/>
      <c r="O4919" s="253"/>
      <c r="P4919" s="253"/>
      <c r="Q4919" s="253"/>
      <c r="R4919" s="253"/>
      <c r="S4919" s="253"/>
      <c r="T4919" s="25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5" t="s">
        <v>202</v>
      </c>
      <c r="AU4919" s="255" t="s">
        <v>82</v>
      </c>
      <c r="AV4919" s="14" t="s">
        <v>82</v>
      </c>
      <c r="AW4919" s="14" t="s">
        <v>34</v>
      </c>
      <c r="AX4919" s="14" t="s">
        <v>72</v>
      </c>
      <c r="AY4919" s="255" t="s">
        <v>191</v>
      </c>
    </row>
    <row r="4920" s="16" customFormat="1">
      <c r="A4920" s="16"/>
      <c r="B4920" s="267"/>
      <c r="C4920" s="268"/>
      <c r="D4920" s="236" t="s">
        <v>202</v>
      </c>
      <c r="E4920" s="269" t="s">
        <v>19</v>
      </c>
      <c r="F4920" s="270" t="s">
        <v>212</v>
      </c>
      <c r="G4920" s="268"/>
      <c r="H4920" s="271">
        <v>7</v>
      </c>
      <c r="I4920" s="272"/>
      <c r="J4920" s="268"/>
      <c r="K4920" s="268"/>
      <c r="L4920" s="273"/>
      <c r="M4920" s="274"/>
      <c r="N4920" s="275"/>
      <c r="O4920" s="275"/>
      <c r="P4920" s="275"/>
      <c r="Q4920" s="275"/>
      <c r="R4920" s="275"/>
      <c r="S4920" s="275"/>
      <c r="T4920" s="27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T4920" s="277" t="s">
        <v>202</v>
      </c>
      <c r="AU4920" s="277" t="s">
        <v>82</v>
      </c>
      <c r="AV4920" s="16" t="s">
        <v>198</v>
      </c>
      <c r="AW4920" s="16" t="s">
        <v>34</v>
      </c>
      <c r="AX4920" s="16" t="s">
        <v>80</v>
      </c>
      <c r="AY4920" s="277" t="s">
        <v>191</v>
      </c>
    </row>
    <row r="4921" s="14" customFormat="1">
      <c r="A4921" s="14"/>
      <c r="B4921" s="245"/>
      <c r="C4921" s="246"/>
      <c r="D4921" s="236" t="s">
        <v>202</v>
      </c>
      <c r="E4921" s="246"/>
      <c r="F4921" s="248" t="s">
        <v>3141</v>
      </c>
      <c r="G4921" s="246"/>
      <c r="H4921" s="249">
        <v>1.54</v>
      </c>
      <c r="I4921" s="250"/>
      <c r="J4921" s="246"/>
      <c r="K4921" s="246"/>
      <c r="L4921" s="251"/>
      <c r="M4921" s="252"/>
      <c r="N4921" s="253"/>
      <c r="O4921" s="253"/>
      <c r="P4921" s="253"/>
      <c r="Q4921" s="253"/>
      <c r="R4921" s="253"/>
      <c r="S4921" s="253"/>
      <c r="T4921" s="25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5" t="s">
        <v>202</v>
      </c>
      <c r="AU4921" s="255" t="s">
        <v>82</v>
      </c>
      <c r="AV4921" s="14" t="s">
        <v>82</v>
      </c>
      <c r="AW4921" s="14" t="s">
        <v>4</v>
      </c>
      <c r="AX4921" s="14" t="s">
        <v>80</v>
      </c>
      <c r="AY4921" s="255" t="s">
        <v>191</v>
      </c>
    </row>
    <row r="4922" s="2" customFormat="1" ht="24.15" customHeight="1">
      <c r="A4922" s="41"/>
      <c r="B4922" s="42"/>
      <c r="C4922" s="216" t="s">
        <v>3142</v>
      </c>
      <c r="D4922" s="216" t="s">
        <v>193</v>
      </c>
      <c r="E4922" s="217" t="s">
        <v>3143</v>
      </c>
      <c r="F4922" s="218" t="s">
        <v>3144</v>
      </c>
      <c r="G4922" s="219" t="s">
        <v>310</v>
      </c>
      <c r="H4922" s="220">
        <v>16.181000000000001</v>
      </c>
      <c r="I4922" s="221"/>
      <c r="J4922" s="222">
        <f>ROUND(I4922*H4922,2)</f>
        <v>0</v>
      </c>
      <c r="K4922" s="218" t="s">
        <v>197</v>
      </c>
      <c r="L4922" s="47"/>
      <c r="M4922" s="223" t="s">
        <v>19</v>
      </c>
      <c r="N4922" s="224" t="s">
        <v>43</v>
      </c>
      <c r="O4922" s="87"/>
      <c r="P4922" s="225">
        <f>O4922*H4922</f>
        <v>0</v>
      </c>
      <c r="Q4922" s="225">
        <v>0</v>
      </c>
      <c r="R4922" s="225">
        <f>Q4922*H4922</f>
        <v>0</v>
      </c>
      <c r="S4922" s="225">
        <v>0</v>
      </c>
      <c r="T4922" s="226">
        <f>S4922*H4922</f>
        <v>0</v>
      </c>
      <c r="U4922" s="41"/>
      <c r="V4922" s="41"/>
      <c r="W4922" s="41"/>
      <c r="X4922" s="41"/>
      <c r="Y4922" s="41"/>
      <c r="Z4922" s="41"/>
      <c r="AA4922" s="41"/>
      <c r="AB4922" s="41"/>
      <c r="AC4922" s="41"/>
      <c r="AD4922" s="41"/>
      <c r="AE4922" s="41"/>
      <c r="AR4922" s="227" t="s">
        <v>464</v>
      </c>
      <c r="AT4922" s="227" t="s">
        <v>193</v>
      </c>
      <c r="AU4922" s="227" t="s">
        <v>82</v>
      </c>
      <c r="AY4922" s="20" t="s">
        <v>191</v>
      </c>
      <c r="BE4922" s="228">
        <f>IF(N4922="základní",J4922,0)</f>
        <v>0</v>
      </c>
      <c r="BF4922" s="228">
        <f>IF(N4922="snížená",J4922,0)</f>
        <v>0</v>
      </c>
      <c r="BG4922" s="228">
        <f>IF(N4922="zákl. přenesená",J4922,0)</f>
        <v>0</v>
      </c>
      <c r="BH4922" s="228">
        <f>IF(N4922="sníž. přenesená",J4922,0)</f>
        <v>0</v>
      </c>
      <c r="BI4922" s="228">
        <f>IF(N4922="nulová",J4922,0)</f>
        <v>0</v>
      </c>
      <c r="BJ4922" s="20" t="s">
        <v>80</v>
      </c>
      <c r="BK4922" s="228">
        <f>ROUND(I4922*H4922,2)</f>
        <v>0</v>
      </c>
      <c r="BL4922" s="20" t="s">
        <v>464</v>
      </c>
      <c r="BM4922" s="227" t="s">
        <v>3145</v>
      </c>
    </row>
    <row r="4923" s="2" customFormat="1">
      <c r="A4923" s="41"/>
      <c r="B4923" s="42"/>
      <c r="C4923" s="43"/>
      <c r="D4923" s="229" t="s">
        <v>200</v>
      </c>
      <c r="E4923" s="43"/>
      <c r="F4923" s="230" t="s">
        <v>3146</v>
      </c>
      <c r="G4923" s="43"/>
      <c r="H4923" s="43"/>
      <c r="I4923" s="231"/>
      <c r="J4923" s="43"/>
      <c r="K4923" s="43"/>
      <c r="L4923" s="47"/>
      <c r="M4923" s="232"/>
      <c r="N4923" s="233"/>
      <c r="O4923" s="87"/>
      <c r="P4923" s="87"/>
      <c r="Q4923" s="87"/>
      <c r="R4923" s="87"/>
      <c r="S4923" s="87"/>
      <c r="T4923" s="88"/>
      <c r="U4923" s="41"/>
      <c r="V4923" s="41"/>
      <c r="W4923" s="41"/>
      <c r="X4923" s="41"/>
      <c r="Y4923" s="41"/>
      <c r="Z4923" s="41"/>
      <c r="AA4923" s="41"/>
      <c r="AB4923" s="41"/>
      <c r="AC4923" s="41"/>
      <c r="AD4923" s="41"/>
      <c r="AE4923" s="41"/>
      <c r="AT4923" s="20" t="s">
        <v>200</v>
      </c>
      <c r="AU4923" s="20" t="s">
        <v>82</v>
      </c>
    </row>
    <row r="4924" s="12" customFormat="1" ht="22.8" customHeight="1">
      <c r="A4924" s="12"/>
      <c r="B4924" s="200"/>
      <c r="C4924" s="201"/>
      <c r="D4924" s="202" t="s">
        <v>71</v>
      </c>
      <c r="E4924" s="214" t="s">
        <v>3147</v>
      </c>
      <c r="F4924" s="214" t="s">
        <v>3148</v>
      </c>
      <c r="G4924" s="201"/>
      <c r="H4924" s="201"/>
      <c r="I4924" s="204"/>
      <c r="J4924" s="215">
        <f>BK4924</f>
        <v>0</v>
      </c>
      <c r="K4924" s="201"/>
      <c r="L4924" s="206"/>
      <c r="M4924" s="207"/>
      <c r="N4924" s="208"/>
      <c r="O4924" s="208"/>
      <c r="P4924" s="209">
        <f>SUM(P4925:P5020)</f>
        <v>0</v>
      </c>
      <c r="Q4924" s="208"/>
      <c r="R4924" s="209">
        <f>SUM(R4925:R5020)</f>
        <v>0.042139999999999997</v>
      </c>
      <c r="S4924" s="208"/>
      <c r="T4924" s="210">
        <f>SUM(T4925:T5020)</f>
        <v>0</v>
      </c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R4924" s="211" t="s">
        <v>82</v>
      </c>
      <c r="AT4924" s="212" t="s">
        <v>71</v>
      </c>
      <c r="AU4924" s="212" t="s">
        <v>80</v>
      </c>
      <c r="AY4924" s="211" t="s">
        <v>191</v>
      </c>
      <c r="BK4924" s="213">
        <f>SUM(BK4925:BK5020)</f>
        <v>0</v>
      </c>
    </row>
    <row r="4925" s="2" customFormat="1" ht="24.15" customHeight="1">
      <c r="A4925" s="41"/>
      <c r="B4925" s="42"/>
      <c r="C4925" s="216" t="s">
        <v>3149</v>
      </c>
      <c r="D4925" s="216" t="s">
        <v>193</v>
      </c>
      <c r="E4925" s="217" t="s">
        <v>3150</v>
      </c>
      <c r="F4925" s="218" t="s">
        <v>3151</v>
      </c>
      <c r="G4925" s="219" t="s">
        <v>196</v>
      </c>
      <c r="H4925" s="220">
        <v>86</v>
      </c>
      <c r="I4925" s="221"/>
      <c r="J4925" s="222">
        <f>ROUND(I4925*H4925,2)</f>
        <v>0</v>
      </c>
      <c r="K4925" s="218" t="s">
        <v>197</v>
      </c>
      <c r="L4925" s="47"/>
      <c r="M4925" s="223" t="s">
        <v>19</v>
      </c>
      <c r="N4925" s="224" t="s">
        <v>43</v>
      </c>
      <c r="O4925" s="87"/>
      <c r="P4925" s="225">
        <f>O4925*H4925</f>
        <v>0</v>
      </c>
      <c r="Q4925" s="225">
        <v>8.0000000000000007E-05</v>
      </c>
      <c r="R4925" s="225">
        <f>Q4925*H4925</f>
        <v>0.0068800000000000007</v>
      </c>
      <c r="S4925" s="225">
        <v>0</v>
      </c>
      <c r="T4925" s="226">
        <f>S4925*H4925</f>
        <v>0</v>
      </c>
      <c r="U4925" s="41"/>
      <c r="V4925" s="41"/>
      <c r="W4925" s="41"/>
      <c r="X4925" s="41"/>
      <c r="Y4925" s="41"/>
      <c r="Z4925" s="41"/>
      <c r="AA4925" s="41"/>
      <c r="AB4925" s="41"/>
      <c r="AC4925" s="41"/>
      <c r="AD4925" s="41"/>
      <c r="AE4925" s="41"/>
      <c r="AR4925" s="227" t="s">
        <v>464</v>
      </c>
      <c r="AT4925" s="227" t="s">
        <v>193</v>
      </c>
      <c r="AU4925" s="227" t="s">
        <v>82</v>
      </c>
      <c r="AY4925" s="20" t="s">
        <v>191</v>
      </c>
      <c r="BE4925" s="228">
        <f>IF(N4925="základní",J4925,0)</f>
        <v>0</v>
      </c>
      <c r="BF4925" s="228">
        <f>IF(N4925="snížená",J4925,0)</f>
        <v>0</v>
      </c>
      <c r="BG4925" s="228">
        <f>IF(N4925="zákl. přenesená",J4925,0)</f>
        <v>0</v>
      </c>
      <c r="BH4925" s="228">
        <f>IF(N4925="sníž. přenesená",J4925,0)</f>
        <v>0</v>
      </c>
      <c r="BI4925" s="228">
        <f>IF(N4925="nulová",J4925,0)</f>
        <v>0</v>
      </c>
      <c r="BJ4925" s="20" t="s">
        <v>80</v>
      </c>
      <c r="BK4925" s="228">
        <f>ROUND(I4925*H4925,2)</f>
        <v>0</v>
      </c>
      <c r="BL4925" s="20" t="s">
        <v>464</v>
      </c>
      <c r="BM4925" s="227" t="s">
        <v>3152</v>
      </c>
    </row>
    <row r="4926" s="2" customFormat="1">
      <c r="A4926" s="41"/>
      <c r="B4926" s="42"/>
      <c r="C4926" s="43"/>
      <c r="D4926" s="229" t="s">
        <v>200</v>
      </c>
      <c r="E4926" s="43"/>
      <c r="F4926" s="230" t="s">
        <v>3153</v>
      </c>
      <c r="G4926" s="43"/>
      <c r="H4926" s="43"/>
      <c r="I4926" s="231"/>
      <c r="J4926" s="43"/>
      <c r="K4926" s="43"/>
      <c r="L4926" s="47"/>
      <c r="M4926" s="232"/>
      <c r="N4926" s="233"/>
      <c r="O4926" s="87"/>
      <c r="P4926" s="87"/>
      <c r="Q4926" s="87"/>
      <c r="R4926" s="87"/>
      <c r="S4926" s="87"/>
      <c r="T4926" s="88"/>
      <c r="U4926" s="41"/>
      <c r="V4926" s="41"/>
      <c r="W4926" s="41"/>
      <c r="X4926" s="41"/>
      <c r="Y4926" s="41"/>
      <c r="Z4926" s="41"/>
      <c r="AA4926" s="41"/>
      <c r="AB4926" s="41"/>
      <c r="AC4926" s="41"/>
      <c r="AD4926" s="41"/>
      <c r="AE4926" s="41"/>
      <c r="AT4926" s="20" t="s">
        <v>200</v>
      </c>
      <c r="AU4926" s="20" t="s">
        <v>82</v>
      </c>
    </row>
    <row r="4927" s="13" customFormat="1">
      <c r="A4927" s="13"/>
      <c r="B4927" s="234"/>
      <c r="C4927" s="235"/>
      <c r="D4927" s="236" t="s">
        <v>202</v>
      </c>
      <c r="E4927" s="237" t="s">
        <v>19</v>
      </c>
      <c r="F4927" s="238" t="s">
        <v>3154</v>
      </c>
      <c r="G4927" s="235"/>
      <c r="H4927" s="237" t="s">
        <v>19</v>
      </c>
      <c r="I4927" s="239"/>
      <c r="J4927" s="235"/>
      <c r="K4927" s="235"/>
      <c r="L4927" s="240"/>
      <c r="M4927" s="241"/>
      <c r="N4927" s="242"/>
      <c r="O4927" s="242"/>
      <c r="P4927" s="242"/>
      <c r="Q4927" s="242"/>
      <c r="R4927" s="242"/>
      <c r="S4927" s="242"/>
      <c r="T4927" s="24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4" t="s">
        <v>202</v>
      </c>
      <c r="AU4927" s="244" t="s">
        <v>82</v>
      </c>
      <c r="AV4927" s="13" t="s">
        <v>80</v>
      </c>
      <c r="AW4927" s="13" t="s">
        <v>34</v>
      </c>
      <c r="AX4927" s="13" t="s">
        <v>72</v>
      </c>
      <c r="AY4927" s="244" t="s">
        <v>191</v>
      </c>
    </row>
    <row r="4928" s="13" customFormat="1">
      <c r="A4928" s="13"/>
      <c r="B4928" s="234"/>
      <c r="C4928" s="235"/>
      <c r="D4928" s="236" t="s">
        <v>202</v>
      </c>
      <c r="E4928" s="237" t="s">
        <v>19</v>
      </c>
      <c r="F4928" s="238" t="s">
        <v>1869</v>
      </c>
      <c r="G4928" s="235"/>
      <c r="H4928" s="237" t="s">
        <v>19</v>
      </c>
      <c r="I4928" s="239"/>
      <c r="J4928" s="235"/>
      <c r="K4928" s="235"/>
      <c r="L4928" s="240"/>
      <c r="M4928" s="241"/>
      <c r="N4928" s="242"/>
      <c r="O4928" s="242"/>
      <c r="P4928" s="242"/>
      <c r="Q4928" s="242"/>
      <c r="R4928" s="242"/>
      <c r="S4928" s="242"/>
      <c r="T4928" s="24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4" t="s">
        <v>202</v>
      </c>
      <c r="AU4928" s="244" t="s">
        <v>82</v>
      </c>
      <c r="AV4928" s="13" t="s">
        <v>80</v>
      </c>
      <c r="AW4928" s="13" t="s">
        <v>34</v>
      </c>
      <c r="AX4928" s="13" t="s">
        <v>72</v>
      </c>
      <c r="AY4928" s="244" t="s">
        <v>191</v>
      </c>
    </row>
    <row r="4929" s="14" customFormat="1">
      <c r="A4929" s="14"/>
      <c r="B4929" s="245"/>
      <c r="C4929" s="246"/>
      <c r="D4929" s="236" t="s">
        <v>202</v>
      </c>
      <c r="E4929" s="247" t="s">
        <v>19</v>
      </c>
      <c r="F4929" s="248" t="s">
        <v>3155</v>
      </c>
      <c r="G4929" s="246"/>
      <c r="H4929" s="249">
        <v>16</v>
      </c>
      <c r="I4929" s="250"/>
      <c r="J4929" s="246"/>
      <c r="K4929" s="246"/>
      <c r="L4929" s="251"/>
      <c r="M4929" s="252"/>
      <c r="N4929" s="253"/>
      <c r="O4929" s="253"/>
      <c r="P4929" s="253"/>
      <c r="Q4929" s="253"/>
      <c r="R4929" s="253"/>
      <c r="S4929" s="253"/>
      <c r="T4929" s="25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5" t="s">
        <v>202</v>
      </c>
      <c r="AU4929" s="255" t="s">
        <v>82</v>
      </c>
      <c r="AV4929" s="14" t="s">
        <v>82</v>
      </c>
      <c r="AW4929" s="14" t="s">
        <v>34</v>
      </c>
      <c r="AX4929" s="14" t="s">
        <v>72</v>
      </c>
      <c r="AY4929" s="255" t="s">
        <v>191</v>
      </c>
    </row>
    <row r="4930" s="15" customFormat="1">
      <c r="A4930" s="15"/>
      <c r="B4930" s="256"/>
      <c r="C4930" s="257"/>
      <c r="D4930" s="236" t="s">
        <v>202</v>
      </c>
      <c r="E4930" s="258" t="s">
        <v>19</v>
      </c>
      <c r="F4930" s="259" t="s">
        <v>208</v>
      </c>
      <c r="G4930" s="257"/>
      <c r="H4930" s="260">
        <v>16</v>
      </c>
      <c r="I4930" s="261"/>
      <c r="J4930" s="257"/>
      <c r="K4930" s="257"/>
      <c r="L4930" s="262"/>
      <c r="M4930" s="263"/>
      <c r="N4930" s="264"/>
      <c r="O4930" s="264"/>
      <c r="P4930" s="264"/>
      <c r="Q4930" s="264"/>
      <c r="R4930" s="264"/>
      <c r="S4930" s="264"/>
      <c r="T4930" s="265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T4930" s="266" t="s">
        <v>202</v>
      </c>
      <c r="AU4930" s="266" t="s">
        <v>82</v>
      </c>
      <c r="AV4930" s="15" t="s">
        <v>93</v>
      </c>
      <c r="AW4930" s="15" t="s">
        <v>34</v>
      </c>
      <c r="AX4930" s="15" t="s">
        <v>72</v>
      </c>
      <c r="AY4930" s="266" t="s">
        <v>191</v>
      </c>
    </row>
    <row r="4931" s="13" customFormat="1">
      <c r="A4931" s="13"/>
      <c r="B4931" s="234"/>
      <c r="C4931" s="235"/>
      <c r="D4931" s="236" t="s">
        <v>202</v>
      </c>
      <c r="E4931" s="237" t="s">
        <v>19</v>
      </c>
      <c r="F4931" s="238" t="s">
        <v>1870</v>
      </c>
      <c r="G4931" s="235"/>
      <c r="H4931" s="237" t="s">
        <v>19</v>
      </c>
      <c r="I4931" s="239"/>
      <c r="J4931" s="235"/>
      <c r="K4931" s="235"/>
      <c r="L4931" s="240"/>
      <c r="M4931" s="241"/>
      <c r="N4931" s="242"/>
      <c r="O4931" s="242"/>
      <c r="P4931" s="242"/>
      <c r="Q4931" s="242"/>
      <c r="R4931" s="242"/>
      <c r="S4931" s="242"/>
      <c r="T4931" s="24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4" t="s">
        <v>202</v>
      </c>
      <c r="AU4931" s="244" t="s">
        <v>82</v>
      </c>
      <c r="AV4931" s="13" t="s">
        <v>80</v>
      </c>
      <c r="AW4931" s="13" t="s">
        <v>34</v>
      </c>
      <c r="AX4931" s="13" t="s">
        <v>72</v>
      </c>
      <c r="AY4931" s="244" t="s">
        <v>191</v>
      </c>
    </row>
    <row r="4932" s="14" customFormat="1">
      <c r="A4932" s="14"/>
      <c r="B4932" s="245"/>
      <c r="C4932" s="246"/>
      <c r="D4932" s="236" t="s">
        <v>202</v>
      </c>
      <c r="E4932" s="247" t="s">
        <v>19</v>
      </c>
      <c r="F4932" s="248" t="s">
        <v>3156</v>
      </c>
      <c r="G4932" s="246"/>
      <c r="H4932" s="249">
        <v>14</v>
      </c>
      <c r="I4932" s="250"/>
      <c r="J4932" s="246"/>
      <c r="K4932" s="246"/>
      <c r="L4932" s="251"/>
      <c r="M4932" s="252"/>
      <c r="N4932" s="253"/>
      <c r="O4932" s="253"/>
      <c r="P4932" s="253"/>
      <c r="Q4932" s="253"/>
      <c r="R4932" s="253"/>
      <c r="S4932" s="253"/>
      <c r="T4932" s="25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5" t="s">
        <v>202</v>
      </c>
      <c r="AU4932" s="255" t="s">
        <v>82</v>
      </c>
      <c r="AV4932" s="14" t="s">
        <v>82</v>
      </c>
      <c r="AW4932" s="14" t="s">
        <v>34</v>
      </c>
      <c r="AX4932" s="14" t="s">
        <v>72</v>
      </c>
      <c r="AY4932" s="255" t="s">
        <v>191</v>
      </c>
    </row>
    <row r="4933" s="13" customFormat="1">
      <c r="A4933" s="13"/>
      <c r="B4933" s="234"/>
      <c r="C4933" s="235"/>
      <c r="D4933" s="236" t="s">
        <v>202</v>
      </c>
      <c r="E4933" s="237" t="s">
        <v>19</v>
      </c>
      <c r="F4933" s="238" t="s">
        <v>1871</v>
      </c>
      <c r="G4933" s="235"/>
      <c r="H4933" s="237" t="s">
        <v>19</v>
      </c>
      <c r="I4933" s="239"/>
      <c r="J4933" s="235"/>
      <c r="K4933" s="235"/>
      <c r="L4933" s="240"/>
      <c r="M4933" s="241"/>
      <c r="N4933" s="242"/>
      <c r="O4933" s="242"/>
      <c r="P4933" s="242"/>
      <c r="Q4933" s="242"/>
      <c r="R4933" s="242"/>
      <c r="S4933" s="242"/>
      <c r="T4933" s="24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4" t="s">
        <v>202</v>
      </c>
      <c r="AU4933" s="244" t="s">
        <v>82</v>
      </c>
      <c r="AV4933" s="13" t="s">
        <v>80</v>
      </c>
      <c r="AW4933" s="13" t="s">
        <v>34</v>
      </c>
      <c r="AX4933" s="13" t="s">
        <v>72</v>
      </c>
      <c r="AY4933" s="244" t="s">
        <v>191</v>
      </c>
    </row>
    <row r="4934" s="14" customFormat="1">
      <c r="A4934" s="14"/>
      <c r="B4934" s="245"/>
      <c r="C4934" s="246"/>
      <c r="D4934" s="236" t="s">
        <v>202</v>
      </c>
      <c r="E4934" s="247" t="s">
        <v>19</v>
      </c>
      <c r="F4934" s="248" t="s">
        <v>3157</v>
      </c>
      <c r="G4934" s="246"/>
      <c r="H4934" s="249">
        <v>4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202</v>
      </c>
      <c r="AU4934" s="255" t="s">
        <v>82</v>
      </c>
      <c r="AV4934" s="14" t="s">
        <v>82</v>
      </c>
      <c r="AW4934" s="14" t="s">
        <v>34</v>
      </c>
      <c r="AX4934" s="14" t="s">
        <v>72</v>
      </c>
      <c r="AY4934" s="255" t="s">
        <v>191</v>
      </c>
    </row>
    <row r="4935" s="15" customFormat="1">
      <c r="A4935" s="15"/>
      <c r="B4935" s="256"/>
      <c r="C4935" s="257"/>
      <c r="D4935" s="236" t="s">
        <v>202</v>
      </c>
      <c r="E4935" s="258" t="s">
        <v>19</v>
      </c>
      <c r="F4935" s="259" t="s">
        <v>208</v>
      </c>
      <c r="G4935" s="257"/>
      <c r="H4935" s="260">
        <v>18</v>
      </c>
      <c r="I4935" s="261"/>
      <c r="J4935" s="257"/>
      <c r="K4935" s="257"/>
      <c r="L4935" s="262"/>
      <c r="M4935" s="263"/>
      <c r="N4935" s="264"/>
      <c r="O4935" s="264"/>
      <c r="P4935" s="264"/>
      <c r="Q4935" s="264"/>
      <c r="R4935" s="264"/>
      <c r="S4935" s="264"/>
      <c r="T4935" s="265"/>
      <c r="U4935" s="15"/>
      <c r="V4935" s="15"/>
      <c r="W4935" s="15"/>
      <c r="X4935" s="15"/>
      <c r="Y4935" s="15"/>
      <c r="Z4935" s="15"/>
      <c r="AA4935" s="15"/>
      <c r="AB4935" s="15"/>
      <c r="AC4935" s="15"/>
      <c r="AD4935" s="15"/>
      <c r="AE4935" s="15"/>
      <c r="AT4935" s="266" t="s">
        <v>202</v>
      </c>
      <c r="AU4935" s="266" t="s">
        <v>82</v>
      </c>
      <c r="AV4935" s="15" t="s">
        <v>93</v>
      </c>
      <c r="AW4935" s="15" t="s">
        <v>34</v>
      </c>
      <c r="AX4935" s="15" t="s">
        <v>72</v>
      </c>
      <c r="AY4935" s="266" t="s">
        <v>191</v>
      </c>
    </row>
    <row r="4936" s="13" customFormat="1">
      <c r="A4936" s="13"/>
      <c r="B4936" s="234"/>
      <c r="C4936" s="235"/>
      <c r="D4936" s="236" t="s">
        <v>202</v>
      </c>
      <c r="E4936" s="237" t="s">
        <v>19</v>
      </c>
      <c r="F4936" s="238" t="s">
        <v>1870</v>
      </c>
      <c r="G4936" s="235"/>
      <c r="H4936" s="237" t="s">
        <v>19</v>
      </c>
      <c r="I4936" s="239"/>
      <c r="J4936" s="235"/>
      <c r="K4936" s="235"/>
      <c r="L4936" s="240"/>
      <c r="M4936" s="241"/>
      <c r="N4936" s="242"/>
      <c r="O4936" s="242"/>
      <c r="P4936" s="242"/>
      <c r="Q4936" s="242"/>
      <c r="R4936" s="242"/>
      <c r="S4936" s="242"/>
      <c r="T4936" s="243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4" t="s">
        <v>202</v>
      </c>
      <c r="AU4936" s="244" t="s">
        <v>82</v>
      </c>
      <c r="AV4936" s="13" t="s">
        <v>80</v>
      </c>
      <c r="AW4936" s="13" t="s">
        <v>34</v>
      </c>
      <c r="AX4936" s="13" t="s">
        <v>72</v>
      </c>
      <c r="AY4936" s="244" t="s">
        <v>191</v>
      </c>
    </row>
    <row r="4937" s="14" customFormat="1">
      <c r="A4937" s="14"/>
      <c r="B4937" s="245"/>
      <c r="C4937" s="246"/>
      <c r="D4937" s="236" t="s">
        <v>202</v>
      </c>
      <c r="E4937" s="247" t="s">
        <v>19</v>
      </c>
      <c r="F4937" s="248" t="s">
        <v>3157</v>
      </c>
      <c r="G4937" s="246"/>
      <c r="H4937" s="249">
        <v>4</v>
      </c>
      <c r="I4937" s="250"/>
      <c r="J4937" s="246"/>
      <c r="K4937" s="246"/>
      <c r="L4937" s="251"/>
      <c r="M4937" s="252"/>
      <c r="N4937" s="253"/>
      <c r="O4937" s="253"/>
      <c r="P4937" s="253"/>
      <c r="Q4937" s="253"/>
      <c r="R4937" s="253"/>
      <c r="S4937" s="253"/>
      <c r="T4937" s="25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5" t="s">
        <v>202</v>
      </c>
      <c r="AU4937" s="255" t="s">
        <v>82</v>
      </c>
      <c r="AV4937" s="14" t="s">
        <v>82</v>
      </c>
      <c r="AW4937" s="14" t="s">
        <v>34</v>
      </c>
      <c r="AX4937" s="14" t="s">
        <v>72</v>
      </c>
      <c r="AY4937" s="255" t="s">
        <v>191</v>
      </c>
    </row>
    <row r="4938" s="15" customFormat="1">
      <c r="A4938" s="15"/>
      <c r="B4938" s="256"/>
      <c r="C4938" s="257"/>
      <c r="D4938" s="236" t="s">
        <v>202</v>
      </c>
      <c r="E4938" s="258" t="s">
        <v>19</v>
      </c>
      <c r="F4938" s="259" t="s">
        <v>208</v>
      </c>
      <c r="G4938" s="257"/>
      <c r="H4938" s="260">
        <v>4</v>
      </c>
      <c r="I4938" s="261"/>
      <c r="J4938" s="257"/>
      <c r="K4938" s="257"/>
      <c r="L4938" s="262"/>
      <c r="M4938" s="263"/>
      <c r="N4938" s="264"/>
      <c r="O4938" s="264"/>
      <c r="P4938" s="264"/>
      <c r="Q4938" s="264"/>
      <c r="R4938" s="264"/>
      <c r="S4938" s="264"/>
      <c r="T4938" s="265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66" t="s">
        <v>202</v>
      </c>
      <c r="AU4938" s="266" t="s">
        <v>82</v>
      </c>
      <c r="AV4938" s="15" t="s">
        <v>93</v>
      </c>
      <c r="AW4938" s="15" t="s">
        <v>34</v>
      </c>
      <c r="AX4938" s="15" t="s">
        <v>72</v>
      </c>
      <c r="AY4938" s="266" t="s">
        <v>191</v>
      </c>
    </row>
    <row r="4939" s="13" customFormat="1">
      <c r="A4939" s="13"/>
      <c r="B4939" s="234"/>
      <c r="C4939" s="235"/>
      <c r="D4939" s="236" t="s">
        <v>202</v>
      </c>
      <c r="E4939" s="237" t="s">
        <v>19</v>
      </c>
      <c r="F4939" s="238" t="s">
        <v>1868</v>
      </c>
      <c r="G4939" s="235"/>
      <c r="H4939" s="237" t="s">
        <v>19</v>
      </c>
      <c r="I4939" s="239"/>
      <c r="J4939" s="235"/>
      <c r="K4939" s="235"/>
      <c r="L4939" s="240"/>
      <c r="M4939" s="241"/>
      <c r="N4939" s="242"/>
      <c r="O4939" s="242"/>
      <c r="P4939" s="242"/>
      <c r="Q4939" s="242"/>
      <c r="R4939" s="242"/>
      <c r="S4939" s="242"/>
      <c r="T4939" s="24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4" t="s">
        <v>202</v>
      </c>
      <c r="AU4939" s="244" t="s">
        <v>82</v>
      </c>
      <c r="AV4939" s="13" t="s">
        <v>80</v>
      </c>
      <c r="AW4939" s="13" t="s">
        <v>34</v>
      </c>
      <c r="AX4939" s="13" t="s">
        <v>72</v>
      </c>
      <c r="AY4939" s="244" t="s">
        <v>191</v>
      </c>
    </row>
    <row r="4940" s="13" customFormat="1">
      <c r="A4940" s="13"/>
      <c r="B4940" s="234"/>
      <c r="C4940" s="235"/>
      <c r="D4940" s="236" t="s">
        <v>202</v>
      </c>
      <c r="E4940" s="237" t="s">
        <v>19</v>
      </c>
      <c r="F4940" s="238" t="s">
        <v>1890</v>
      </c>
      <c r="G4940" s="235"/>
      <c r="H4940" s="237" t="s">
        <v>19</v>
      </c>
      <c r="I4940" s="239"/>
      <c r="J4940" s="235"/>
      <c r="K4940" s="235"/>
      <c r="L4940" s="240"/>
      <c r="M4940" s="241"/>
      <c r="N4940" s="242"/>
      <c r="O4940" s="242"/>
      <c r="P4940" s="242"/>
      <c r="Q4940" s="242"/>
      <c r="R4940" s="242"/>
      <c r="S4940" s="242"/>
      <c r="T4940" s="24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4" t="s">
        <v>202</v>
      </c>
      <c r="AU4940" s="244" t="s">
        <v>82</v>
      </c>
      <c r="AV4940" s="13" t="s">
        <v>80</v>
      </c>
      <c r="AW4940" s="13" t="s">
        <v>34</v>
      </c>
      <c r="AX4940" s="13" t="s">
        <v>72</v>
      </c>
      <c r="AY4940" s="244" t="s">
        <v>191</v>
      </c>
    </row>
    <row r="4941" s="14" customFormat="1">
      <c r="A4941" s="14"/>
      <c r="B4941" s="245"/>
      <c r="C4941" s="246"/>
      <c r="D4941" s="236" t="s">
        <v>202</v>
      </c>
      <c r="E4941" s="247" t="s">
        <v>19</v>
      </c>
      <c r="F4941" s="248" t="s">
        <v>3158</v>
      </c>
      <c r="G4941" s="246"/>
      <c r="H4941" s="249">
        <v>12</v>
      </c>
      <c r="I4941" s="250"/>
      <c r="J4941" s="246"/>
      <c r="K4941" s="246"/>
      <c r="L4941" s="251"/>
      <c r="M4941" s="252"/>
      <c r="N4941" s="253"/>
      <c r="O4941" s="253"/>
      <c r="P4941" s="253"/>
      <c r="Q4941" s="253"/>
      <c r="R4941" s="253"/>
      <c r="S4941" s="253"/>
      <c r="T4941" s="25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5" t="s">
        <v>202</v>
      </c>
      <c r="AU4941" s="255" t="s">
        <v>82</v>
      </c>
      <c r="AV4941" s="14" t="s">
        <v>82</v>
      </c>
      <c r="AW4941" s="14" t="s">
        <v>34</v>
      </c>
      <c r="AX4941" s="14" t="s">
        <v>72</v>
      </c>
      <c r="AY4941" s="255" t="s">
        <v>191</v>
      </c>
    </row>
    <row r="4942" s="15" customFormat="1">
      <c r="A4942" s="15"/>
      <c r="B4942" s="256"/>
      <c r="C4942" s="257"/>
      <c r="D4942" s="236" t="s">
        <v>202</v>
      </c>
      <c r="E4942" s="258" t="s">
        <v>19</v>
      </c>
      <c r="F4942" s="259" t="s">
        <v>208</v>
      </c>
      <c r="G4942" s="257"/>
      <c r="H4942" s="260">
        <v>12</v>
      </c>
      <c r="I4942" s="261"/>
      <c r="J4942" s="257"/>
      <c r="K4942" s="257"/>
      <c r="L4942" s="262"/>
      <c r="M4942" s="263"/>
      <c r="N4942" s="264"/>
      <c r="O4942" s="264"/>
      <c r="P4942" s="264"/>
      <c r="Q4942" s="264"/>
      <c r="R4942" s="264"/>
      <c r="S4942" s="264"/>
      <c r="T4942" s="265"/>
      <c r="U4942" s="15"/>
      <c r="V4942" s="15"/>
      <c r="W4942" s="15"/>
      <c r="X4942" s="15"/>
      <c r="Y4942" s="15"/>
      <c r="Z4942" s="15"/>
      <c r="AA4942" s="15"/>
      <c r="AB4942" s="15"/>
      <c r="AC4942" s="15"/>
      <c r="AD4942" s="15"/>
      <c r="AE4942" s="15"/>
      <c r="AT4942" s="266" t="s">
        <v>202</v>
      </c>
      <c r="AU4942" s="266" t="s">
        <v>82</v>
      </c>
      <c r="AV4942" s="15" t="s">
        <v>93</v>
      </c>
      <c r="AW4942" s="15" t="s">
        <v>34</v>
      </c>
      <c r="AX4942" s="15" t="s">
        <v>72</v>
      </c>
      <c r="AY4942" s="266" t="s">
        <v>191</v>
      </c>
    </row>
    <row r="4943" s="13" customFormat="1">
      <c r="A4943" s="13"/>
      <c r="B4943" s="234"/>
      <c r="C4943" s="235"/>
      <c r="D4943" s="236" t="s">
        <v>202</v>
      </c>
      <c r="E4943" s="237" t="s">
        <v>19</v>
      </c>
      <c r="F4943" s="238" t="s">
        <v>1890</v>
      </c>
      <c r="G4943" s="235"/>
      <c r="H4943" s="237" t="s">
        <v>19</v>
      </c>
      <c r="I4943" s="239"/>
      <c r="J4943" s="235"/>
      <c r="K4943" s="235"/>
      <c r="L4943" s="240"/>
      <c r="M4943" s="241"/>
      <c r="N4943" s="242"/>
      <c r="O4943" s="242"/>
      <c r="P4943" s="242"/>
      <c r="Q4943" s="242"/>
      <c r="R4943" s="242"/>
      <c r="S4943" s="242"/>
      <c r="T4943" s="243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4" t="s">
        <v>202</v>
      </c>
      <c r="AU4943" s="244" t="s">
        <v>82</v>
      </c>
      <c r="AV4943" s="13" t="s">
        <v>80</v>
      </c>
      <c r="AW4943" s="13" t="s">
        <v>34</v>
      </c>
      <c r="AX4943" s="13" t="s">
        <v>72</v>
      </c>
      <c r="AY4943" s="244" t="s">
        <v>191</v>
      </c>
    </row>
    <row r="4944" s="14" customFormat="1">
      <c r="A4944" s="14"/>
      <c r="B4944" s="245"/>
      <c r="C4944" s="246"/>
      <c r="D4944" s="236" t="s">
        <v>202</v>
      </c>
      <c r="E4944" s="247" t="s">
        <v>19</v>
      </c>
      <c r="F4944" s="248" t="s">
        <v>3159</v>
      </c>
      <c r="G4944" s="246"/>
      <c r="H4944" s="249">
        <v>18</v>
      </c>
      <c r="I4944" s="250"/>
      <c r="J4944" s="246"/>
      <c r="K4944" s="246"/>
      <c r="L4944" s="251"/>
      <c r="M4944" s="252"/>
      <c r="N4944" s="253"/>
      <c r="O4944" s="253"/>
      <c r="P4944" s="253"/>
      <c r="Q4944" s="253"/>
      <c r="R4944" s="253"/>
      <c r="S4944" s="253"/>
      <c r="T4944" s="25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5" t="s">
        <v>202</v>
      </c>
      <c r="AU4944" s="255" t="s">
        <v>82</v>
      </c>
      <c r="AV4944" s="14" t="s">
        <v>82</v>
      </c>
      <c r="AW4944" s="14" t="s">
        <v>34</v>
      </c>
      <c r="AX4944" s="14" t="s">
        <v>72</v>
      </c>
      <c r="AY4944" s="255" t="s">
        <v>191</v>
      </c>
    </row>
    <row r="4945" s="14" customFormat="1">
      <c r="A4945" s="14"/>
      <c r="B4945" s="245"/>
      <c r="C4945" s="246"/>
      <c r="D4945" s="236" t="s">
        <v>202</v>
      </c>
      <c r="E4945" s="247" t="s">
        <v>19</v>
      </c>
      <c r="F4945" s="248" t="s">
        <v>3157</v>
      </c>
      <c r="G4945" s="246"/>
      <c r="H4945" s="249">
        <v>4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202</v>
      </c>
      <c r="AU4945" s="255" t="s">
        <v>82</v>
      </c>
      <c r="AV4945" s="14" t="s">
        <v>82</v>
      </c>
      <c r="AW4945" s="14" t="s">
        <v>34</v>
      </c>
      <c r="AX4945" s="14" t="s">
        <v>72</v>
      </c>
      <c r="AY4945" s="255" t="s">
        <v>191</v>
      </c>
    </row>
    <row r="4946" s="15" customFormat="1">
      <c r="A4946" s="15"/>
      <c r="B4946" s="256"/>
      <c r="C4946" s="257"/>
      <c r="D4946" s="236" t="s">
        <v>202</v>
      </c>
      <c r="E4946" s="258" t="s">
        <v>19</v>
      </c>
      <c r="F4946" s="259" t="s">
        <v>208</v>
      </c>
      <c r="G4946" s="257"/>
      <c r="H4946" s="260">
        <v>22</v>
      </c>
      <c r="I4946" s="261"/>
      <c r="J4946" s="257"/>
      <c r="K4946" s="257"/>
      <c r="L4946" s="262"/>
      <c r="M4946" s="263"/>
      <c r="N4946" s="264"/>
      <c r="O4946" s="264"/>
      <c r="P4946" s="264"/>
      <c r="Q4946" s="264"/>
      <c r="R4946" s="264"/>
      <c r="S4946" s="264"/>
      <c r="T4946" s="265"/>
      <c r="U4946" s="15"/>
      <c r="V4946" s="15"/>
      <c r="W4946" s="15"/>
      <c r="X4946" s="15"/>
      <c r="Y4946" s="15"/>
      <c r="Z4946" s="15"/>
      <c r="AA4946" s="15"/>
      <c r="AB4946" s="15"/>
      <c r="AC4946" s="15"/>
      <c r="AD4946" s="15"/>
      <c r="AE4946" s="15"/>
      <c r="AT4946" s="266" t="s">
        <v>202</v>
      </c>
      <c r="AU4946" s="266" t="s">
        <v>82</v>
      </c>
      <c r="AV4946" s="15" t="s">
        <v>93</v>
      </c>
      <c r="AW4946" s="15" t="s">
        <v>34</v>
      </c>
      <c r="AX4946" s="15" t="s">
        <v>72</v>
      </c>
      <c r="AY4946" s="266" t="s">
        <v>191</v>
      </c>
    </row>
    <row r="4947" s="13" customFormat="1">
      <c r="A4947" s="13"/>
      <c r="B4947" s="234"/>
      <c r="C4947" s="235"/>
      <c r="D4947" s="236" t="s">
        <v>202</v>
      </c>
      <c r="E4947" s="237" t="s">
        <v>19</v>
      </c>
      <c r="F4947" s="238" t="s">
        <v>1890</v>
      </c>
      <c r="G4947" s="235"/>
      <c r="H4947" s="237" t="s">
        <v>19</v>
      </c>
      <c r="I4947" s="239"/>
      <c r="J4947" s="235"/>
      <c r="K4947" s="235"/>
      <c r="L4947" s="240"/>
      <c r="M4947" s="241"/>
      <c r="N4947" s="242"/>
      <c r="O4947" s="242"/>
      <c r="P4947" s="242"/>
      <c r="Q4947" s="242"/>
      <c r="R4947" s="242"/>
      <c r="S4947" s="242"/>
      <c r="T4947" s="243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4" t="s">
        <v>202</v>
      </c>
      <c r="AU4947" s="244" t="s">
        <v>82</v>
      </c>
      <c r="AV4947" s="13" t="s">
        <v>80</v>
      </c>
      <c r="AW4947" s="13" t="s">
        <v>34</v>
      </c>
      <c r="AX4947" s="13" t="s">
        <v>72</v>
      </c>
      <c r="AY4947" s="244" t="s">
        <v>191</v>
      </c>
    </row>
    <row r="4948" s="14" customFormat="1">
      <c r="A4948" s="14"/>
      <c r="B4948" s="245"/>
      <c r="C4948" s="246"/>
      <c r="D4948" s="236" t="s">
        <v>202</v>
      </c>
      <c r="E4948" s="247" t="s">
        <v>19</v>
      </c>
      <c r="F4948" s="248" t="s">
        <v>3160</v>
      </c>
      <c r="G4948" s="246"/>
      <c r="H4948" s="249">
        <v>6</v>
      </c>
      <c r="I4948" s="250"/>
      <c r="J4948" s="246"/>
      <c r="K4948" s="246"/>
      <c r="L4948" s="251"/>
      <c r="M4948" s="252"/>
      <c r="N4948" s="253"/>
      <c r="O4948" s="253"/>
      <c r="P4948" s="253"/>
      <c r="Q4948" s="253"/>
      <c r="R4948" s="253"/>
      <c r="S4948" s="253"/>
      <c r="T4948" s="25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5" t="s">
        <v>202</v>
      </c>
      <c r="AU4948" s="255" t="s">
        <v>82</v>
      </c>
      <c r="AV4948" s="14" t="s">
        <v>82</v>
      </c>
      <c r="AW4948" s="14" t="s">
        <v>34</v>
      </c>
      <c r="AX4948" s="14" t="s">
        <v>72</v>
      </c>
      <c r="AY4948" s="255" t="s">
        <v>191</v>
      </c>
    </row>
    <row r="4949" s="15" customFormat="1">
      <c r="A4949" s="15"/>
      <c r="B4949" s="256"/>
      <c r="C4949" s="257"/>
      <c r="D4949" s="236" t="s">
        <v>202</v>
      </c>
      <c r="E4949" s="258" t="s">
        <v>19</v>
      </c>
      <c r="F4949" s="259" t="s">
        <v>208</v>
      </c>
      <c r="G4949" s="257"/>
      <c r="H4949" s="260">
        <v>6</v>
      </c>
      <c r="I4949" s="261"/>
      <c r="J4949" s="257"/>
      <c r="K4949" s="257"/>
      <c r="L4949" s="262"/>
      <c r="M4949" s="263"/>
      <c r="N4949" s="264"/>
      <c r="O4949" s="264"/>
      <c r="P4949" s="264"/>
      <c r="Q4949" s="264"/>
      <c r="R4949" s="264"/>
      <c r="S4949" s="264"/>
      <c r="T4949" s="265"/>
      <c r="U4949" s="15"/>
      <c r="V4949" s="15"/>
      <c r="W4949" s="15"/>
      <c r="X4949" s="15"/>
      <c r="Y4949" s="15"/>
      <c r="Z4949" s="15"/>
      <c r="AA4949" s="15"/>
      <c r="AB4949" s="15"/>
      <c r="AC4949" s="15"/>
      <c r="AD4949" s="15"/>
      <c r="AE4949" s="15"/>
      <c r="AT4949" s="266" t="s">
        <v>202</v>
      </c>
      <c r="AU4949" s="266" t="s">
        <v>82</v>
      </c>
      <c r="AV4949" s="15" t="s">
        <v>93</v>
      </c>
      <c r="AW4949" s="15" t="s">
        <v>34</v>
      </c>
      <c r="AX4949" s="15" t="s">
        <v>72</v>
      </c>
      <c r="AY4949" s="266" t="s">
        <v>191</v>
      </c>
    </row>
    <row r="4950" s="13" customFormat="1">
      <c r="A4950" s="13"/>
      <c r="B4950" s="234"/>
      <c r="C4950" s="235"/>
      <c r="D4950" s="236" t="s">
        <v>202</v>
      </c>
      <c r="E4950" s="237" t="s">
        <v>19</v>
      </c>
      <c r="F4950" s="238" t="s">
        <v>1891</v>
      </c>
      <c r="G4950" s="235"/>
      <c r="H4950" s="237" t="s">
        <v>19</v>
      </c>
      <c r="I4950" s="239"/>
      <c r="J4950" s="235"/>
      <c r="K4950" s="235"/>
      <c r="L4950" s="240"/>
      <c r="M4950" s="241"/>
      <c r="N4950" s="242"/>
      <c r="O4950" s="242"/>
      <c r="P4950" s="242"/>
      <c r="Q4950" s="242"/>
      <c r="R4950" s="242"/>
      <c r="S4950" s="242"/>
      <c r="T4950" s="243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4" t="s">
        <v>202</v>
      </c>
      <c r="AU4950" s="244" t="s">
        <v>82</v>
      </c>
      <c r="AV4950" s="13" t="s">
        <v>80</v>
      </c>
      <c r="AW4950" s="13" t="s">
        <v>34</v>
      </c>
      <c r="AX4950" s="13" t="s">
        <v>72</v>
      </c>
      <c r="AY4950" s="244" t="s">
        <v>191</v>
      </c>
    </row>
    <row r="4951" s="14" customFormat="1">
      <c r="A4951" s="14"/>
      <c r="B4951" s="245"/>
      <c r="C4951" s="246"/>
      <c r="D4951" s="236" t="s">
        <v>202</v>
      </c>
      <c r="E4951" s="247" t="s">
        <v>19</v>
      </c>
      <c r="F4951" s="248" t="s">
        <v>3157</v>
      </c>
      <c r="G4951" s="246"/>
      <c r="H4951" s="249">
        <v>4</v>
      </c>
      <c r="I4951" s="250"/>
      <c r="J4951" s="246"/>
      <c r="K4951" s="246"/>
      <c r="L4951" s="251"/>
      <c r="M4951" s="252"/>
      <c r="N4951" s="253"/>
      <c r="O4951" s="253"/>
      <c r="P4951" s="253"/>
      <c r="Q4951" s="253"/>
      <c r="R4951" s="253"/>
      <c r="S4951" s="253"/>
      <c r="T4951" s="25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5" t="s">
        <v>202</v>
      </c>
      <c r="AU4951" s="255" t="s">
        <v>82</v>
      </c>
      <c r="AV4951" s="14" t="s">
        <v>82</v>
      </c>
      <c r="AW4951" s="14" t="s">
        <v>34</v>
      </c>
      <c r="AX4951" s="14" t="s">
        <v>72</v>
      </c>
      <c r="AY4951" s="255" t="s">
        <v>191</v>
      </c>
    </row>
    <row r="4952" s="15" customFormat="1">
      <c r="A4952" s="15"/>
      <c r="B4952" s="256"/>
      <c r="C4952" s="257"/>
      <c r="D4952" s="236" t="s">
        <v>202</v>
      </c>
      <c r="E4952" s="258" t="s">
        <v>19</v>
      </c>
      <c r="F4952" s="259" t="s">
        <v>208</v>
      </c>
      <c r="G4952" s="257"/>
      <c r="H4952" s="260">
        <v>4</v>
      </c>
      <c r="I4952" s="261"/>
      <c r="J4952" s="257"/>
      <c r="K4952" s="257"/>
      <c r="L4952" s="262"/>
      <c r="M4952" s="263"/>
      <c r="N4952" s="264"/>
      <c r="O4952" s="264"/>
      <c r="P4952" s="264"/>
      <c r="Q4952" s="264"/>
      <c r="R4952" s="264"/>
      <c r="S4952" s="264"/>
      <c r="T4952" s="265"/>
      <c r="U4952" s="15"/>
      <c r="V4952" s="15"/>
      <c r="W4952" s="15"/>
      <c r="X4952" s="15"/>
      <c r="Y4952" s="15"/>
      <c r="Z4952" s="15"/>
      <c r="AA4952" s="15"/>
      <c r="AB4952" s="15"/>
      <c r="AC4952" s="15"/>
      <c r="AD4952" s="15"/>
      <c r="AE4952" s="15"/>
      <c r="AT4952" s="266" t="s">
        <v>202</v>
      </c>
      <c r="AU4952" s="266" t="s">
        <v>82</v>
      </c>
      <c r="AV4952" s="15" t="s">
        <v>93</v>
      </c>
      <c r="AW4952" s="15" t="s">
        <v>34</v>
      </c>
      <c r="AX4952" s="15" t="s">
        <v>72</v>
      </c>
      <c r="AY4952" s="266" t="s">
        <v>191</v>
      </c>
    </row>
    <row r="4953" s="13" customFormat="1">
      <c r="A4953" s="13"/>
      <c r="B4953" s="234"/>
      <c r="C4953" s="235"/>
      <c r="D4953" s="236" t="s">
        <v>202</v>
      </c>
      <c r="E4953" s="237" t="s">
        <v>19</v>
      </c>
      <c r="F4953" s="238" t="s">
        <v>1892</v>
      </c>
      <c r="G4953" s="235"/>
      <c r="H4953" s="237" t="s">
        <v>19</v>
      </c>
      <c r="I4953" s="239"/>
      <c r="J4953" s="235"/>
      <c r="K4953" s="235"/>
      <c r="L4953" s="240"/>
      <c r="M4953" s="241"/>
      <c r="N4953" s="242"/>
      <c r="O4953" s="242"/>
      <c r="P4953" s="242"/>
      <c r="Q4953" s="242"/>
      <c r="R4953" s="242"/>
      <c r="S4953" s="242"/>
      <c r="T4953" s="24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4" t="s">
        <v>202</v>
      </c>
      <c r="AU4953" s="244" t="s">
        <v>82</v>
      </c>
      <c r="AV4953" s="13" t="s">
        <v>80</v>
      </c>
      <c r="AW4953" s="13" t="s">
        <v>34</v>
      </c>
      <c r="AX4953" s="13" t="s">
        <v>72</v>
      </c>
      <c r="AY4953" s="244" t="s">
        <v>191</v>
      </c>
    </row>
    <row r="4954" s="14" customFormat="1">
      <c r="A4954" s="14"/>
      <c r="B4954" s="245"/>
      <c r="C4954" s="246"/>
      <c r="D4954" s="236" t="s">
        <v>202</v>
      </c>
      <c r="E4954" s="247" t="s">
        <v>19</v>
      </c>
      <c r="F4954" s="248" t="s">
        <v>3157</v>
      </c>
      <c r="G4954" s="246"/>
      <c r="H4954" s="249">
        <v>4</v>
      </c>
      <c r="I4954" s="250"/>
      <c r="J4954" s="246"/>
      <c r="K4954" s="246"/>
      <c r="L4954" s="251"/>
      <c r="M4954" s="252"/>
      <c r="N4954" s="253"/>
      <c r="O4954" s="253"/>
      <c r="P4954" s="253"/>
      <c r="Q4954" s="253"/>
      <c r="R4954" s="253"/>
      <c r="S4954" s="253"/>
      <c r="T4954" s="25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5" t="s">
        <v>202</v>
      </c>
      <c r="AU4954" s="255" t="s">
        <v>82</v>
      </c>
      <c r="AV4954" s="14" t="s">
        <v>82</v>
      </c>
      <c r="AW4954" s="14" t="s">
        <v>34</v>
      </c>
      <c r="AX4954" s="14" t="s">
        <v>72</v>
      </c>
      <c r="AY4954" s="255" t="s">
        <v>191</v>
      </c>
    </row>
    <row r="4955" s="15" customFormat="1">
      <c r="A4955" s="15"/>
      <c r="B4955" s="256"/>
      <c r="C4955" s="257"/>
      <c r="D4955" s="236" t="s">
        <v>202</v>
      </c>
      <c r="E4955" s="258" t="s">
        <v>19</v>
      </c>
      <c r="F4955" s="259" t="s">
        <v>208</v>
      </c>
      <c r="G4955" s="257"/>
      <c r="H4955" s="260">
        <v>4</v>
      </c>
      <c r="I4955" s="261"/>
      <c r="J4955" s="257"/>
      <c r="K4955" s="257"/>
      <c r="L4955" s="262"/>
      <c r="M4955" s="263"/>
      <c r="N4955" s="264"/>
      <c r="O4955" s="264"/>
      <c r="P4955" s="264"/>
      <c r="Q4955" s="264"/>
      <c r="R4955" s="264"/>
      <c r="S4955" s="264"/>
      <c r="T4955" s="26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T4955" s="266" t="s">
        <v>202</v>
      </c>
      <c r="AU4955" s="266" t="s">
        <v>82</v>
      </c>
      <c r="AV4955" s="15" t="s">
        <v>93</v>
      </c>
      <c r="AW4955" s="15" t="s">
        <v>34</v>
      </c>
      <c r="AX4955" s="15" t="s">
        <v>72</v>
      </c>
      <c r="AY4955" s="266" t="s">
        <v>191</v>
      </c>
    </row>
    <row r="4956" s="16" customFormat="1">
      <c r="A4956" s="16"/>
      <c r="B4956" s="267"/>
      <c r="C4956" s="268"/>
      <c r="D4956" s="236" t="s">
        <v>202</v>
      </c>
      <c r="E4956" s="269" t="s">
        <v>19</v>
      </c>
      <c r="F4956" s="270" t="s">
        <v>212</v>
      </c>
      <c r="G4956" s="268"/>
      <c r="H4956" s="271">
        <v>86</v>
      </c>
      <c r="I4956" s="272"/>
      <c r="J4956" s="268"/>
      <c r="K4956" s="268"/>
      <c r="L4956" s="273"/>
      <c r="M4956" s="274"/>
      <c r="N4956" s="275"/>
      <c r="O4956" s="275"/>
      <c r="P4956" s="275"/>
      <c r="Q4956" s="275"/>
      <c r="R4956" s="275"/>
      <c r="S4956" s="275"/>
      <c r="T4956" s="27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T4956" s="277" t="s">
        <v>202</v>
      </c>
      <c r="AU4956" s="277" t="s">
        <v>82</v>
      </c>
      <c r="AV4956" s="16" t="s">
        <v>198</v>
      </c>
      <c r="AW4956" s="16" t="s">
        <v>34</v>
      </c>
      <c r="AX4956" s="16" t="s">
        <v>80</v>
      </c>
      <c r="AY4956" s="277" t="s">
        <v>191</v>
      </c>
    </row>
    <row r="4957" s="2" customFormat="1" ht="24.15" customHeight="1">
      <c r="A4957" s="41"/>
      <c r="B4957" s="42"/>
      <c r="C4957" s="216" t="s">
        <v>3161</v>
      </c>
      <c r="D4957" s="216" t="s">
        <v>193</v>
      </c>
      <c r="E4957" s="217" t="s">
        <v>3162</v>
      </c>
      <c r="F4957" s="218" t="s">
        <v>3163</v>
      </c>
      <c r="G4957" s="219" t="s">
        <v>196</v>
      </c>
      <c r="H4957" s="220">
        <v>86</v>
      </c>
      <c r="I4957" s="221"/>
      <c r="J4957" s="222">
        <f>ROUND(I4957*H4957,2)</f>
        <v>0</v>
      </c>
      <c r="K4957" s="218" t="s">
        <v>197</v>
      </c>
      <c r="L4957" s="47"/>
      <c r="M4957" s="223" t="s">
        <v>19</v>
      </c>
      <c r="N4957" s="224" t="s">
        <v>43</v>
      </c>
      <c r="O4957" s="87"/>
      <c r="P4957" s="225">
        <f>O4957*H4957</f>
        <v>0</v>
      </c>
      <c r="Q4957" s="225">
        <v>0.00022000000000000001</v>
      </c>
      <c r="R4957" s="225">
        <f>Q4957*H4957</f>
        <v>0.018919999999999999</v>
      </c>
      <c r="S4957" s="225">
        <v>0</v>
      </c>
      <c r="T4957" s="226">
        <f>S4957*H4957</f>
        <v>0</v>
      </c>
      <c r="U4957" s="41"/>
      <c r="V4957" s="41"/>
      <c r="W4957" s="41"/>
      <c r="X4957" s="41"/>
      <c r="Y4957" s="41"/>
      <c r="Z4957" s="41"/>
      <c r="AA4957" s="41"/>
      <c r="AB4957" s="41"/>
      <c r="AC4957" s="41"/>
      <c r="AD4957" s="41"/>
      <c r="AE4957" s="41"/>
      <c r="AR4957" s="227" t="s">
        <v>464</v>
      </c>
      <c r="AT4957" s="227" t="s">
        <v>193</v>
      </c>
      <c r="AU4957" s="227" t="s">
        <v>82</v>
      </c>
      <c r="AY4957" s="20" t="s">
        <v>191</v>
      </c>
      <c r="BE4957" s="228">
        <f>IF(N4957="základní",J4957,0)</f>
        <v>0</v>
      </c>
      <c r="BF4957" s="228">
        <f>IF(N4957="snížená",J4957,0)</f>
        <v>0</v>
      </c>
      <c r="BG4957" s="228">
        <f>IF(N4957="zákl. přenesená",J4957,0)</f>
        <v>0</v>
      </c>
      <c r="BH4957" s="228">
        <f>IF(N4957="sníž. přenesená",J4957,0)</f>
        <v>0</v>
      </c>
      <c r="BI4957" s="228">
        <f>IF(N4957="nulová",J4957,0)</f>
        <v>0</v>
      </c>
      <c r="BJ4957" s="20" t="s">
        <v>80</v>
      </c>
      <c r="BK4957" s="228">
        <f>ROUND(I4957*H4957,2)</f>
        <v>0</v>
      </c>
      <c r="BL4957" s="20" t="s">
        <v>464</v>
      </c>
      <c r="BM4957" s="227" t="s">
        <v>3164</v>
      </c>
    </row>
    <row r="4958" s="2" customFormat="1">
      <c r="A4958" s="41"/>
      <c r="B4958" s="42"/>
      <c r="C4958" s="43"/>
      <c r="D4958" s="229" t="s">
        <v>200</v>
      </c>
      <c r="E4958" s="43"/>
      <c r="F4958" s="230" t="s">
        <v>3165</v>
      </c>
      <c r="G4958" s="43"/>
      <c r="H4958" s="43"/>
      <c r="I4958" s="231"/>
      <c r="J4958" s="43"/>
      <c r="K4958" s="43"/>
      <c r="L4958" s="47"/>
      <c r="M4958" s="232"/>
      <c r="N4958" s="233"/>
      <c r="O4958" s="87"/>
      <c r="P4958" s="87"/>
      <c r="Q4958" s="87"/>
      <c r="R4958" s="87"/>
      <c r="S4958" s="87"/>
      <c r="T4958" s="88"/>
      <c r="U4958" s="41"/>
      <c r="V4958" s="41"/>
      <c r="W4958" s="41"/>
      <c r="X4958" s="41"/>
      <c r="Y4958" s="41"/>
      <c r="Z4958" s="41"/>
      <c r="AA4958" s="41"/>
      <c r="AB4958" s="41"/>
      <c r="AC4958" s="41"/>
      <c r="AD4958" s="41"/>
      <c r="AE4958" s="41"/>
      <c r="AT4958" s="20" t="s">
        <v>200</v>
      </c>
      <c r="AU4958" s="20" t="s">
        <v>82</v>
      </c>
    </row>
    <row r="4959" s="13" customFormat="1">
      <c r="A4959" s="13"/>
      <c r="B4959" s="234"/>
      <c r="C4959" s="235"/>
      <c r="D4959" s="236" t="s">
        <v>202</v>
      </c>
      <c r="E4959" s="237" t="s">
        <v>19</v>
      </c>
      <c r="F4959" s="238" t="s">
        <v>3154</v>
      </c>
      <c r="G4959" s="235"/>
      <c r="H4959" s="237" t="s">
        <v>19</v>
      </c>
      <c r="I4959" s="239"/>
      <c r="J4959" s="235"/>
      <c r="K4959" s="235"/>
      <c r="L4959" s="240"/>
      <c r="M4959" s="241"/>
      <c r="N4959" s="242"/>
      <c r="O4959" s="242"/>
      <c r="P4959" s="242"/>
      <c r="Q4959" s="242"/>
      <c r="R4959" s="242"/>
      <c r="S4959" s="242"/>
      <c r="T4959" s="24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4" t="s">
        <v>202</v>
      </c>
      <c r="AU4959" s="244" t="s">
        <v>82</v>
      </c>
      <c r="AV4959" s="13" t="s">
        <v>80</v>
      </c>
      <c r="AW4959" s="13" t="s">
        <v>34</v>
      </c>
      <c r="AX4959" s="13" t="s">
        <v>72</v>
      </c>
      <c r="AY4959" s="244" t="s">
        <v>191</v>
      </c>
    </row>
    <row r="4960" s="13" customFormat="1">
      <c r="A4960" s="13"/>
      <c r="B4960" s="234"/>
      <c r="C4960" s="235"/>
      <c r="D4960" s="236" t="s">
        <v>202</v>
      </c>
      <c r="E4960" s="237" t="s">
        <v>19</v>
      </c>
      <c r="F4960" s="238" t="s">
        <v>1869</v>
      </c>
      <c r="G4960" s="235"/>
      <c r="H4960" s="237" t="s">
        <v>19</v>
      </c>
      <c r="I4960" s="239"/>
      <c r="J4960" s="235"/>
      <c r="K4960" s="235"/>
      <c r="L4960" s="240"/>
      <c r="M4960" s="241"/>
      <c r="N4960" s="242"/>
      <c r="O4960" s="242"/>
      <c r="P4960" s="242"/>
      <c r="Q4960" s="242"/>
      <c r="R4960" s="242"/>
      <c r="S4960" s="242"/>
      <c r="T4960" s="24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4" t="s">
        <v>202</v>
      </c>
      <c r="AU4960" s="244" t="s">
        <v>82</v>
      </c>
      <c r="AV4960" s="13" t="s">
        <v>80</v>
      </c>
      <c r="AW4960" s="13" t="s">
        <v>34</v>
      </c>
      <c r="AX4960" s="13" t="s">
        <v>72</v>
      </c>
      <c r="AY4960" s="244" t="s">
        <v>191</v>
      </c>
    </row>
    <row r="4961" s="14" customFormat="1">
      <c r="A4961" s="14"/>
      <c r="B4961" s="245"/>
      <c r="C4961" s="246"/>
      <c r="D4961" s="236" t="s">
        <v>202</v>
      </c>
      <c r="E4961" s="247" t="s">
        <v>19</v>
      </c>
      <c r="F4961" s="248" t="s">
        <v>3155</v>
      </c>
      <c r="G4961" s="246"/>
      <c r="H4961" s="249">
        <v>16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202</v>
      </c>
      <c r="AU4961" s="255" t="s">
        <v>82</v>
      </c>
      <c r="AV4961" s="14" t="s">
        <v>82</v>
      </c>
      <c r="AW4961" s="14" t="s">
        <v>34</v>
      </c>
      <c r="AX4961" s="14" t="s">
        <v>72</v>
      </c>
      <c r="AY4961" s="255" t="s">
        <v>191</v>
      </c>
    </row>
    <row r="4962" s="15" customFormat="1">
      <c r="A4962" s="15"/>
      <c r="B4962" s="256"/>
      <c r="C4962" s="257"/>
      <c r="D4962" s="236" t="s">
        <v>202</v>
      </c>
      <c r="E4962" s="258" t="s">
        <v>19</v>
      </c>
      <c r="F4962" s="259" t="s">
        <v>208</v>
      </c>
      <c r="G4962" s="257"/>
      <c r="H4962" s="260">
        <v>16</v>
      </c>
      <c r="I4962" s="261"/>
      <c r="J4962" s="257"/>
      <c r="K4962" s="257"/>
      <c r="L4962" s="262"/>
      <c r="M4962" s="263"/>
      <c r="N4962" s="264"/>
      <c r="O4962" s="264"/>
      <c r="P4962" s="264"/>
      <c r="Q4962" s="264"/>
      <c r="R4962" s="264"/>
      <c r="S4962" s="264"/>
      <c r="T4962" s="26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T4962" s="266" t="s">
        <v>202</v>
      </c>
      <c r="AU4962" s="266" t="s">
        <v>82</v>
      </c>
      <c r="AV4962" s="15" t="s">
        <v>93</v>
      </c>
      <c r="AW4962" s="15" t="s">
        <v>34</v>
      </c>
      <c r="AX4962" s="15" t="s">
        <v>72</v>
      </c>
      <c r="AY4962" s="266" t="s">
        <v>191</v>
      </c>
    </row>
    <row r="4963" s="13" customFormat="1">
      <c r="A4963" s="13"/>
      <c r="B4963" s="234"/>
      <c r="C4963" s="235"/>
      <c r="D4963" s="236" t="s">
        <v>202</v>
      </c>
      <c r="E4963" s="237" t="s">
        <v>19</v>
      </c>
      <c r="F4963" s="238" t="s">
        <v>1870</v>
      </c>
      <c r="G4963" s="235"/>
      <c r="H4963" s="237" t="s">
        <v>19</v>
      </c>
      <c r="I4963" s="239"/>
      <c r="J4963" s="235"/>
      <c r="K4963" s="235"/>
      <c r="L4963" s="240"/>
      <c r="M4963" s="241"/>
      <c r="N4963" s="242"/>
      <c r="O4963" s="242"/>
      <c r="P4963" s="242"/>
      <c r="Q4963" s="242"/>
      <c r="R4963" s="242"/>
      <c r="S4963" s="242"/>
      <c r="T4963" s="24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4" t="s">
        <v>202</v>
      </c>
      <c r="AU4963" s="244" t="s">
        <v>82</v>
      </c>
      <c r="AV4963" s="13" t="s">
        <v>80</v>
      </c>
      <c r="AW4963" s="13" t="s">
        <v>34</v>
      </c>
      <c r="AX4963" s="13" t="s">
        <v>72</v>
      </c>
      <c r="AY4963" s="244" t="s">
        <v>191</v>
      </c>
    </row>
    <row r="4964" s="14" customFormat="1">
      <c r="A4964" s="14"/>
      <c r="B4964" s="245"/>
      <c r="C4964" s="246"/>
      <c r="D4964" s="236" t="s">
        <v>202</v>
      </c>
      <c r="E4964" s="247" t="s">
        <v>19</v>
      </c>
      <c r="F4964" s="248" t="s">
        <v>3156</v>
      </c>
      <c r="G4964" s="246"/>
      <c r="H4964" s="249">
        <v>14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202</v>
      </c>
      <c r="AU4964" s="255" t="s">
        <v>82</v>
      </c>
      <c r="AV4964" s="14" t="s">
        <v>82</v>
      </c>
      <c r="AW4964" s="14" t="s">
        <v>34</v>
      </c>
      <c r="AX4964" s="14" t="s">
        <v>72</v>
      </c>
      <c r="AY4964" s="255" t="s">
        <v>191</v>
      </c>
    </row>
    <row r="4965" s="13" customFormat="1">
      <c r="A4965" s="13"/>
      <c r="B4965" s="234"/>
      <c r="C4965" s="235"/>
      <c r="D4965" s="236" t="s">
        <v>202</v>
      </c>
      <c r="E4965" s="237" t="s">
        <v>19</v>
      </c>
      <c r="F4965" s="238" t="s">
        <v>1871</v>
      </c>
      <c r="G4965" s="235"/>
      <c r="H4965" s="237" t="s">
        <v>19</v>
      </c>
      <c r="I4965" s="239"/>
      <c r="J4965" s="235"/>
      <c r="K4965" s="235"/>
      <c r="L4965" s="240"/>
      <c r="M4965" s="241"/>
      <c r="N4965" s="242"/>
      <c r="O4965" s="242"/>
      <c r="P4965" s="242"/>
      <c r="Q4965" s="242"/>
      <c r="R4965" s="242"/>
      <c r="S4965" s="242"/>
      <c r="T4965" s="24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4" t="s">
        <v>202</v>
      </c>
      <c r="AU4965" s="244" t="s">
        <v>82</v>
      </c>
      <c r="AV4965" s="13" t="s">
        <v>80</v>
      </c>
      <c r="AW4965" s="13" t="s">
        <v>34</v>
      </c>
      <c r="AX4965" s="13" t="s">
        <v>72</v>
      </c>
      <c r="AY4965" s="244" t="s">
        <v>191</v>
      </c>
    </row>
    <row r="4966" s="14" customFormat="1">
      <c r="A4966" s="14"/>
      <c r="B4966" s="245"/>
      <c r="C4966" s="246"/>
      <c r="D4966" s="236" t="s">
        <v>202</v>
      </c>
      <c r="E4966" s="247" t="s">
        <v>19</v>
      </c>
      <c r="F4966" s="248" t="s">
        <v>3157</v>
      </c>
      <c r="G4966" s="246"/>
      <c r="H4966" s="249">
        <v>4</v>
      </c>
      <c r="I4966" s="250"/>
      <c r="J4966" s="246"/>
      <c r="K4966" s="246"/>
      <c r="L4966" s="251"/>
      <c r="M4966" s="252"/>
      <c r="N4966" s="253"/>
      <c r="O4966" s="253"/>
      <c r="P4966" s="253"/>
      <c r="Q4966" s="253"/>
      <c r="R4966" s="253"/>
      <c r="S4966" s="253"/>
      <c r="T4966" s="25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5" t="s">
        <v>202</v>
      </c>
      <c r="AU4966" s="255" t="s">
        <v>82</v>
      </c>
      <c r="AV4966" s="14" t="s">
        <v>82</v>
      </c>
      <c r="AW4966" s="14" t="s">
        <v>34</v>
      </c>
      <c r="AX4966" s="14" t="s">
        <v>72</v>
      </c>
      <c r="AY4966" s="255" t="s">
        <v>191</v>
      </c>
    </row>
    <row r="4967" s="15" customFormat="1">
      <c r="A4967" s="15"/>
      <c r="B4967" s="256"/>
      <c r="C4967" s="257"/>
      <c r="D4967" s="236" t="s">
        <v>202</v>
      </c>
      <c r="E4967" s="258" t="s">
        <v>19</v>
      </c>
      <c r="F4967" s="259" t="s">
        <v>208</v>
      </c>
      <c r="G4967" s="257"/>
      <c r="H4967" s="260">
        <v>18</v>
      </c>
      <c r="I4967" s="261"/>
      <c r="J4967" s="257"/>
      <c r="K4967" s="257"/>
      <c r="L4967" s="262"/>
      <c r="M4967" s="263"/>
      <c r="N4967" s="264"/>
      <c r="O4967" s="264"/>
      <c r="P4967" s="264"/>
      <c r="Q4967" s="264"/>
      <c r="R4967" s="264"/>
      <c r="S4967" s="264"/>
      <c r="T4967" s="265"/>
      <c r="U4967" s="15"/>
      <c r="V4967" s="15"/>
      <c r="W4967" s="15"/>
      <c r="X4967" s="15"/>
      <c r="Y4967" s="15"/>
      <c r="Z4967" s="15"/>
      <c r="AA4967" s="15"/>
      <c r="AB4967" s="15"/>
      <c r="AC4967" s="15"/>
      <c r="AD4967" s="15"/>
      <c r="AE4967" s="15"/>
      <c r="AT4967" s="266" t="s">
        <v>202</v>
      </c>
      <c r="AU4967" s="266" t="s">
        <v>82</v>
      </c>
      <c r="AV4967" s="15" t="s">
        <v>93</v>
      </c>
      <c r="AW4967" s="15" t="s">
        <v>34</v>
      </c>
      <c r="AX4967" s="15" t="s">
        <v>72</v>
      </c>
      <c r="AY4967" s="266" t="s">
        <v>191</v>
      </c>
    </row>
    <row r="4968" s="13" customFormat="1">
      <c r="A4968" s="13"/>
      <c r="B4968" s="234"/>
      <c r="C4968" s="235"/>
      <c r="D4968" s="236" t="s">
        <v>202</v>
      </c>
      <c r="E4968" s="237" t="s">
        <v>19</v>
      </c>
      <c r="F4968" s="238" t="s">
        <v>1870</v>
      </c>
      <c r="G4968" s="235"/>
      <c r="H4968" s="237" t="s">
        <v>19</v>
      </c>
      <c r="I4968" s="239"/>
      <c r="J4968" s="235"/>
      <c r="K4968" s="235"/>
      <c r="L4968" s="240"/>
      <c r="M4968" s="241"/>
      <c r="N4968" s="242"/>
      <c r="O4968" s="242"/>
      <c r="P4968" s="242"/>
      <c r="Q4968" s="242"/>
      <c r="R4968" s="242"/>
      <c r="S4968" s="242"/>
      <c r="T4968" s="24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4" t="s">
        <v>202</v>
      </c>
      <c r="AU4968" s="244" t="s">
        <v>82</v>
      </c>
      <c r="AV4968" s="13" t="s">
        <v>80</v>
      </c>
      <c r="AW4968" s="13" t="s">
        <v>34</v>
      </c>
      <c r="AX4968" s="13" t="s">
        <v>72</v>
      </c>
      <c r="AY4968" s="244" t="s">
        <v>191</v>
      </c>
    </row>
    <row r="4969" s="14" customFormat="1">
      <c r="A4969" s="14"/>
      <c r="B4969" s="245"/>
      <c r="C4969" s="246"/>
      <c r="D4969" s="236" t="s">
        <v>202</v>
      </c>
      <c r="E4969" s="247" t="s">
        <v>19</v>
      </c>
      <c r="F4969" s="248" t="s">
        <v>3157</v>
      </c>
      <c r="G4969" s="246"/>
      <c r="H4969" s="249">
        <v>4</v>
      </c>
      <c r="I4969" s="250"/>
      <c r="J4969" s="246"/>
      <c r="K4969" s="246"/>
      <c r="L4969" s="251"/>
      <c r="M4969" s="252"/>
      <c r="N4969" s="253"/>
      <c r="O4969" s="253"/>
      <c r="P4969" s="253"/>
      <c r="Q4969" s="253"/>
      <c r="R4969" s="253"/>
      <c r="S4969" s="253"/>
      <c r="T4969" s="25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5" t="s">
        <v>202</v>
      </c>
      <c r="AU4969" s="255" t="s">
        <v>82</v>
      </c>
      <c r="AV4969" s="14" t="s">
        <v>82</v>
      </c>
      <c r="AW4969" s="14" t="s">
        <v>34</v>
      </c>
      <c r="AX4969" s="14" t="s">
        <v>72</v>
      </c>
      <c r="AY4969" s="255" t="s">
        <v>191</v>
      </c>
    </row>
    <row r="4970" s="15" customFormat="1">
      <c r="A4970" s="15"/>
      <c r="B4970" s="256"/>
      <c r="C4970" s="257"/>
      <c r="D4970" s="236" t="s">
        <v>202</v>
      </c>
      <c r="E4970" s="258" t="s">
        <v>19</v>
      </c>
      <c r="F4970" s="259" t="s">
        <v>208</v>
      </c>
      <c r="G4970" s="257"/>
      <c r="H4970" s="260">
        <v>4</v>
      </c>
      <c r="I4970" s="261"/>
      <c r="J4970" s="257"/>
      <c r="K4970" s="257"/>
      <c r="L4970" s="262"/>
      <c r="M4970" s="263"/>
      <c r="N4970" s="264"/>
      <c r="O4970" s="264"/>
      <c r="P4970" s="264"/>
      <c r="Q4970" s="264"/>
      <c r="R4970" s="264"/>
      <c r="S4970" s="264"/>
      <c r="T4970" s="265"/>
      <c r="U4970" s="15"/>
      <c r="V4970" s="15"/>
      <c r="W4970" s="15"/>
      <c r="X4970" s="15"/>
      <c r="Y4970" s="15"/>
      <c r="Z4970" s="15"/>
      <c r="AA4970" s="15"/>
      <c r="AB4970" s="15"/>
      <c r="AC4970" s="15"/>
      <c r="AD4970" s="15"/>
      <c r="AE4970" s="15"/>
      <c r="AT4970" s="266" t="s">
        <v>202</v>
      </c>
      <c r="AU4970" s="266" t="s">
        <v>82</v>
      </c>
      <c r="AV4970" s="15" t="s">
        <v>93</v>
      </c>
      <c r="AW4970" s="15" t="s">
        <v>34</v>
      </c>
      <c r="AX4970" s="15" t="s">
        <v>72</v>
      </c>
      <c r="AY4970" s="266" t="s">
        <v>191</v>
      </c>
    </row>
    <row r="4971" s="13" customFormat="1">
      <c r="A4971" s="13"/>
      <c r="B4971" s="234"/>
      <c r="C4971" s="235"/>
      <c r="D4971" s="236" t="s">
        <v>202</v>
      </c>
      <c r="E4971" s="237" t="s">
        <v>19</v>
      </c>
      <c r="F4971" s="238" t="s">
        <v>1868</v>
      </c>
      <c r="G4971" s="235"/>
      <c r="H4971" s="237" t="s">
        <v>19</v>
      </c>
      <c r="I4971" s="239"/>
      <c r="J4971" s="235"/>
      <c r="K4971" s="235"/>
      <c r="L4971" s="240"/>
      <c r="M4971" s="241"/>
      <c r="N4971" s="242"/>
      <c r="O4971" s="242"/>
      <c r="P4971" s="242"/>
      <c r="Q4971" s="242"/>
      <c r="R4971" s="242"/>
      <c r="S4971" s="242"/>
      <c r="T4971" s="24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4" t="s">
        <v>202</v>
      </c>
      <c r="AU4971" s="244" t="s">
        <v>82</v>
      </c>
      <c r="AV4971" s="13" t="s">
        <v>80</v>
      </c>
      <c r="AW4971" s="13" t="s">
        <v>34</v>
      </c>
      <c r="AX4971" s="13" t="s">
        <v>72</v>
      </c>
      <c r="AY4971" s="244" t="s">
        <v>191</v>
      </c>
    </row>
    <row r="4972" s="13" customFormat="1">
      <c r="A4972" s="13"/>
      <c r="B4972" s="234"/>
      <c r="C4972" s="235"/>
      <c r="D4972" s="236" t="s">
        <v>202</v>
      </c>
      <c r="E4972" s="237" t="s">
        <v>19</v>
      </c>
      <c r="F4972" s="238" t="s">
        <v>1890</v>
      </c>
      <c r="G4972" s="235"/>
      <c r="H4972" s="237" t="s">
        <v>19</v>
      </c>
      <c r="I4972" s="239"/>
      <c r="J4972" s="235"/>
      <c r="K4972" s="235"/>
      <c r="L4972" s="240"/>
      <c r="M4972" s="241"/>
      <c r="N4972" s="242"/>
      <c r="O4972" s="242"/>
      <c r="P4972" s="242"/>
      <c r="Q4972" s="242"/>
      <c r="R4972" s="242"/>
      <c r="S4972" s="242"/>
      <c r="T4972" s="24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4" t="s">
        <v>202</v>
      </c>
      <c r="AU4972" s="244" t="s">
        <v>82</v>
      </c>
      <c r="AV4972" s="13" t="s">
        <v>80</v>
      </c>
      <c r="AW4972" s="13" t="s">
        <v>34</v>
      </c>
      <c r="AX4972" s="13" t="s">
        <v>72</v>
      </c>
      <c r="AY4972" s="244" t="s">
        <v>191</v>
      </c>
    </row>
    <row r="4973" s="14" customFormat="1">
      <c r="A4973" s="14"/>
      <c r="B4973" s="245"/>
      <c r="C4973" s="246"/>
      <c r="D4973" s="236" t="s">
        <v>202</v>
      </c>
      <c r="E4973" s="247" t="s">
        <v>19</v>
      </c>
      <c r="F4973" s="248" t="s">
        <v>3158</v>
      </c>
      <c r="G4973" s="246"/>
      <c r="H4973" s="249">
        <v>12</v>
      </c>
      <c r="I4973" s="250"/>
      <c r="J4973" s="246"/>
      <c r="K4973" s="246"/>
      <c r="L4973" s="251"/>
      <c r="M4973" s="252"/>
      <c r="N4973" s="253"/>
      <c r="O4973" s="253"/>
      <c r="P4973" s="253"/>
      <c r="Q4973" s="253"/>
      <c r="R4973" s="253"/>
      <c r="S4973" s="253"/>
      <c r="T4973" s="25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5" t="s">
        <v>202</v>
      </c>
      <c r="AU4973" s="255" t="s">
        <v>82</v>
      </c>
      <c r="AV4973" s="14" t="s">
        <v>82</v>
      </c>
      <c r="AW4973" s="14" t="s">
        <v>34</v>
      </c>
      <c r="AX4973" s="14" t="s">
        <v>72</v>
      </c>
      <c r="AY4973" s="255" t="s">
        <v>191</v>
      </c>
    </row>
    <row r="4974" s="15" customFormat="1">
      <c r="A4974" s="15"/>
      <c r="B4974" s="256"/>
      <c r="C4974" s="257"/>
      <c r="D4974" s="236" t="s">
        <v>202</v>
      </c>
      <c r="E4974" s="258" t="s">
        <v>19</v>
      </c>
      <c r="F4974" s="259" t="s">
        <v>208</v>
      </c>
      <c r="G4974" s="257"/>
      <c r="H4974" s="260">
        <v>12</v>
      </c>
      <c r="I4974" s="261"/>
      <c r="J4974" s="257"/>
      <c r="K4974" s="257"/>
      <c r="L4974" s="262"/>
      <c r="M4974" s="263"/>
      <c r="N4974" s="264"/>
      <c r="O4974" s="264"/>
      <c r="P4974" s="264"/>
      <c r="Q4974" s="264"/>
      <c r="R4974" s="264"/>
      <c r="S4974" s="264"/>
      <c r="T4974" s="265"/>
      <c r="U4974" s="15"/>
      <c r="V4974" s="15"/>
      <c r="W4974" s="15"/>
      <c r="X4974" s="15"/>
      <c r="Y4974" s="15"/>
      <c r="Z4974" s="15"/>
      <c r="AA4974" s="15"/>
      <c r="AB4974" s="15"/>
      <c r="AC4974" s="15"/>
      <c r="AD4974" s="15"/>
      <c r="AE4974" s="15"/>
      <c r="AT4974" s="266" t="s">
        <v>202</v>
      </c>
      <c r="AU4974" s="266" t="s">
        <v>82</v>
      </c>
      <c r="AV4974" s="15" t="s">
        <v>93</v>
      </c>
      <c r="AW4974" s="15" t="s">
        <v>34</v>
      </c>
      <c r="AX4974" s="15" t="s">
        <v>72</v>
      </c>
      <c r="AY4974" s="266" t="s">
        <v>191</v>
      </c>
    </row>
    <row r="4975" s="13" customFormat="1">
      <c r="A4975" s="13"/>
      <c r="B4975" s="234"/>
      <c r="C4975" s="235"/>
      <c r="D4975" s="236" t="s">
        <v>202</v>
      </c>
      <c r="E4975" s="237" t="s">
        <v>19</v>
      </c>
      <c r="F4975" s="238" t="s">
        <v>1890</v>
      </c>
      <c r="G4975" s="235"/>
      <c r="H4975" s="237" t="s">
        <v>19</v>
      </c>
      <c r="I4975" s="239"/>
      <c r="J4975" s="235"/>
      <c r="K4975" s="235"/>
      <c r="L4975" s="240"/>
      <c r="M4975" s="241"/>
      <c r="N4975" s="242"/>
      <c r="O4975" s="242"/>
      <c r="P4975" s="242"/>
      <c r="Q4975" s="242"/>
      <c r="R4975" s="242"/>
      <c r="S4975" s="242"/>
      <c r="T4975" s="24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4" t="s">
        <v>202</v>
      </c>
      <c r="AU4975" s="244" t="s">
        <v>82</v>
      </c>
      <c r="AV4975" s="13" t="s">
        <v>80</v>
      </c>
      <c r="AW4975" s="13" t="s">
        <v>34</v>
      </c>
      <c r="AX4975" s="13" t="s">
        <v>72</v>
      </c>
      <c r="AY4975" s="244" t="s">
        <v>191</v>
      </c>
    </row>
    <row r="4976" s="14" customFormat="1">
      <c r="A4976" s="14"/>
      <c r="B4976" s="245"/>
      <c r="C4976" s="246"/>
      <c r="D4976" s="236" t="s">
        <v>202</v>
      </c>
      <c r="E4976" s="247" t="s">
        <v>19</v>
      </c>
      <c r="F4976" s="248" t="s">
        <v>3159</v>
      </c>
      <c r="G4976" s="246"/>
      <c r="H4976" s="249">
        <v>18</v>
      </c>
      <c r="I4976" s="250"/>
      <c r="J4976" s="246"/>
      <c r="K4976" s="246"/>
      <c r="L4976" s="251"/>
      <c r="M4976" s="252"/>
      <c r="N4976" s="253"/>
      <c r="O4976" s="253"/>
      <c r="P4976" s="253"/>
      <c r="Q4976" s="253"/>
      <c r="R4976" s="253"/>
      <c r="S4976" s="253"/>
      <c r="T4976" s="25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5" t="s">
        <v>202</v>
      </c>
      <c r="AU4976" s="255" t="s">
        <v>82</v>
      </c>
      <c r="AV4976" s="14" t="s">
        <v>82</v>
      </c>
      <c r="AW4976" s="14" t="s">
        <v>34</v>
      </c>
      <c r="AX4976" s="14" t="s">
        <v>72</v>
      </c>
      <c r="AY4976" s="255" t="s">
        <v>191</v>
      </c>
    </row>
    <row r="4977" s="14" customFormat="1">
      <c r="A4977" s="14"/>
      <c r="B4977" s="245"/>
      <c r="C4977" s="246"/>
      <c r="D4977" s="236" t="s">
        <v>202</v>
      </c>
      <c r="E4977" s="247" t="s">
        <v>19</v>
      </c>
      <c r="F4977" s="248" t="s">
        <v>3157</v>
      </c>
      <c r="G4977" s="246"/>
      <c r="H4977" s="249">
        <v>4</v>
      </c>
      <c r="I4977" s="250"/>
      <c r="J4977" s="246"/>
      <c r="K4977" s="246"/>
      <c r="L4977" s="251"/>
      <c r="M4977" s="252"/>
      <c r="N4977" s="253"/>
      <c r="O4977" s="253"/>
      <c r="P4977" s="253"/>
      <c r="Q4977" s="253"/>
      <c r="R4977" s="253"/>
      <c r="S4977" s="253"/>
      <c r="T4977" s="25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5" t="s">
        <v>202</v>
      </c>
      <c r="AU4977" s="255" t="s">
        <v>82</v>
      </c>
      <c r="AV4977" s="14" t="s">
        <v>82</v>
      </c>
      <c r="AW4977" s="14" t="s">
        <v>34</v>
      </c>
      <c r="AX4977" s="14" t="s">
        <v>72</v>
      </c>
      <c r="AY4977" s="255" t="s">
        <v>191</v>
      </c>
    </row>
    <row r="4978" s="15" customFormat="1">
      <c r="A4978" s="15"/>
      <c r="B4978" s="256"/>
      <c r="C4978" s="257"/>
      <c r="D4978" s="236" t="s">
        <v>202</v>
      </c>
      <c r="E4978" s="258" t="s">
        <v>19</v>
      </c>
      <c r="F4978" s="259" t="s">
        <v>208</v>
      </c>
      <c r="G4978" s="257"/>
      <c r="H4978" s="260">
        <v>22</v>
      </c>
      <c r="I4978" s="261"/>
      <c r="J4978" s="257"/>
      <c r="K4978" s="257"/>
      <c r="L4978" s="262"/>
      <c r="M4978" s="263"/>
      <c r="N4978" s="264"/>
      <c r="O4978" s="264"/>
      <c r="P4978" s="264"/>
      <c r="Q4978" s="264"/>
      <c r="R4978" s="264"/>
      <c r="S4978" s="264"/>
      <c r="T4978" s="265"/>
      <c r="U4978" s="15"/>
      <c r="V4978" s="15"/>
      <c r="W4978" s="15"/>
      <c r="X4978" s="15"/>
      <c r="Y4978" s="15"/>
      <c r="Z4978" s="15"/>
      <c r="AA4978" s="15"/>
      <c r="AB4978" s="15"/>
      <c r="AC4978" s="15"/>
      <c r="AD4978" s="15"/>
      <c r="AE4978" s="15"/>
      <c r="AT4978" s="266" t="s">
        <v>202</v>
      </c>
      <c r="AU4978" s="266" t="s">
        <v>82</v>
      </c>
      <c r="AV4978" s="15" t="s">
        <v>93</v>
      </c>
      <c r="AW4978" s="15" t="s">
        <v>34</v>
      </c>
      <c r="AX4978" s="15" t="s">
        <v>72</v>
      </c>
      <c r="AY4978" s="266" t="s">
        <v>191</v>
      </c>
    </row>
    <row r="4979" s="13" customFormat="1">
      <c r="A4979" s="13"/>
      <c r="B4979" s="234"/>
      <c r="C4979" s="235"/>
      <c r="D4979" s="236" t="s">
        <v>202</v>
      </c>
      <c r="E4979" s="237" t="s">
        <v>19</v>
      </c>
      <c r="F4979" s="238" t="s">
        <v>1890</v>
      </c>
      <c r="G4979" s="235"/>
      <c r="H4979" s="237" t="s">
        <v>19</v>
      </c>
      <c r="I4979" s="239"/>
      <c r="J4979" s="235"/>
      <c r="K4979" s="235"/>
      <c r="L4979" s="240"/>
      <c r="M4979" s="241"/>
      <c r="N4979" s="242"/>
      <c r="O4979" s="242"/>
      <c r="P4979" s="242"/>
      <c r="Q4979" s="242"/>
      <c r="R4979" s="242"/>
      <c r="S4979" s="242"/>
      <c r="T4979" s="243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4" t="s">
        <v>202</v>
      </c>
      <c r="AU4979" s="244" t="s">
        <v>82</v>
      </c>
      <c r="AV4979" s="13" t="s">
        <v>80</v>
      </c>
      <c r="AW4979" s="13" t="s">
        <v>34</v>
      </c>
      <c r="AX4979" s="13" t="s">
        <v>72</v>
      </c>
      <c r="AY4979" s="244" t="s">
        <v>191</v>
      </c>
    </row>
    <row r="4980" s="14" customFormat="1">
      <c r="A4980" s="14"/>
      <c r="B4980" s="245"/>
      <c r="C4980" s="246"/>
      <c r="D4980" s="236" t="s">
        <v>202</v>
      </c>
      <c r="E4980" s="247" t="s">
        <v>19</v>
      </c>
      <c r="F4980" s="248" t="s">
        <v>3160</v>
      </c>
      <c r="G4980" s="246"/>
      <c r="H4980" s="249">
        <v>6</v>
      </c>
      <c r="I4980" s="250"/>
      <c r="J4980" s="246"/>
      <c r="K4980" s="246"/>
      <c r="L4980" s="251"/>
      <c r="M4980" s="252"/>
      <c r="N4980" s="253"/>
      <c r="O4980" s="253"/>
      <c r="P4980" s="253"/>
      <c r="Q4980" s="253"/>
      <c r="R4980" s="253"/>
      <c r="S4980" s="253"/>
      <c r="T4980" s="25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5" t="s">
        <v>202</v>
      </c>
      <c r="AU4980" s="255" t="s">
        <v>82</v>
      </c>
      <c r="AV4980" s="14" t="s">
        <v>82</v>
      </c>
      <c r="AW4980" s="14" t="s">
        <v>34</v>
      </c>
      <c r="AX4980" s="14" t="s">
        <v>72</v>
      </c>
      <c r="AY4980" s="255" t="s">
        <v>191</v>
      </c>
    </row>
    <row r="4981" s="15" customFormat="1">
      <c r="A4981" s="15"/>
      <c r="B4981" s="256"/>
      <c r="C4981" s="257"/>
      <c r="D4981" s="236" t="s">
        <v>202</v>
      </c>
      <c r="E4981" s="258" t="s">
        <v>19</v>
      </c>
      <c r="F4981" s="259" t="s">
        <v>208</v>
      </c>
      <c r="G4981" s="257"/>
      <c r="H4981" s="260">
        <v>6</v>
      </c>
      <c r="I4981" s="261"/>
      <c r="J4981" s="257"/>
      <c r="K4981" s="257"/>
      <c r="L4981" s="262"/>
      <c r="M4981" s="263"/>
      <c r="N4981" s="264"/>
      <c r="O4981" s="264"/>
      <c r="P4981" s="264"/>
      <c r="Q4981" s="264"/>
      <c r="R4981" s="264"/>
      <c r="S4981" s="264"/>
      <c r="T4981" s="265"/>
      <c r="U4981" s="15"/>
      <c r="V4981" s="15"/>
      <c r="W4981" s="15"/>
      <c r="X4981" s="15"/>
      <c r="Y4981" s="15"/>
      <c r="Z4981" s="15"/>
      <c r="AA4981" s="15"/>
      <c r="AB4981" s="15"/>
      <c r="AC4981" s="15"/>
      <c r="AD4981" s="15"/>
      <c r="AE4981" s="15"/>
      <c r="AT4981" s="266" t="s">
        <v>202</v>
      </c>
      <c r="AU4981" s="266" t="s">
        <v>82</v>
      </c>
      <c r="AV4981" s="15" t="s">
        <v>93</v>
      </c>
      <c r="AW4981" s="15" t="s">
        <v>34</v>
      </c>
      <c r="AX4981" s="15" t="s">
        <v>72</v>
      </c>
      <c r="AY4981" s="266" t="s">
        <v>191</v>
      </c>
    </row>
    <row r="4982" s="13" customFormat="1">
      <c r="A4982" s="13"/>
      <c r="B4982" s="234"/>
      <c r="C4982" s="235"/>
      <c r="D4982" s="236" t="s">
        <v>202</v>
      </c>
      <c r="E4982" s="237" t="s">
        <v>19</v>
      </c>
      <c r="F4982" s="238" t="s">
        <v>1891</v>
      </c>
      <c r="G4982" s="235"/>
      <c r="H4982" s="237" t="s">
        <v>19</v>
      </c>
      <c r="I4982" s="239"/>
      <c r="J4982" s="235"/>
      <c r="K4982" s="235"/>
      <c r="L4982" s="240"/>
      <c r="M4982" s="241"/>
      <c r="N4982" s="242"/>
      <c r="O4982" s="242"/>
      <c r="P4982" s="242"/>
      <c r="Q4982" s="242"/>
      <c r="R4982" s="242"/>
      <c r="S4982" s="242"/>
      <c r="T4982" s="243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4" t="s">
        <v>202</v>
      </c>
      <c r="AU4982" s="244" t="s">
        <v>82</v>
      </c>
      <c r="AV4982" s="13" t="s">
        <v>80</v>
      </c>
      <c r="AW4982" s="13" t="s">
        <v>34</v>
      </c>
      <c r="AX4982" s="13" t="s">
        <v>72</v>
      </c>
      <c r="AY4982" s="244" t="s">
        <v>191</v>
      </c>
    </row>
    <row r="4983" s="14" customFormat="1">
      <c r="A4983" s="14"/>
      <c r="B4983" s="245"/>
      <c r="C4983" s="246"/>
      <c r="D4983" s="236" t="s">
        <v>202</v>
      </c>
      <c r="E4983" s="247" t="s">
        <v>19</v>
      </c>
      <c r="F4983" s="248" t="s">
        <v>3157</v>
      </c>
      <c r="G4983" s="246"/>
      <c r="H4983" s="249">
        <v>4</v>
      </c>
      <c r="I4983" s="250"/>
      <c r="J4983" s="246"/>
      <c r="K4983" s="246"/>
      <c r="L4983" s="251"/>
      <c r="M4983" s="252"/>
      <c r="N4983" s="253"/>
      <c r="O4983" s="253"/>
      <c r="P4983" s="253"/>
      <c r="Q4983" s="253"/>
      <c r="R4983" s="253"/>
      <c r="S4983" s="253"/>
      <c r="T4983" s="25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5" t="s">
        <v>202</v>
      </c>
      <c r="AU4983" s="255" t="s">
        <v>82</v>
      </c>
      <c r="AV4983" s="14" t="s">
        <v>82</v>
      </c>
      <c r="AW4983" s="14" t="s">
        <v>34</v>
      </c>
      <c r="AX4983" s="14" t="s">
        <v>72</v>
      </c>
      <c r="AY4983" s="255" t="s">
        <v>191</v>
      </c>
    </row>
    <row r="4984" s="15" customFormat="1">
      <c r="A4984" s="15"/>
      <c r="B4984" s="256"/>
      <c r="C4984" s="257"/>
      <c r="D4984" s="236" t="s">
        <v>202</v>
      </c>
      <c r="E4984" s="258" t="s">
        <v>19</v>
      </c>
      <c r="F4984" s="259" t="s">
        <v>208</v>
      </c>
      <c r="G4984" s="257"/>
      <c r="H4984" s="260">
        <v>4</v>
      </c>
      <c r="I4984" s="261"/>
      <c r="J4984" s="257"/>
      <c r="K4984" s="257"/>
      <c r="L4984" s="262"/>
      <c r="M4984" s="263"/>
      <c r="N4984" s="264"/>
      <c r="O4984" s="264"/>
      <c r="P4984" s="264"/>
      <c r="Q4984" s="264"/>
      <c r="R4984" s="264"/>
      <c r="S4984" s="264"/>
      <c r="T4984" s="265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T4984" s="266" t="s">
        <v>202</v>
      </c>
      <c r="AU4984" s="266" t="s">
        <v>82</v>
      </c>
      <c r="AV4984" s="15" t="s">
        <v>93</v>
      </c>
      <c r="AW4984" s="15" t="s">
        <v>34</v>
      </c>
      <c r="AX4984" s="15" t="s">
        <v>72</v>
      </c>
      <c r="AY4984" s="266" t="s">
        <v>191</v>
      </c>
    </row>
    <row r="4985" s="13" customFormat="1">
      <c r="A4985" s="13"/>
      <c r="B4985" s="234"/>
      <c r="C4985" s="235"/>
      <c r="D4985" s="236" t="s">
        <v>202</v>
      </c>
      <c r="E4985" s="237" t="s">
        <v>19</v>
      </c>
      <c r="F4985" s="238" t="s">
        <v>1892</v>
      </c>
      <c r="G4985" s="235"/>
      <c r="H4985" s="237" t="s">
        <v>19</v>
      </c>
      <c r="I4985" s="239"/>
      <c r="J4985" s="235"/>
      <c r="K4985" s="235"/>
      <c r="L4985" s="240"/>
      <c r="M4985" s="241"/>
      <c r="N4985" s="242"/>
      <c r="O4985" s="242"/>
      <c r="P4985" s="242"/>
      <c r="Q4985" s="242"/>
      <c r="R4985" s="242"/>
      <c r="S4985" s="242"/>
      <c r="T4985" s="24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4" t="s">
        <v>202</v>
      </c>
      <c r="AU4985" s="244" t="s">
        <v>82</v>
      </c>
      <c r="AV4985" s="13" t="s">
        <v>80</v>
      </c>
      <c r="AW4985" s="13" t="s">
        <v>34</v>
      </c>
      <c r="AX4985" s="13" t="s">
        <v>72</v>
      </c>
      <c r="AY4985" s="244" t="s">
        <v>191</v>
      </c>
    </row>
    <row r="4986" s="14" customFormat="1">
      <c r="A4986" s="14"/>
      <c r="B4986" s="245"/>
      <c r="C4986" s="246"/>
      <c r="D4986" s="236" t="s">
        <v>202</v>
      </c>
      <c r="E4986" s="247" t="s">
        <v>19</v>
      </c>
      <c r="F4986" s="248" t="s">
        <v>3157</v>
      </c>
      <c r="G4986" s="246"/>
      <c r="H4986" s="249">
        <v>4</v>
      </c>
      <c r="I4986" s="250"/>
      <c r="J4986" s="246"/>
      <c r="K4986" s="246"/>
      <c r="L4986" s="251"/>
      <c r="M4986" s="252"/>
      <c r="N4986" s="253"/>
      <c r="O4986" s="253"/>
      <c r="P4986" s="253"/>
      <c r="Q4986" s="253"/>
      <c r="R4986" s="253"/>
      <c r="S4986" s="253"/>
      <c r="T4986" s="25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5" t="s">
        <v>202</v>
      </c>
      <c r="AU4986" s="255" t="s">
        <v>82</v>
      </c>
      <c r="AV4986" s="14" t="s">
        <v>82</v>
      </c>
      <c r="AW4986" s="14" t="s">
        <v>34</v>
      </c>
      <c r="AX4986" s="14" t="s">
        <v>72</v>
      </c>
      <c r="AY4986" s="255" t="s">
        <v>191</v>
      </c>
    </row>
    <row r="4987" s="15" customFormat="1">
      <c r="A4987" s="15"/>
      <c r="B4987" s="256"/>
      <c r="C4987" s="257"/>
      <c r="D4987" s="236" t="s">
        <v>202</v>
      </c>
      <c r="E4987" s="258" t="s">
        <v>19</v>
      </c>
      <c r="F4987" s="259" t="s">
        <v>208</v>
      </c>
      <c r="G4987" s="257"/>
      <c r="H4987" s="260">
        <v>4</v>
      </c>
      <c r="I4987" s="261"/>
      <c r="J4987" s="257"/>
      <c r="K4987" s="257"/>
      <c r="L4987" s="262"/>
      <c r="M4987" s="263"/>
      <c r="N4987" s="264"/>
      <c r="O4987" s="264"/>
      <c r="P4987" s="264"/>
      <c r="Q4987" s="264"/>
      <c r="R4987" s="264"/>
      <c r="S4987" s="264"/>
      <c r="T4987" s="26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66" t="s">
        <v>202</v>
      </c>
      <c r="AU4987" s="266" t="s">
        <v>82</v>
      </c>
      <c r="AV4987" s="15" t="s">
        <v>93</v>
      </c>
      <c r="AW4987" s="15" t="s">
        <v>34</v>
      </c>
      <c r="AX4987" s="15" t="s">
        <v>72</v>
      </c>
      <c r="AY4987" s="266" t="s">
        <v>191</v>
      </c>
    </row>
    <row r="4988" s="16" customFormat="1">
      <c r="A4988" s="16"/>
      <c r="B4988" s="267"/>
      <c r="C4988" s="268"/>
      <c r="D4988" s="236" t="s">
        <v>202</v>
      </c>
      <c r="E4988" s="269" t="s">
        <v>19</v>
      </c>
      <c r="F4988" s="270" t="s">
        <v>212</v>
      </c>
      <c r="G4988" s="268"/>
      <c r="H4988" s="271">
        <v>86</v>
      </c>
      <c r="I4988" s="272"/>
      <c r="J4988" s="268"/>
      <c r="K4988" s="268"/>
      <c r="L4988" s="273"/>
      <c r="M4988" s="274"/>
      <c r="N4988" s="275"/>
      <c r="O4988" s="275"/>
      <c r="P4988" s="275"/>
      <c r="Q4988" s="275"/>
      <c r="R4988" s="275"/>
      <c r="S4988" s="275"/>
      <c r="T4988" s="27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T4988" s="277" t="s">
        <v>202</v>
      </c>
      <c r="AU4988" s="277" t="s">
        <v>82</v>
      </c>
      <c r="AV4988" s="16" t="s">
        <v>198</v>
      </c>
      <c r="AW4988" s="16" t="s">
        <v>34</v>
      </c>
      <c r="AX4988" s="16" t="s">
        <v>80</v>
      </c>
      <c r="AY4988" s="277" t="s">
        <v>191</v>
      </c>
    </row>
    <row r="4989" s="2" customFormat="1" ht="24.15" customHeight="1">
      <c r="A4989" s="41"/>
      <c r="B4989" s="42"/>
      <c r="C4989" s="216" t="s">
        <v>3166</v>
      </c>
      <c r="D4989" s="216" t="s">
        <v>193</v>
      </c>
      <c r="E4989" s="217" t="s">
        <v>3167</v>
      </c>
      <c r="F4989" s="218" t="s">
        <v>3168</v>
      </c>
      <c r="G4989" s="219" t="s">
        <v>196</v>
      </c>
      <c r="H4989" s="220">
        <v>86</v>
      </c>
      <c r="I4989" s="221"/>
      <c r="J4989" s="222">
        <f>ROUND(I4989*H4989,2)</f>
        <v>0</v>
      </c>
      <c r="K4989" s="218" t="s">
        <v>197</v>
      </c>
      <c r="L4989" s="47"/>
      <c r="M4989" s="223" t="s">
        <v>19</v>
      </c>
      <c r="N4989" s="224" t="s">
        <v>43</v>
      </c>
      <c r="O4989" s="87"/>
      <c r="P4989" s="225">
        <f>O4989*H4989</f>
        <v>0</v>
      </c>
      <c r="Q4989" s="225">
        <v>0.00019000000000000001</v>
      </c>
      <c r="R4989" s="225">
        <f>Q4989*H4989</f>
        <v>0.01634</v>
      </c>
      <c r="S4989" s="225">
        <v>0</v>
      </c>
      <c r="T4989" s="226">
        <f>S4989*H4989</f>
        <v>0</v>
      </c>
      <c r="U4989" s="41"/>
      <c r="V4989" s="41"/>
      <c r="W4989" s="41"/>
      <c r="X4989" s="41"/>
      <c r="Y4989" s="41"/>
      <c r="Z4989" s="41"/>
      <c r="AA4989" s="41"/>
      <c r="AB4989" s="41"/>
      <c r="AC4989" s="41"/>
      <c r="AD4989" s="41"/>
      <c r="AE4989" s="41"/>
      <c r="AR4989" s="227" t="s">
        <v>464</v>
      </c>
      <c r="AT4989" s="227" t="s">
        <v>193</v>
      </c>
      <c r="AU4989" s="227" t="s">
        <v>82</v>
      </c>
      <c r="AY4989" s="20" t="s">
        <v>191</v>
      </c>
      <c r="BE4989" s="228">
        <f>IF(N4989="základní",J4989,0)</f>
        <v>0</v>
      </c>
      <c r="BF4989" s="228">
        <f>IF(N4989="snížená",J4989,0)</f>
        <v>0</v>
      </c>
      <c r="BG4989" s="228">
        <f>IF(N4989="zákl. přenesená",J4989,0)</f>
        <v>0</v>
      </c>
      <c r="BH4989" s="228">
        <f>IF(N4989="sníž. přenesená",J4989,0)</f>
        <v>0</v>
      </c>
      <c r="BI4989" s="228">
        <f>IF(N4989="nulová",J4989,0)</f>
        <v>0</v>
      </c>
      <c r="BJ4989" s="20" t="s">
        <v>80</v>
      </c>
      <c r="BK4989" s="228">
        <f>ROUND(I4989*H4989,2)</f>
        <v>0</v>
      </c>
      <c r="BL4989" s="20" t="s">
        <v>464</v>
      </c>
      <c r="BM4989" s="227" t="s">
        <v>3169</v>
      </c>
    </row>
    <row r="4990" s="2" customFormat="1">
      <c r="A4990" s="41"/>
      <c r="B4990" s="42"/>
      <c r="C4990" s="43"/>
      <c r="D4990" s="229" t="s">
        <v>200</v>
      </c>
      <c r="E4990" s="43"/>
      <c r="F4990" s="230" t="s">
        <v>3170</v>
      </c>
      <c r="G4990" s="43"/>
      <c r="H4990" s="43"/>
      <c r="I4990" s="231"/>
      <c r="J4990" s="43"/>
      <c r="K4990" s="43"/>
      <c r="L4990" s="47"/>
      <c r="M4990" s="232"/>
      <c r="N4990" s="233"/>
      <c r="O4990" s="87"/>
      <c r="P4990" s="87"/>
      <c r="Q4990" s="87"/>
      <c r="R4990" s="87"/>
      <c r="S4990" s="87"/>
      <c r="T4990" s="88"/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T4990" s="20" t="s">
        <v>200</v>
      </c>
      <c r="AU4990" s="20" t="s">
        <v>82</v>
      </c>
    </row>
    <row r="4991" s="13" customFormat="1">
      <c r="A4991" s="13"/>
      <c r="B4991" s="234"/>
      <c r="C4991" s="235"/>
      <c r="D4991" s="236" t="s">
        <v>202</v>
      </c>
      <c r="E4991" s="237" t="s">
        <v>19</v>
      </c>
      <c r="F4991" s="238" t="s">
        <v>3154</v>
      </c>
      <c r="G4991" s="235"/>
      <c r="H4991" s="237" t="s">
        <v>19</v>
      </c>
      <c r="I4991" s="239"/>
      <c r="J4991" s="235"/>
      <c r="K4991" s="235"/>
      <c r="L4991" s="240"/>
      <c r="M4991" s="241"/>
      <c r="N4991" s="242"/>
      <c r="O4991" s="242"/>
      <c r="P4991" s="242"/>
      <c r="Q4991" s="242"/>
      <c r="R4991" s="242"/>
      <c r="S4991" s="242"/>
      <c r="T4991" s="243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44" t="s">
        <v>202</v>
      </c>
      <c r="AU4991" s="244" t="s">
        <v>82</v>
      </c>
      <c r="AV4991" s="13" t="s">
        <v>80</v>
      </c>
      <c r="AW4991" s="13" t="s">
        <v>34</v>
      </c>
      <c r="AX4991" s="13" t="s">
        <v>72</v>
      </c>
      <c r="AY4991" s="244" t="s">
        <v>191</v>
      </c>
    </row>
    <row r="4992" s="13" customFormat="1">
      <c r="A4992" s="13"/>
      <c r="B4992" s="234"/>
      <c r="C4992" s="235"/>
      <c r="D4992" s="236" t="s">
        <v>202</v>
      </c>
      <c r="E4992" s="237" t="s">
        <v>19</v>
      </c>
      <c r="F4992" s="238" t="s">
        <v>1869</v>
      </c>
      <c r="G4992" s="235"/>
      <c r="H4992" s="237" t="s">
        <v>19</v>
      </c>
      <c r="I4992" s="239"/>
      <c r="J4992" s="235"/>
      <c r="K4992" s="235"/>
      <c r="L4992" s="240"/>
      <c r="M4992" s="241"/>
      <c r="N4992" s="242"/>
      <c r="O4992" s="242"/>
      <c r="P4992" s="242"/>
      <c r="Q4992" s="242"/>
      <c r="R4992" s="242"/>
      <c r="S4992" s="242"/>
      <c r="T4992" s="24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4" t="s">
        <v>202</v>
      </c>
      <c r="AU4992" s="244" t="s">
        <v>82</v>
      </c>
      <c r="AV4992" s="13" t="s">
        <v>80</v>
      </c>
      <c r="AW4992" s="13" t="s">
        <v>34</v>
      </c>
      <c r="AX4992" s="13" t="s">
        <v>72</v>
      </c>
      <c r="AY4992" s="244" t="s">
        <v>191</v>
      </c>
    </row>
    <row r="4993" s="14" customFormat="1">
      <c r="A4993" s="14"/>
      <c r="B4993" s="245"/>
      <c r="C4993" s="246"/>
      <c r="D4993" s="236" t="s">
        <v>202</v>
      </c>
      <c r="E4993" s="247" t="s">
        <v>19</v>
      </c>
      <c r="F4993" s="248" t="s">
        <v>3155</v>
      </c>
      <c r="G4993" s="246"/>
      <c r="H4993" s="249">
        <v>16</v>
      </c>
      <c r="I4993" s="250"/>
      <c r="J4993" s="246"/>
      <c r="K4993" s="246"/>
      <c r="L4993" s="251"/>
      <c r="M4993" s="252"/>
      <c r="N4993" s="253"/>
      <c r="O4993" s="253"/>
      <c r="P4993" s="253"/>
      <c r="Q4993" s="253"/>
      <c r="R4993" s="253"/>
      <c r="S4993" s="253"/>
      <c r="T4993" s="25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5" t="s">
        <v>202</v>
      </c>
      <c r="AU4993" s="255" t="s">
        <v>82</v>
      </c>
      <c r="AV4993" s="14" t="s">
        <v>82</v>
      </c>
      <c r="AW4993" s="14" t="s">
        <v>34</v>
      </c>
      <c r="AX4993" s="14" t="s">
        <v>72</v>
      </c>
      <c r="AY4993" s="255" t="s">
        <v>191</v>
      </c>
    </row>
    <row r="4994" s="15" customFormat="1">
      <c r="A4994" s="15"/>
      <c r="B4994" s="256"/>
      <c r="C4994" s="257"/>
      <c r="D4994" s="236" t="s">
        <v>202</v>
      </c>
      <c r="E4994" s="258" t="s">
        <v>19</v>
      </c>
      <c r="F4994" s="259" t="s">
        <v>208</v>
      </c>
      <c r="G4994" s="257"/>
      <c r="H4994" s="260">
        <v>16</v>
      </c>
      <c r="I4994" s="261"/>
      <c r="J4994" s="257"/>
      <c r="K4994" s="257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66" t="s">
        <v>202</v>
      </c>
      <c r="AU4994" s="266" t="s">
        <v>82</v>
      </c>
      <c r="AV4994" s="15" t="s">
        <v>93</v>
      </c>
      <c r="AW4994" s="15" t="s">
        <v>34</v>
      </c>
      <c r="AX4994" s="15" t="s">
        <v>72</v>
      </c>
      <c r="AY4994" s="266" t="s">
        <v>191</v>
      </c>
    </row>
    <row r="4995" s="13" customFormat="1">
      <c r="A4995" s="13"/>
      <c r="B4995" s="234"/>
      <c r="C4995" s="235"/>
      <c r="D4995" s="236" t="s">
        <v>202</v>
      </c>
      <c r="E4995" s="237" t="s">
        <v>19</v>
      </c>
      <c r="F4995" s="238" t="s">
        <v>1870</v>
      </c>
      <c r="G4995" s="235"/>
      <c r="H4995" s="237" t="s">
        <v>19</v>
      </c>
      <c r="I4995" s="239"/>
      <c r="J4995" s="235"/>
      <c r="K4995" s="235"/>
      <c r="L4995" s="240"/>
      <c r="M4995" s="241"/>
      <c r="N4995" s="242"/>
      <c r="O4995" s="242"/>
      <c r="P4995" s="242"/>
      <c r="Q4995" s="242"/>
      <c r="R4995" s="242"/>
      <c r="S4995" s="242"/>
      <c r="T4995" s="24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4" t="s">
        <v>202</v>
      </c>
      <c r="AU4995" s="244" t="s">
        <v>82</v>
      </c>
      <c r="AV4995" s="13" t="s">
        <v>80</v>
      </c>
      <c r="AW4995" s="13" t="s">
        <v>34</v>
      </c>
      <c r="AX4995" s="13" t="s">
        <v>72</v>
      </c>
      <c r="AY4995" s="244" t="s">
        <v>191</v>
      </c>
    </row>
    <row r="4996" s="14" customFormat="1">
      <c r="A4996" s="14"/>
      <c r="B4996" s="245"/>
      <c r="C4996" s="246"/>
      <c r="D4996" s="236" t="s">
        <v>202</v>
      </c>
      <c r="E4996" s="247" t="s">
        <v>19</v>
      </c>
      <c r="F4996" s="248" t="s">
        <v>3156</v>
      </c>
      <c r="G4996" s="246"/>
      <c r="H4996" s="249">
        <v>14</v>
      </c>
      <c r="I4996" s="250"/>
      <c r="J4996" s="246"/>
      <c r="K4996" s="246"/>
      <c r="L4996" s="251"/>
      <c r="M4996" s="252"/>
      <c r="N4996" s="253"/>
      <c r="O4996" s="253"/>
      <c r="P4996" s="253"/>
      <c r="Q4996" s="253"/>
      <c r="R4996" s="253"/>
      <c r="S4996" s="253"/>
      <c r="T4996" s="25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5" t="s">
        <v>202</v>
      </c>
      <c r="AU4996" s="255" t="s">
        <v>82</v>
      </c>
      <c r="AV4996" s="14" t="s">
        <v>82</v>
      </c>
      <c r="AW4996" s="14" t="s">
        <v>34</v>
      </c>
      <c r="AX4996" s="14" t="s">
        <v>72</v>
      </c>
      <c r="AY4996" s="255" t="s">
        <v>191</v>
      </c>
    </row>
    <row r="4997" s="13" customFormat="1">
      <c r="A4997" s="13"/>
      <c r="B4997" s="234"/>
      <c r="C4997" s="235"/>
      <c r="D4997" s="236" t="s">
        <v>202</v>
      </c>
      <c r="E4997" s="237" t="s">
        <v>19</v>
      </c>
      <c r="F4997" s="238" t="s">
        <v>1871</v>
      </c>
      <c r="G4997" s="235"/>
      <c r="H4997" s="237" t="s">
        <v>19</v>
      </c>
      <c r="I4997" s="239"/>
      <c r="J4997" s="235"/>
      <c r="K4997" s="235"/>
      <c r="L4997" s="240"/>
      <c r="M4997" s="241"/>
      <c r="N4997" s="242"/>
      <c r="O4997" s="242"/>
      <c r="P4997" s="242"/>
      <c r="Q4997" s="242"/>
      <c r="R4997" s="242"/>
      <c r="S4997" s="242"/>
      <c r="T4997" s="243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4" t="s">
        <v>202</v>
      </c>
      <c r="AU4997" s="244" t="s">
        <v>82</v>
      </c>
      <c r="AV4997" s="13" t="s">
        <v>80</v>
      </c>
      <c r="AW4997" s="13" t="s">
        <v>34</v>
      </c>
      <c r="AX4997" s="13" t="s">
        <v>72</v>
      </c>
      <c r="AY4997" s="244" t="s">
        <v>191</v>
      </c>
    </row>
    <row r="4998" s="14" customFormat="1">
      <c r="A4998" s="14"/>
      <c r="B4998" s="245"/>
      <c r="C4998" s="246"/>
      <c r="D4998" s="236" t="s">
        <v>202</v>
      </c>
      <c r="E4998" s="247" t="s">
        <v>19</v>
      </c>
      <c r="F4998" s="248" t="s">
        <v>3157</v>
      </c>
      <c r="G4998" s="246"/>
      <c r="H4998" s="249">
        <v>4</v>
      </c>
      <c r="I4998" s="250"/>
      <c r="J4998" s="246"/>
      <c r="K4998" s="246"/>
      <c r="L4998" s="251"/>
      <c r="M4998" s="252"/>
      <c r="N4998" s="253"/>
      <c r="O4998" s="253"/>
      <c r="P4998" s="253"/>
      <c r="Q4998" s="253"/>
      <c r="R4998" s="253"/>
      <c r="S4998" s="253"/>
      <c r="T4998" s="25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5" t="s">
        <v>202</v>
      </c>
      <c r="AU4998" s="255" t="s">
        <v>82</v>
      </c>
      <c r="AV4998" s="14" t="s">
        <v>82</v>
      </c>
      <c r="AW4998" s="14" t="s">
        <v>34</v>
      </c>
      <c r="AX4998" s="14" t="s">
        <v>72</v>
      </c>
      <c r="AY4998" s="255" t="s">
        <v>191</v>
      </c>
    </row>
    <row r="4999" s="15" customFormat="1">
      <c r="A4999" s="15"/>
      <c r="B4999" s="256"/>
      <c r="C4999" s="257"/>
      <c r="D4999" s="236" t="s">
        <v>202</v>
      </c>
      <c r="E4999" s="258" t="s">
        <v>19</v>
      </c>
      <c r="F4999" s="259" t="s">
        <v>208</v>
      </c>
      <c r="G4999" s="257"/>
      <c r="H4999" s="260">
        <v>18</v>
      </c>
      <c r="I4999" s="261"/>
      <c r="J4999" s="257"/>
      <c r="K4999" s="257"/>
      <c r="L4999" s="262"/>
      <c r="M4999" s="263"/>
      <c r="N4999" s="264"/>
      <c r="O4999" s="264"/>
      <c r="P4999" s="264"/>
      <c r="Q4999" s="264"/>
      <c r="R4999" s="264"/>
      <c r="S4999" s="264"/>
      <c r="T4999" s="265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5"/>
      <c r="AE4999" s="15"/>
      <c r="AT4999" s="266" t="s">
        <v>202</v>
      </c>
      <c r="AU4999" s="266" t="s">
        <v>82</v>
      </c>
      <c r="AV4999" s="15" t="s">
        <v>93</v>
      </c>
      <c r="AW4999" s="15" t="s">
        <v>34</v>
      </c>
      <c r="AX4999" s="15" t="s">
        <v>72</v>
      </c>
      <c r="AY4999" s="266" t="s">
        <v>191</v>
      </c>
    </row>
    <row r="5000" s="13" customFormat="1">
      <c r="A5000" s="13"/>
      <c r="B5000" s="234"/>
      <c r="C5000" s="235"/>
      <c r="D5000" s="236" t="s">
        <v>202</v>
      </c>
      <c r="E5000" s="237" t="s">
        <v>19</v>
      </c>
      <c r="F5000" s="238" t="s">
        <v>1870</v>
      </c>
      <c r="G5000" s="235"/>
      <c r="H5000" s="237" t="s">
        <v>19</v>
      </c>
      <c r="I5000" s="239"/>
      <c r="J5000" s="235"/>
      <c r="K5000" s="235"/>
      <c r="L5000" s="240"/>
      <c r="M5000" s="241"/>
      <c r="N5000" s="242"/>
      <c r="O5000" s="242"/>
      <c r="P5000" s="242"/>
      <c r="Q5000" s="242"/>
      <c r="R5000" s="242"/>
      <c r="S5000" s="242"/>
      <c r="T5000" s="24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4" t="s">
        <v>202</v>
      </c>
      <c r="AU5000" s="244" t="s">
        <v>82</v>
      </c>
      <c r="AV5000" s="13" t="s">
        <v>80</v>
      </c>
      <c r="AW5000" s="13" t="s">
        <v>34</v>
      </c>
      <c r="AX5000" s="13" t="s">
        <v>72</v>
      </c>
      <c r="AY5000" s="244" t="s">
        <v>191</v>
      </c>
    </row>
    <row r="5001" s="14" customFormat="1">
      <c r="A5001" s="14"/>
      <c r="B5001" s="245"/>
      <c r="C5001" s="246"/>
      <c r="D5001" s="236" t="s">
        <v>202</v>
      </c>
      <c r="E5001" s="247" t="s">
        <v>19</v>
      </c>
      <c r="F5001" s="248" t="s">
        <v>3157</v>
      </c>
      <c r="G5001" s="246"/>
      <c r="H5001" s="249">
        <v>4</v>
      </c>
      <c r="I5001" s="250"/>
      <c r="J5001" s="246"/>
      <c r="K5001" s="246"/>
      <c r="L5001" s="251"/>
      <c r="M5001" s="252"/>
      <c r="N5001" s="253"/>
      <c r="O5001" s="253"/>
      <c r="P5001" s="253"/>
      <c r="Q5001" s="253"/>
      <c r="R5001" s="253"/>
      <c r="S5001" s="253"/>
      <c r="T5001" s="25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5" t="s">
        <v>202</v>
      </c>
      <c r="AU5001" s="255" t="s">
        <v>82</v>
      </c>
      <c r="AV5001" s="14" t="s">
        <v>82</v>
      </c>
      <c r="AW5001" s="14" t="s">
        <v>34</v>
      </c>
      <c r="AX5001" s="14" t="s">
        <v>72</v>
      </c>
      <c r="AY5001" s="255" t="s">
        <v>191</v>
      </c>
    </row>
    <row r="5002" s="15" customFormat="1">
      <c r="A5002" s="15"/>
      <c r="B5002" s="256"/>
      <c r="C5002" s="257"/>
      <c r="D5002" s="236" t="s">
        <v>202</v>
      </c>
      <c r="E5002" s="258" t="s">
        <v>19</v>
      </c>
      <c r="F5002" s="259" t="s">
        <v>208</v>
      </c>
      <c r="G5002" s="257"/>
      <c r="H5002" s="260">
        <v>4</v>
      </c>
      <c r="I5002" s="261"/>
      <c r="J5002" s="257"/>
      <c r="K5002" s="257"/>
      <c r="L5002" s="262"/>
      <c r="M5002" s="263"/>
      <c r="N5002" s="264"/>
      <c r="O5002" s="264"/>
      <c r="P5002" s="264"/>
      <c r="Q5002" s="264"/>
      <c r="R5002" s="264"/>
      <c r="S5002" s="264"/>
      <c r="T5002" s="265"/>
      <c r="U5002" s="15"/>
      <c r="V5002" s="15"/>
      <c r="W5002" s="15"/>
      <c r="X5002" s="15"/>
      <c r="Y5002" s="15"/>
      <c r="Z5002" s="15"/>
      <c r="AA5002" s="15"/>
      <c r="AB5002" s="15"/>
      <c r="AC5002" s="15"/>
      <c r="AD5002" s="15"/>
      <c r="AE5002" s="15"/>
      <c r="AT5002" s="266" t="s">
        <v>202</v>
      </c>
      <c r="AU5002" s="266" t="s">
        <v>82</v>
      </c>
      <c r="AV5002" s="15" t="s">
        <v>93</v>
      </c>
      <c r="AW5002" s="15" t="s">
        <v>34</v>
      </c>
      <c r="AX5002" s="15" t="s">
        <v>72</v>
      </c>
      <c r="AY5002" s="266" t="s">
        <v>191</v>
      </c>
    </row>
    <row r="5003" s="13" customFormat="1">
      <c r="A5003" s="13"/>
      <c r="B5003" s="234"/>
      <c r="C5003" s="235"/>
      <c r="D5003" s="236" t="s">
        <v>202</v>
      </c>
      <c r="E5003" s="237" t="s">
        <v>19</v>
      </c>
      <c r="F5003" s="238" t="s">
        <v>1868</v>
      </c>
      <c r="G5003" s="235"/>
      <c r="H5003" s="237" t="s">
        <v>19</v>
      </c>
      <c r="I5003" s="239"/>
      <c r="J5003" s="235"/>
      <c r="K5003" s="235"/>
      <c r="L5003" s="240"/>
      <c r="M5003" s="241"/>
      <c r="N5003" s="242"/>
      <c r="O5003" s="242"/>
      <c r="P5003" s="242"/>
      <c r="Q5003" s="242"/>
      <c r="R5003" s="242"/>
      <c r="S5003" s="242"/>
      <c r="T5003" s="24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4" t="s">
        <v>202</v>
      </c>
      <c r="AU5003" s="244" t="s">
        <v>82</v>
      </c>
      <c r="AV5003" s="13" t="s">
        <v>80</v>
      </c>
      <c r="AW5003" s="13" t="s">
        <v>34</v>
      </c>
      <c r="AX5003" s="13" t="s">
        <v>72</v>
      </c>
      <c r="AY5003" s="244" t="s">
        <v>191</v>
      </c>
    </row>
    <row r="5004" s="13" customFormat="1">
      <c r="A5004" s="13"/>
      <c r="B5004" s="234"/>
      <c r="C5004" s="235"/>
      <c r="D5004" s="236" t="s">
        <v>202</v>
      </c>
      <c r="E5004" s="237" t="s">
        <v>19</v>
      </c>
      <c r="F5004" s="238" t="s">
        <v>1890</v>
      </c>
      <c r="G5004" s="235"/>
      <c r="H5004" s="237" t="s">
        <v>19</v>
      </c>
      <c r="I5004" s="239"/>
      <c r="J5004" s="235"/>
      <c r="K5004" s="235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4" t="s">
        <v>202</v>
      </c>
      <c r="AU5004" s="244" t="s">
        <v>82</v>
      </c>
      <c r="AV5004" s="13" t="s">
        <v>80</v>
      </c>
      <c r="AW5004" s="13" t="s">
        <v>34</v>
      </c>
      <c r="AX5004" s="13" t="s">
        <v>72</v>
      </c>
      <c r="AY5004" s="244" t="s">
        <v>191</v>
      </c>
    </row>
    <row r="5005" s="14" customFormat="1">
      <c r="A5005" s="14"/>
      <c r="B5005" s="245"/>
      <c r="C5005" s="246"/>
      <c r="D5005" s="236" t="s">
        <v>202</v>
      </c>
      <c r="E5005" s="247" t="s">
        <v>19</v>
      </c>
      <c r="F5005" s="248" t="s">
        <v>3158</v>
      </c>
      <c r="G5005" s="246"/>
      <c r="H5005" s="249">
        <v>12</v>
      </c>
      <c r="I5005" s="250"/>
      <c r="J5005" s="246"/>
      <c r="K5005" s="246"/>
      <c r="L5005" s="251"/>
      <c r="M5005" s="252"/>
      <c r="N5005" s="253"/>
      <c r="O5005" s="253"/>
      <c r="P5005" s="253"/>
      <c r="Q5005" s="253"/>
      <c r="R5005" s="253"/>
      <c r="S5005" s="253"/>
      <c r="T5005" s="25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5" t="s">
        <v>202</v>
      </c>
      <c r="AU5005" s="255" t="s">
        <v>82</v>
      </c>
      <c r="AV5005" s="14" t="s">
        <v>82</v>
      </c>
      <c r="AW5005" s="14" t="s">
        <v>34</v>
      </c>
      <c r="AX5005" s="14" t="s">
        <v>72</v>
      </c>
      <c r="AY5005" s="255" t="s">
        <v>191</v>
      </c>
    </row>
    <row r="5006" s="15" customFormat="1">
      <c r="A5006" s="15"/>
      <c r="B5006" s="256"/>
      <c r="C5006" s="257"/>
      <c r="D5006" s="236" t="s">
        <v>202</v>
      </c>
      <c r="E5006" s="258" t="s">
        <v>19</v>
      </c>
      <c r="F5006" s="259" t="s">
        <v>208</v>
      </c>
      <c r="G5006" s="257"/>
      <c r="H5006" s="260">
        <v>12</v>
      </c>
      <c r="I5006" s="261"/>
      <c r="J5006" s="257"/>
      <c r="K5006" s="257"/>
      <c r="L5006" s="262"/>
      <c r="M5006" s="263"/>
      <c r="N5006" s="264"/>
      <c r="O5006" s="264"/>
      <c r="P5006" s="264"/>
      <c r="Q5006" s="264"/>
      <c r="R5006" s="264"/>
      <c r="S5006" s="264"/>
      <c r="T5006" s="265"/>
      <c r="U5006" s="15"/>
      <c r="V5006" s="15"/>
      <c r="W5006" s="15"/>
      <c r="X5006" s="15"/>
      <c r="Y5006" s="15"/>
      <c r="Z5006" s="15"/>
      <c r="AA5006" s="15"/>
      <c r="AB5006" s="15"/>
      <c r="AC5006" s="15"/>
      <c r="AD5006" s="15"/>
      <c r="AE5006" s="15"/>
      <c r="AT5006" s="266" t="s">
        <v>202</v>
      </c>
      <c r="AU5006" s="266" t="s">
        <v>82</v>
      </c>
      <c r="AV5006" s="15" t="s">
        <v>93</v>
      </c>
      <c r="AW5006" s="15" t="s">
        <v>34</v>
      </c>
      <c r="AX5006" s="15" t="s">
        <v>72</v>
      </c>
      <c r="AY5006" s="266" t="s">
        <v>191</v>
      </c>
    </row>
    <row r="5007" s="13" customFormat="1">
      <c r="A5007" s="13"/>
      <c r="B5007" s="234"/>
      <c r="C5007" s="235"/>
      <c r="D5007" s="236" t="s">
        <v>202</v>
      </c>
      <c r="E5007" s="237" t="s">
        <v>19</v>
      </c>
      <c r="F5007" s="238" t="s">
        <v>1890</v>
      </c>
      <c r="G5007" s="235"/>
      <c r="H5007" s="237" t="s">
        <v>19</v>
      </c>
      <c r="I5007" s="239"/>
      <c r="J5007" s="235"/>
      <c r="K5007" s="235"/>
      <c r="L5007" s="240"/>
      <c r="M5007" s="241"/>
      <c r="N5007" s="242"/>
      <c r="O5007" s="242"/>
      <c r="P5007" s="242"/>
      <c r="Q5007" s="242"/>
      <c r="R5007" s="242"/>
      <c r="S5007" s="242"/>
      <c r="T5007" s="24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4" t="s">
        <v>202</v>
      </c>
      <c r="AU5007" s="244" t="s">
        <v>82</v>
      </c>
      <c r="AV5007" s="13" t="s">
        <v>80</v>
      </c>
      <c r="AW5007" s="13" t="s">
        <v>34</v>
      </c>
      <c r="AX5007" s="13" t="s">
        <v>72</v>
      </c>
      <c r="AY5007" s="244" t="s">
        <v>191</v>
      </c>
    </row>
    <row r="5008" s="14" customFormat="1">
      <c r="A5008" s="14"/>
      <c r="B5008" s="245"/>
      <c r="C5008" s="246"/>
      <c r="D5008" s="236" t="s">
        <v>202</v>
      </c>
      <c r="E5008" s="247" t="s">
        <v>19</v>
      </c>
      <c r="F5008" s="248" t="s">
        <v>3159</v>
      </c>
      <c r="G5008" s="246"/>
      <c r="H5008" s="249">
        <v>18</v>
      </c>
      <c r="I5008" s="250"/>
      <c r="J5008" s="246"/>
      <c r="K5008" s="246"/>
      <c r="L5008" s="251"/>
      <c r="M5008" s="252"/>
      <c r="N5008" s="253"/>
      <c r="O5008" s="253"/>
      <c r="P5008" s="253"/>
      <c r="Q5008" s="253"/>
      <c r="R5008" s="253"/>
      <c r="S5008" s="253"/>
      <c r="T5008" s="254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5" t="s">
        <v>202</v>
      </c>
      <c r="AU5008" s="255" t="s">
        <v>82</v>
      </c>
      <c r="AV5008" s="14" t="s">
        <v>82</v>
      </c>
      <c r="AW5008" s="14" t="s">
        <v>34</v>
      </c>
      <c r="AX5008" s="14" t="s">
        <v>72</v>
      </c>
      <c r="AY5008" s="255" t="s">
        <v>191</v>
      </c>
    </row>
    <row r="5009" s="14" customFormat="1">
      <c r="A5009" s="14"/>
      <c r="B5009" s="245"/>
      <c r="C5009" s="246"/>
      <c r="D5009" s="236" t="s">
        <v>202</v>
      </c>
      <c r="E5009" s="247" t="s">
        <v>19</v>
      </c>
      <c r="F5009" s="248" t="s">
        <v>3157</v>
      </c>
      <c r="G5009" s="246"/>
      <c r="H5009" s="249">
        <v>4</v>
      </c>
      <c r="I5009" s="250"/>
      <c r="J5009" s="246"/>
      <c r="K5009" s="246"/>
      <c r="L5009" s="251"/>
      <c r="M5009" s="252"/>
      <c r="N5009" s="253"/>
      <c r="O5009" s="253"/>
      <c r="P5009" s="253"/>
      <c r="Q5009" s="253"/>
      <c r="R5009" s="253"/>
      <c r="S5009" s="253"/>
      <c r="T5009" s="25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5" t="s">
        <v>202</v>
      </c>
      <c r="AU5009" s="255" t="s">
        <v>82</v>
      </c>
      <c r="AV5009" s="14" t="s">
        <v>82</v>
      </c>
      <c r="AW5009" s="14" t="s">
        <v>34</v>
      </c>
      <c r="AX5009" s="14" t="s">
        <v>72</v>
      </c>
      <c r="AY5009" s="255" t="s">
        <v>191</v>
      </c>
    </row>
    <row r="5010" s="15" customFormat="1">
      <c r="A5010" s="15"/>
      <c r="B5010" s="256"/>
      <c r="C5010" s="257"/>
      <c r="D5010" s="236" t="s">
        <v>202</v>
      </c>
      <c r="E5010" s="258" t="s">
        <v>19</v>
      </c>
      <c r="F5010" s="259" t="s">
        <v>208</v>
      </c>
      <c r="G5010" s="257"/>
      <c r="H5010" s="260">
        <v>22</v>
      </c>
      <c r="I5010" s="261"/>
      <c r="J5010" s="257"/>
      <c r="K5010" s="257"/>
      <c r="L5010" s="262"/>
      <c r="M5010" s="263"/>
      <c r="N5010" s="264"/>
      <c r="O5010" s="264"/>
      <c r="P5010" s="264"/>
      <c r="Q5010" s="264"/>
      <c r="R5010" s="264"/>
      <c r="S5010" s="264"/>
      <c r="T5010" s="265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5"/>
      <c r="AE5010" s="15"/>
      <c r="AT5010" s="266" t="s">
        <v>202</v>
      </c>
      <c r="AU5010" s="266" t="s">
        <v>82</v>
      </c>
      <c r="AV5010" s="15" t="s">
        <v>93</v>
      </c>
      <c r="AW5010" s="15" t="s">
        <v>34</v>
      </c>
      <c r="AX5010" s="15" t="s">
        <v>72</v>
      </c>
      <c r="AY5010" s="266" t="s">
        <v>191</v>
      </c>
    </row>
    <row r="5011" s="13" customFormat="1">
      <c r="A5011" s="13"/>
      <c r="B5011" s="234"/>
      <c r="C5011" s="235"/>
      <c r="D5011" s="236" t="s">
        <v>202</v>
      </c>
      <c r="E5011" s="237" t="s">
        <v>19</v>
      </c>
      <c r="F5011" s="238" t="s">
        <v>1890</v>
      </c>
      <c r="G5011" s="235"/>
      <c r="H5011" s="237" t="s">
        <v>19</v>
      </c>
      <c r="I5011" s="239"/>
      <c r="J5011" s="235"/>
      <c r="K5011" s="235"/>
      <c r="L5011" s="240"/>
      <c r="M5011" s="241"/>
      <c r="N5011" s="242"/>
      <c r="O5011" s="242"/>
      <c r="P5011" s="242"/>
      <c r="Q5011" s="242"/>
      <c r="R5011" s="242"/>
      <c r="S5011" s="242"/>
      <c r="T5011" s="243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4" t="s">
        <v>202</v>
      </c>
      <c r="AU5011" s="244" t="s">
        <v>82</v>
      </c>
      <c r="AV5011" s="13" t="s">
        <v>80</v>
      </c>
      <c r="AW5011" s="13" t="s">
        <v>34</v>
      </c>
      <c r="AX5011" s="13" t="s">
        <v>72</v>
      </c>
      <c r="AY5011" s="244" t="s">
        <v>191</v>
      </c>
    </row>
    <row r="5012" s="14" customFormat="1">
      <c r="A5012" s="14"/>
      <c r="B5012" s="245"/>
      <c r="C5012" s="246"/>
      <c r="D5012" s="236" t="s">
        <v>202</v>
      </c>
      <c r="E5012" s="247" t="s">
        <v>19</v>
      </c>
      <c r="F5012" s="248" t="s">
        <v>3160</v>
      </c>
      <c r="G5012" s="246"/>
      <c r="H5012" s="249">
        <v>6</v>
      </c>
      <c r="I5012" s="250"/>
      <c r="J5012" s="246"/>
      <c r="K5012" s="246"/>
      <c r="L5012" s="251"/>
      <c r="M5012" s="252"/>
      <c r="N5012" s="253"/>
      <c r="O5012" s="253"/>
      <c r="P5012" s="253"/>
      <c r="Q5012" s="253"/>
      <c r="R5012" s="253"/>
      <c r="S5012" s="253"/>
      <c r="T5012" s="254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5" t="s">
        <v>202</v>
      </c>
      <c r="AU5012" s="255" t="s">
        <v>82</v>
      </c>
      <c r="AV5012" s="14" t="s">
        <v>82</v>
      </c>
      <c r="AW5012" s="14" t="s">
        <v>34</v>
      </c>
      <c r="AX5012" s="14" t="s">
        <v>72</v>
      </c>
      <c r="AY5012" s="255" t="s">
        <v>191</v>
      </c>
    </row>
    <row r="5013" s="15" customFormat="1">
      <c r="A5013" s="15"/>
      <c r="B5013" s="256"/>
      <c r="C5013" s="257"/>
      <c r="D5013" s="236" t="s">
        <v>202</v>
      </c>
      <c r="E5013" s="258" t="s">
        <v>19</v>
      </c>
      <c r="F5013" s="259" t="s">
        <v>208</v>
      </c>
      <c r="G5013" s="257"/>
      <c r="H5013" s="260">
        <v>6</v>
      </c>
      <c r="I5013" s="261"/>
      <c r="J5013" s="257"/>
      <c r="K5013" s="257"/>
      <c r="L5013" s="262"/>
      <c r="M5013" s="263"/>
      <c r="N5013" s="264"/>
      <c r="O5013" s="264"/>
      <c r="P5013" s="264"/>
      <c r="Q5013" s="264"/>
      <c r="R5013" s="264"/>
      <c r="S5013" s="264"/>
      <c r="T5013" s="265"/>
      <c r="U5013" s="15"/>
      <c r="V5013" s="15"/>
      <c r="W5013" s="15"/>
      <c r="X5013" s="15"/>
      <c r="Y5013" s="15"/>
      <c r="Z5013" s="15"/>
      <c r="AA5013" s="15"/>
      <c r="AB5013" s="15"/>
      <c r="AC5013" s="15"/>
      <c r="AD5013" s="15"/>
      <c r="AE5013" s="15"/>
      <c r="AT5013" s="266" t="s">
        <v>202</v>
      </c>
      <c r="AU5013" s="266" t="s">
        <v>82</v>
      </c>
      <c r="AV5013" s="15" t="s">
        <v>93</v>
      </c>
      <c r="AW5013" s="15" t="s">
        <v>34</v>
      </c>
      <c r="AX5013" s="15" t="s">
        <v>72</v>
      </c>
      <c r="AY5013" s="266" t="s">
        <v>191</v>
      </c>
    </row>
    <row r="5014" s="13" customFormat="1">
      <c r="A5014" s="13"/>
      <c r="B5014" s="234"/>
      <c r="C5014" s="235"/>
      <c r="D5014" s="236" t="s">
        <v>202</v>
      </c>
      <c r="E5014" s="237" t="s">
        <v>19</v>
      </c>
      <c r="F5014" s="238" t="s">
        <v>1891</v>
      </c>
      <c r="G5014" s="235"/>
      <c r="H5014" s="237" t="s">
        <v>19</v>
      </c>
      <c r="I5014" s="239"/>
      <c r="J5014" s="235"/>
      <c r="K5014" s="235"/>
      <c r="L5014" s="240"/>
      <c r="M5014" s="241"/>
      <c r="N5014" s="242"/>
      <c r="O5014" s="242"/>
      <c r="P5014" s="242"/>
      <c r="Q5014" s="242"/>
      <c r="R5014" s="242"/>
      <c r="S5014" s="242"/>
      <c r="T5014" s="24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4" t="s">
        <v>202</v>
      </c>
      <c r="AU5014" s="244" t="s">
        <v>82</v>
      </c>
      <c r="AV5014" s="13" t="s">
        <v>80</v>
      </c>
      <c r="AW5014" s="13" t="s">
        <v>34</v>
      </c>
      <c r="AX5014" s="13" t="s">
        <v>72</v>
      </c>
      <c r="AY5014" s="244" t="s">
        <v>191</v>
      </c>
    </row>
    <row r="5015" s="14" customFormat="1">
      <c r="A5015" s="14"/>
      <c r="B5015" s="245"/>
      <c r="C5015" s="246"/>
      <c r="D5015" s="236" t="s">
        <v>202</v>
      </c>
      <c r="E5015" s="247" t="s">
        <v>19</v>
      </c>
      <c r="F5015" s="248" t="s">
        <v>3157</v>
      </c>
      <c r="G5015" s="246"/>
      <c r="H5015" s="249">
        <v>4</v>
      </c>
      <c r="I5015" s="250"/>
      <c r="J5015" s="246"/>
      <c r="K5015" s="246"/>
      <c r="L5015" s="251"/>
      <c r="M5015" s="252"/>
      <c r="N5015" s="253"/>
      <c r="O5015" s="253"/>
      <c r="P5015" s="253"/>
      <c r="Q5015" s="253"/>
      <c r="R5015" s="253"/>
      <c r="S5015" s="253"/>
      <c r="T5015" s="25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5" t="s">
        <v>202</v>
      </c>
      <c r="AU5015" s="255" t="s">
        <v>82</v>
      </c>
      <c r="AV5015" s="14" t="s">
        <v>82</v>
      </c>
      <c r="AW5015" s="14" t="s">
        <v>34</v>
      </c>
      <c r="AX5015" s="14" t="s">
        <v>72</v>
      </c>
      <c r="AY5015" s="255" t="s">
        <v>191</v>
      </c>
    </row>
    <row r="5016" s="15" customFormat="1">
      <c r="A5016" s="15"/>
      <c r="B5016" s="256"/>
      <c r="C5016" s="257"/>
      <c r="D5016" s="236" t="s">
        <v>202</v>
      </c>
      <c r="E5016" s="258" t="s">
        <v>19</v>
      </c>
      <c r="F5016" s="259" t="s">
        <v>208</v>
      </c>
      <c r="G5016" s="257"/>
      <c r="H5016" s="260">
        <v>4</v>
      </c>
      <c r="I5016" s="261"/>
      <c r="J5016" s="257"/>
      <c r="K5016" s="257"/>
      <c r="L5016" s="262"/>
      <c r="M5016" s="263"/>
      <c r="N5016" s="264"/>
      <c r="O5016" s="264"/>
      <c r="P5016" s="264"/>
      <c r="Q5016" s="264"/>
      <c r="R5016" s="264"/>
      <c r="S5016" s="264"/>
      <c r="T5016" s="265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5"/>
      <c r="AE5016" s="15"/>
      <c r="AT5016" s="266" t="s">
        <v>202</v>
      </c>
      <c r="AU5016" s="266" t="s">
        <v>82</v>
      </c>
      <c r="AV5016" s="15" t="s">
        <v>93</v>
      </c>
      <c r="AW5016" s="15" t="s">
        <v>34</v>
      </c>
      <c r="AX5016" s="15" t="s">
        <v>72</v>
      </c>
      <c r="AY5016" s="266" t="s">
        <v>191</v>
      </c>
    </row>
    <row r="5017" s="13" customFormat="1">
      <c r="A5017" s="13"/>
      <c r="B5017" s="234"/>
      <c r="C5017" s="235"/>
      <c r="D5017" s="236" t="s">
        <v>202</v>
      </c>
      <c r="E5017" s="237" t="s">
        <v>19</v>
      </c>
      <c r="F5017" s="238" t="s">
        <v>1892</v>
      </c>
      <c r="G5017" s="235"/>
      <c r="H5017" s="237" t="s">
        <v>19</v>
      </c>
      <c r="I5017" s="239"/>
      <c r="J5017" s="235"/>
      <c r="K5017" s="235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202</v>
      </c>
      <c r="AU5017" s="244" t="s">
        <v>82</v>
      </c>
      <c r="AV5017" s="13" t="s">
        <v>80</v>
      </c>
      <c r="AW5017" s="13" t="s">
        <v>34</v>
      </c>
      <c r="AX5017" s="13" t="s">
        <v>72</v>
      </c>
      <c r="AY5017" s="244" t="s">
        <v>191</v>
      </c>
    </row>
    <row r="5018" s="14" customFormat="1">
      <c r="A5018" s="14"/>
      <c r="B5018" s="245"/>
      <c r="C5018" s="246"/>
      <c r="D5018" s="236" t="s">
        <v>202</v>
      </c>
      <c r="E5018" s="247" t="s">
        <v>19</v>
      </c>
      <c r="F5018" s="248" t="s">
        <v>3157</v>
      </c>
      <c r="G5018" s="246"/>
      <c r="H5018" s="249">
        <v>4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202</v>
      </c>
      <c r="AU5018" s="255" t="s">
        <v>82</v>
      </c>
      <c r="AV5018" s="14" t="s">
        <v>82</v>
      </c>
      <c r="AW5018" s="14" t="s">
        <v>34</v>
      </c>
      <c r="AX5018" s="14" t="s">
        <v>72</v>
      </c>
      <c r="AY5018" s="255" t="s">
        <v>191</v>
      </c>
    </row>
    <row r="5019" s="15" customFormat="1">
      <c r="A5019" s="15"/>
      <c r="B5019" s="256"/>
      <c r="C5019" s="257"/>
      <c r="D5019" s="236" t="s">
        <v>202</v>
      </c>
      <c r="E5019" s="258" t="s">
        <v>19</v>
      </c>
      <c r="F5019" s="259" t="s">
        <v>208</v>
      </c>
      <c r="G5019" s="257"/>
      <c r="H5019" s="260">
        <v>4</v>
      </c>
      <c r="I5019" s="261"/>
      <c r="J5019" s="257"/>
      <c r="K5019" s="257"/>
      <c r="L5019" s="262"/>
      <c r="M5019" s="263"/>
      <c r="N5019" s="264"/>
      <c r="O5019" s="264"/>
      <c r="P5019" s="264"/>
      <c r="Q5019" s="264"/>
      <c r="R5019" s="264"/>
      <c r="S5019" s="264"/>
      <c r="T5019" s="26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66" t="s">
        <v>202</v>
      </c>
      <c r="AU5019" s="266" t="s">
        <v>82</v>
      </c>
      <c r="AV5019" s="15" t="s">
        <v>93</v>
      </c>
      <c r="AW5019" s="15" t="s">
        <v>34</v>
      </c>
      <c r="AX5019" s="15" t="s">
        <v>72</v>
      </c>
      <c r="AY5019" s="266" t="s">
        <v>191</v>
      </c>
    </row>
    <row r="5020" s="16" customFormat="1">
      <c r="A5020" s="16"/>
      <c r="B5020" s="267"/>
      <c r="C5020" s="268"/>
      <c r="D5020" s="236" t="s">
        <v>202</v>
      </c>
      <c r="E5020" s="269" t="s">
        <v>19</v>
      </c>
      <c r="F5020" s="270" t="s">
        <v>212</v>
      </c>
      <c r="G5020" s="268"/>
      <c r="H5020" s="271">
        <v>86</v>
      </c>
      <c r="I5020" s="272"/>
      <c r="J5020" s="268"/>
      <c r="K5020" s="268"/>
      <c r="L5020" s="273"/>
      <c r="M5020" s="274"/>
      <c r="N5020" s="275"/>
      <c r="O5020" s="275"/>
      <c r="P5020" s="275"/>
      <c r="Q5020" s="275"/>
      <c r="R5020" s="275"/>
      <c r="S5020" s="275"/>
      <c r="T5020" s="27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T5020" s="277" t="s">
        <v>202</v>
      </c>
      <c r="AU5020" s="277" t="s">
        <v>82</v>
      </c>
      <c r="AV5020" s="16" t="s">
        <v>198</v>
      </c>
      <c r="AW5020" s="16" t="s">
        <v>34</v>
      </c>
      <c r="AX5020" s="16" t="s">
        <v>80</v>
      </c>
      <c r="AY5020" s="277" t="s">
        <v>191</v>
      </c>
    </row>
    <row r="5021" s="12" customFormat="1" ht="22.8" customHeight="1">
      <c r="A5021" s="12"/>
      <c r="B5021" s="200"/>
      <c r="C5021" s="201"/>
      <c r="D5021" s="202" t="s">
        <v>71</v>
      </c>
      <c r="E5021" s="214" t="s">
        <v>3171</v>
      </c>
      <c r="F5021" s="214" t="s">
        <v>3172</v>
      </c>
      <c r="G5021" s="201"/>
      <c r="H5021" s="201"/>
      <c r="I5021" s="204"/>
      <c r="J5021" s="215">
        <f>BK5021</f>
        <v>0</v>
      </c>
      <c r="K5021" s="201"/>
      <c r="L5021" s="206"/>
      <c r="M5021" s="207"/>
      <c r="N5021" s="208"/>
      <c r="O5021" s="208"/>
      <c r="P5021" s="209">
        <f>SUM(P5022:P5508)</f>
        <v>0</v>
      </c>
      <c r="Q5021" s="208"/>
      <c r="R5021" s="209">
        <f>SUM(R5022:R5508)</f>
        <v>1.2651762999999998</v>
      </c>
      <c r="S5021" s="208"/>
      <c r="T5021" s="210">
        <f>SUM(T5022:T5508)</f>
        <v>0</v>
      </c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R5021" s="211" t="s">
        <v>82</v>
      </c>
      <c r="AT5021" s="212" t="s">
        <v>71</v>
      </c>
      <c r="AU5021" s="212" t="s">
        <v>80</v>
      </c>
      <c r="AY5021" s="211" t="s">
        <v>191</v>
      </c>
      <c r="BK5021" s="213">
        <f>SUM(BK5022:BK5508)</f>
        <v>0</v>
      </c>
    </row>
    <row r="5022" s="2" customFormat="1" ht="16.5" customHeight="1">
      <c r="A5022" s="41"/>
      <c r="B5022" s="42"/>
      <c r="C5022" s="216" t="s">
        <v>3173</v>
      </c>
      <c r="D5022" s="216" t="s">
        <v>193</v>
      </c>
      <c r="E5022" s="217" t="s">
        <v>3174</v>
      </c>
      <c r="F5022" s="218" t="s">
        <v>3175</v>
      </c>
      <c r="G5022" s="219" t="s">
        <v>196</v>
      </c>
      <c r="H5022" s="220">
        <v>2514.2170000000001</v>
      </c>
      <c r="I5022" s="221"/>
      <c r="J5022" s="222">
        <f>ROUND(I5022*H5022,2)</f>
        <v>0</v>
      </c>
      <c r="K5022" s="218" t="s">
        <v>197</v>
      </c>
      <c r="L5022" s="47"/>
      <c r="M5022" s="223" t="s">
        <v>19</v>
      </c>
      <c r="N5022" s="224" t="s">
        <v>43</v>
      </c>
      <c r="O5022" s="87"/>
      <c r="P5022" s="225">
        <f>O5022*H5022</f>
        <v>0</v>
      </c>
      <c r="Q5022" s="225">
        <v>0.00021000000000000001</v>
      </c>
      <c r="R5022" s="225">
        <f>Q5022*H5022</f>
        <v>0.52798557000000002</v>
      </c>
      <c r="S5022" s="225">
        <v>0</v>
      </c>
      <c r="T5022" s="226">
        <f>S5022*H5022</f>
        <v>0</v>
      </c>
      <c r="U5022" s="41"/>
      <c r="V5022" s="41"/>
      <c r="W5022" s="41"/>
      <c r="X5022" s="41"/>
      <c r="Y5022" s="41"/>
      <c r="Z5022" s="41"/>
      <c r="AA5022" s="41"/>
      <c r="AB5022" s="41"/>
      <c r="AC5022" s="41"/>
      <c r="AD5022" s="41"/>
      <c r="AE5022" s="41"/>
      <c r="AR5022" s="227" t="s">
        <v>464</v>
      </c>
      <c r="AT5022" s="227" t="s">
        <v>193</v>
      </c>
      <c r="AU5022" s="227" t="s">
        <v>82</v>
      </c>
      <c r="AY5022" s="20" t="s">
        <v>191</v>
      </c>
      <c r="BE5022" s="228">
        <f>IF(N5022="základní",J5022,0)</f>
        <v>0</v>
      </c>
      <c r="BF5022" s="228">
        <f>IF(N5022="snížená",J5022,0)</f>
        <v>0</v>
      </c>
      <c r="BG5022" s="228">
        <f>IF(N5022="zákl. přenesená",J5022,0)</f>
        <v>0</v>
      </c>
      <c r="BH5022" s="228">
        <f>IF(N5022="sníž. přenesená",J5022,0)</f>
        <v>0</v>
      </c>
      <c r="BI5022" s="228">
        <f>IF(N5022="nulová",J5022,0)</f>
        <v>0</v>
      </c>
      <c r="BJ5022" s="20" t="s">
        <v>80</v>
      </c>
      <c r="BK5022" s="228">
        <f>ROUND(I5022*H5022,2)</f>
        <v>0</v>
      </c>
      <c r="BL5022" s="20" t="s">
        <v>464</v>
      </c>
      <c r="BM5022" s="227" t="s">
        <v>3176</v>
      </c>
    </row>
    <row r="5023" s="2" customFormat="1">
      <c r="A5023" s="41"/>
      <c r="B5023" s="42"/>
      <c r="C5023" s="43"/>
      <c r="D5023" s="229" t="s">
        <v>200</v>
      </c>
      <c r="E5023" s="43"/>
      <c r="F5023" s="230" t="s">
        <v>3177</v>
      </c>
      <c r="G5023" s="43"/>
      <c r="H5023" s="43"/>
      <c r="I5023" s="231"/>
      <c r="J5023" s="43"/>
      <c r="K5023" s="43"/>
      <c r="L5023" s="47"/>
      <c r="M5023" s="232"/>
      <c r="N5023" s="233"/>
      <c r="O5023" s="87"/>
      <c r="P5023" s="87"/>
      <c r="Q5023" s="87"/>
      <c r="R5023" s="87"/>
      <c r="S5023" s="87"/>
      <c r="T5023" s="88"/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T5023" s="20" t="s">
        <v>200</v>
      </c>
      <c r="AU5023" s="20" t="s">
        <v>82</v>
      </c>
    </row>
    <row r="5024" s="13" customFormat="1">
      <c r="A5024" s="13"/>
      <c r="B5024" s="234"/>
      <c r="C5024" s="235"/>
      <c r="D5024" s="236" t="s">
        <v>202</v>
      </c>
      <c r="E5024" s="237" t="s">
        <v>19</v>
      </c>
      <c r="F5024" s="238" t="s">
        <v>701</v>
      </c>
      <c r="G5024" s="235"/>
      <c r="H5024" s="237" t="s">
        <v>19</v>
      </c>
      <c r="I5024" s="239"/>
      <c r="J5024" s="235"/>
      <c r="K5024" s="235"/>
      <c r="L5024" s="240"/>
      <c r="M5024" s="241"/>
      <c r="N5024" s="242"/>
      <c r="O5024" s="242"/>
      <c r="P5024" s="242"/>
      <c r="Q5024" s="242"/>
      <c r="R5024" s="242"/>
      <c r="S5024" s="242"/>
      <c r="T5024" s="24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4" t="s">
        <v>202</v>
      </c>
      <c r="AU5024" s="244" t="s">
        <v>82</v>
      </c>
      <c r="AV5024" s="13" t="s">
        <v>80</v>
      </c>
      <c r="AW5024" s="13" t="s">
        <v>34</v>
      </c>
      <c r="AX5024" s="13" t="s">
        <v>72</v>
      </c>
      <c r="AY5024" s="244" t="s">
        <v>191</v>
      </c>
    </row>
    <row r="5025" s="13" customFormat="1">
      <c r="A5025" s="13"/>
      <c r="B5025" s="234"/>
      <c r="C5025" s="235"/>
      <c r="D5025" s="236" t="s">
        <v>202</v>
      </c>
      <c r="E5025" s="237" t="s">
        <v>19</v>
      </c>
      <c r="F5025" s="238" t="s">
        <v>3178</v>
      </c>
      <c r="G5025" s="235"/>
      <c r="H5025" s="237" t="s">
        <v>19</v>
      </c>
      <c r="I5025" s="239"/>
      <c r="J5025" s="235"/>
      <c r="K5025" s="235"/>
      <c r="L5025" s="240"/>
      <c r="M5025" s="241"/>
      <c r="N5025" s="242"/>
      <c r="O5025" s="242"/>
      <c r="P5025" s="242"/>
      <c r="Q5025" s="242"/>
      <c r="R5025" s="242"/>
      <c r="S5025" s="242"/>
      <c r="T5025" s="243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44" t="s">
        <v>202</v>
      </c>
      <c r="AU5025" s="244" t="s">
        <v>82</v>
      </c>
      <c r="AV5025" s="13" t="s">
        <v>80</v>
      </c>
      <c r="AW5025" s="13" t="s">
        <v>34</v>
      </c>
      <c r="AX5025" s="13" t="s">
        <v>72</v>
      </c>
      <c r="AY5025" s="244" t="s">
        <v>191</v>
      </c>
    </row>
    <row r="5026" s="13" customFormat="1">
      <c r="A5026" s="13"/>
      <c r="B5026" s="234"/>
      <c r="C5026" s="235"/>
      <c r="D5026" s="236" t="s">
        <v>202</v>
      </c>
      <c r="E5026" s="237" t="s">
        <v>19</v>
      </c>
      <c r="F5026" s="238" t="s">
        <v>1469</v>
      </c>
      <c r="G5026" s="235"/>
      <c r="H5026" s="237" t="s">
        <v>19</v>
      </c>
      <c r="I5026" s="239"/>
      <c r="J5026" s="235"/>
      <c r="K5026" s="235"/>
      <c r="L5026" s="240"/>
      <c r="M5026" s="241"/>
      <c r="N5026" s="242"/>
      <c r="O5026" s="242"/>
      <c r="P5026" s="242"/>
      <c r="Q5026" s="242"/>
      <c r="R5026" s="242"/>
      <c r="S5026" s="242"/>
      <c r="T5026" s="243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4" t="s">
        <v>202</v>
      </c>
      <c r="AU5026" s="244" t="s">
        <v>82</v>
      </c>
      <c r="AV5026" s="13" t="s">
        <v>80</v>
      </c>
      <c r="AW5026" s="13" t="s">
        <v>34</v>
      </c>
      <c r="AX5026" s="13" t="s">
        <v>72</v>
      </c>
      <c r="AY5026" s="244" t="s">
        <v>191</v>
      </c>
    </row>
    <row r="5027" s="14" customFormat="1">
      <c r="A5027" s="14"/>
      <c r="B5027" s="245"/>
      <c r="C5027" s="246"/>
      <c r="D5027" s="236" t="s">
        <v>202</v>
      </c>
      <c r="E5027" s="247" t="s">
        <v>19</v>
      </c>
      <c r="F5027" s="248" t="s">
        <v>1470</v>
      </c>
      <c r="G5027" s="246"/>
      <c r="H5027" s="249">
        <v>249.81</v>
      </c>
      <c r="I5027" s="250"/>
      <c r="J5027" s="246"/>
      <c r="K5027" s="246"/>
      <c r="L5027" s="251"/>
      <c r="M5027" s="252"/>
      <c r="N5027" s="253"/>
      <c r="O5027" s="253"/>
      <c r="P5027" s="253"/>
      <c r="Q5027" s="253"/>
      <c r="R5027" s="253"/>
      <c r="S5027" s="253"/>
      <c r="T5027" s="25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5" t="s">
        <v>202</v>
      </c>
      <c r="AU5027" s="255" t="s">
        <v>82</v>
      </c>
      <c r="AV5027" s="14" t="s">
        <v>82</v>
      </c>
      <c r="AW5027" s="14" t="s">
        <v>34</v>
      </c>
      <c r="AX5027" s="14" t="s">
        <v>72</v>
      </c>
      <c r="AY5027" s="255" t="s">
        <v>191</v>
      </c>
    </row>
    <row r="5028" s="13" customFormat="1">
      <c r="A5028" s="13"/>
      <c r="B5028" s="234"/>
      <c r="C5028" s="235"/>
      <c r="D5028" s="236" t="s">
        <v>202</v>
      </c>
      <c r="E5028" s="237" t="s">
        <v>19</v>
      </c>
      <c r="F5028" s="238" t="s">
        <v>1471</v>
      </c>
      <c r="G5028" s="235"/>
      <c r="H5028" s="237" t="s">
        <v>19</v>
      </c>
      <c r="I5028" s="239"/>
      <c r="J5028" s="235"/>
      <c r="K5028" s="235"/>
      <c r="L5028" s="240"/>
      <c r="M5028" s="241"/>
      <c r="N5028" s="242"/>
      <c r="O5028" s="242"/>
      <c r="P5028" s="242"/>
      <c r="Q5028" s="242"/>
      <c r="R5028" s="242"/>
      <c r="S5028" s="242"/>
      <c r="T5028" s="243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4" t="s">
        <v>202</v>
      </c>
      <c r="AU5028" s="244" t="s">
        <v>82</v>
      </c>
      <c r="AV5028" s="13" t="s">
        <v>80</v>
      </c>
      <c r="AW5028" s="13" t="s">
        <v>34</v>
      </c>
      <c r="AX5028" s="13" t="s">
        <v>72</v>
      </c>
      <c r="AY5028" s="244" t="s">
        <v>191</v>
      </c>
    </row>
    <row r="5029" s="14" customFormat="1">
      <c r="A5029" s="14"/>
      <c r="B5029" s="245"/>
      <c r="C5029" s="246"/>
      <c r="D5029" s="236" t="s">
        <v>202</v>
      </c>
      <c r="E5029" s="247" t="s">
        <v>19</v>
      </c>
      <c r="F5029" s="248" t="s">
        <v>1472</v>
      </c>
      <c r="G5029" s="246"/>
      <c r="H5029" s="249">
        <v>62.520000000000003</v>
      </c>
      <c r="I5029" s="250"/>
      <c r="J5029" s="246"/>
      <c r="K5029" s="246"/>
      <c r="L5029" s="251"/>
      <c r="M5029" s="252"/>
      <c r="N5029" s="253"/>
      <c r="O5029" s="253"/>
      <c r="P5029" s="253"/>
      <c r="Q5029" s="253"/>
      <c r="R5029" s="253"/>
      <c r="S5029" s="253"/>
      <c r="T5029" s="25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5" t="s">
        <v>202</v>
      </c>
      <c r="AU5029" s="255" t="s">
        <v>82</v>
      </c>
      <c r="AV5029" s="14" t="s">
        <v>82</v>
      </c>
      <c r="AW5029" s="14" t="s">
        <v>34</v>
      </c>
      <c r="AX5029" s="14" t="s">
        <v>72</v>
      </c>
      <c r="AY5029" s="255" t="s">
        <v>191</v>
      </c>
    </row>
    <row r="5030" s="13" customFormat="1">
      <c r="A5030" s="13"/>
      <c r="B5030" s="234"/>
      <c r="C5030" s="235"/>
      <c r="D5030" s="236" t="s">
        <v>202</v>
      </c>
      <c r="E5030" s="237" t="s">
        <v>19</v>
      </c>
      <c r="F5030" s="238" t="s">
        <v>1473</v>
      </c>
      <c r="G5030" s="235"/>
      <c r="H5030" s="237" t="s">
        <v>19</v>
      </c>
      <c r="I5030" s="239"/>
      <c r="J5030" s="235"/>
      <c r="K5030" s="235"/>
      <c r="L5030" s="240"/>
      <c r="M5030" s="241"/>
      <c r="N5030" s="242"/>
      <c r="O5030" s="242"/>
      <c r="P5030" s="242"/>
      <c r="Q5030" s="242"/>
      <c r="R5030" s="242"/>
      <c r="S5030" s="242"/>
      <c r="T5030" s="24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4" t="s">
        <v>202</v>
      </c>
      <c r="AU5030" s="244" t="s">
        <v>82</v>
      </c>
      <c r="AV5030" s="13" t="s">
        <v>80</v>
      </c>
      <c r="AW5030" s="13" t="s">
        <v>34</v>
      </c>
      <c r="AX5030" s="13" t="s">
        <v>72</v>
      </c>
      <c r="AY5030" s="244" t="s">
        <v>191</v>
      </c>
    </row>
    <row r="5031" s="14" customFormat="1">
      <c r="A5031" s="14"/>
      <c r="B5031" s="245"/>
      <c r="C5031" s="246"/>
      <c r="D5031" s="236" t="s">
        <v>202</v>
      </c>
      <c r="E5031" s="247" t="s">
        <v>19</v>
      </c>
      <c r="F5031" s="248" t="s">
        <v>1474</v>
      </c>
      <c r="G5031" s="246"/>
      <c r="H5031" s="249">
        <v>5.2400000000000002</v>
      </c>
      <c r="I5031" s="250"/>
      <c r="J5031" s="246"/>
      <c r="K5031" s="246"/>
      <c r="L5031" s="251"/>
      <c r="M5031" s="252"/>
      <c r="N5031" s="253"/>
      <c r="O5031" s="253"/>
      <c r="P5031" s="253"/>
      <c r="Q5031" s="253"/>
      <c r="R5031" s="253"/>
      <c r="S5031" s="253"/>
      <c r="T5031" s="25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5" t="s">
        <v>202</v>
      </c>
      <c r="AU5031" s="255" t="s">
        <v>82</v>
      </c>
      <c r="AV5031" s="14" t="s">
        <v>82</v>
      </c>
      <c r="AW5031" s="14" t="s">
        <v>34</v>
      </c>
      <c r="AX5031" s="14" t="s">
        <v>72</v>
      </c>
      <c r="AY5031" s="255" t="s">
        <v>191</v>
      </c>
    </row>
    <row r="5032" s="13" customFormat="1">
      <c r="A5032" s="13"/>
      <c r="B5032" s="234"/>
      <c r="C5032" s="235"/>
      <c r="D5032" s="236" t="s">
        <v>202</v>
      </c>
      <c r="E5032" s="237" t="s">
        <v>19</v>
      </c>
      <c r="F5032" s="238" t="s">
        <v>1475</v>
      </c>
      <c r="G5032" s="235"/>
      <c r="H5032" s="237" t="s">
        <v>19</v>
      </c>
      <c r="I5032" s="239"/>
      <c r="J5032" s="235"/>
      <c r="K5032" s="235"/>
      <c r="L5032" s="240"/>
      <c r="M5032" s="241"/>
      <c r="N5032" s="242"/>
      <c r="O5032" s="242"/>
      <c r="P5032" s="242"/>
      <c r="Q5032" s="242"/>
      <c r="R5032" s="242"/>
      <c r="S5032" s="242"/>
      <c r="T5032" s="243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44" t="s">
        <v>202</v>
      </c>
      <c r="AU5032" s="244" t="s">
        <v>82</v>
      </c>
      <c r="AV5032" s="13" t="s">
        <v>80</v>
      </c>
      <c r="AW5032" s="13" t="s">
        <v>34</v>
      </c>
      <c r="AX5032" s="13" t="s">
        <v>72</v>
      </c>
      <c r="AY5032" s="244" t="s">
        <v>191</v>
      </c>
    </row>
    <row r="5033" s="14" customFormat="1">
      <c r="A5033" s="14"/>
      <c r="B5033" s="245"/>
      <c r="C5033" s="246"/>
      <c r="D5033" s="236" t="s">
        <v>202</v>
      </c>
      <c r="E5033" s="247" t="s">
        <v>19</v>
      </c>
      <c r="F5033" s="248" t="s">
        <v>1476</v>
      </c>
      <c r="G5033" s="246"/>
      <c r="H5033" s="249">
        <v>6.7599999999999998</v>
      </c>
      <c r="I5033" s="250"/>
      <c r="J5033" s="246"/>
      <c r="K5033" s="246"/>
      <c r="L5033" s="251"/>
      <c r="M5033" s="252"/>
      <c r="N5033" s="253"/>
      <c r="O5033" s="253"/>
      <c r="P5033" s="253"/>
      <c r="Q5033" s="253"/>
      <c r="R5033" s="253"/>
      <c r="S5033" s="253"/>
      <c r="T5033" s="25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5" t="s">
        <v>202</v>
      </c>
      <c r="AU5033" s="255" t="s">
        <v>82</v>
      </c>
      <c r="AV5033" s="14" t="s">
        <v>82</v>
      </c>
      <c r="AW5033" s="14" t="s">
        <v>34</v>
      </c>
      <c r="AX5033" s="14" t="s">
        <v>72</v>
      </c>
      <c r="AY5033" s="255" t="s">
        <v>191</v>
      </c>
    </row>
    <row r="5034" s="13" customFormat="1">
      <c r="A5034" s="13"/>
      <c r="B5034" s="234"/>
      <c r="C5034" s="235"/>
      <c r="D5034" s="236" t="s">
        <v>202</v>
      </c>
      <c r="E5034" s="237" t="s">
        <v>19</v>
      </c>
      <c r="F5034" s="238" t="s">
        <v>1477</v>
      </c>
      <c r="G5034" s="235"/>
      <c r="H5034" s="237" t="s">
        <v>19</v>
      </c>
      <c r="I5034" s="239"/>
      <c r="J5034" s="235"/>
      <c r="K5034" s="235"/>
      <c r="L5034" s="240"/>
      <c r="M5034" s="241"/>
      <c r="N5034" s="242"/>
      <c r="O5034" s="242"/>
      <c r="P5034" s="242"/>
      <c r="Q5034" s="242"/>
      <c r="R5034" s="242"/>
      <c r="S5034" s="242"/>
      <c r="T5034" s="24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4" t="s">
        <v>202</v>
      </c>
      <c r="AU5034" s="244" t="s">
        <v>82</v>
      </c>
      <c r="AV5034" s="13" t="s">
        <v>80</v>
      </c>
      <c r="AW5034" s="13" t="s">
        <v>34</v>
      </c>
      <c r="AX5034" s="13" t="s">
        <v>72</v>
      </c>
      <c r="AY5034" s="244" t="s">
        <v>191</v>
      </c>
    </row>
    <row r="5035" s="14" customFormat="1">
      <c r="A5035" s="14"/>
      <c r="B5035" s="245"/>
      <c r="C5035" s="246"/>
      <c r="D5035" s="236" t="s">
        <v>202</v>
      </c>
      <c r="E5035" s="247" t="s">
        <v>19</v>
      </c>
      <c r="F5035" s="248" t="s">
        <v>1478</v>
      </c>
      <c r="G5035" s="246"/>
      <c r="H5035" s="249">
        <v>10.539999999999999</v>
      </c>
      <c r="I5035" s="250"/>
      <c r="J5035" s="246"/>
      <c r="K5035" s="246"/>
      <c r="L5035" s="251"/>
      <c r="M5035" s="252"/>
      <c r="N5035" s="253"/>
      <c r="O5035" s="253"/>
      <c r="P5035" s="253"/>
      <c r="Q5035" s="253"/>
      <c r="R5035" s="253"/>
      <c r="S5035" s="253"/>
      <c r="T5035" s="25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5" t="s">
        <v>202</v>
      </c>
      <c r="AU5035" s="255" t="s">
        <v>82</v>
      </c>
      <c r="AV5035" s="14" t="s">
        <v>82</v>
      </c>
      <c r="AW5035" s="14" t="s">
        <v>34</v>
      </c>
      <c r="AX5035" s="14" t="s">
        <v>72</v>
      </c>
      <c r="AY5035" s="255" t="s">
        <v>191</v>
      </c>
    </row>
    <row r="5036" s="13" customFormat="1">
      <c r="A5036" s="13"/>
      <c r="B5036" s="234"/>
      <c r="C5036" s="235"/>
      <c r="D5036" s="236" t="s">
        <v>202</v>
      </c>
      <c r="E5036" s="237" t="s">
        <v>19</v>
      </c>
      <c r="F5036" s="238" t="s">
        <v>1479</v>
      </c>
      <c r="G5036" s="235"/>
      <c r="H5036" s="237" t="s">
        <v>19</v>
      </c>
      <c r="I5036" s="239"/>
      <c r="J5036" s="235"/>
      <c r="K5036" s="235"/>
      <c r="L5036" s="240"/>
      <c r="M5036" s="241"/>
      <c r="N5036" s="242"/>
      <c r="O5036" s="242"/>
      <c r="P5036" s="242"/>
      <c r="Q5036" s="242"/>
      <c r="R5036" s="242"/>
      <c r="S5036" s="242"/>
      <c r="T5036" s="243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4" t="s">
        <v>202</v>
      </c>
      <c r="AU5036" s="244" t="s">
        <v>82</v>
      </c>
      <c r="AV5036" s="13" t="s">
        <v>80</v>
      </c>
      <c r="AW5036" s="13" t="s">
        <v>34</v>
      </c>
      <c r="AX5036" s="13" t="s">
        <v>72</v>
      </c>
      <c r="AY5036" s="244" t="s">
        <v>191</v>
      </c>
    </row>
    <row r="5037" s="14" customFormat="1">
      <c r="A5037" s="14"/>
      <c r="B5037" s="245"/>
      <c r="C5037" s="246"/>
      <c r="D5037" s="236" t="s">
        <v>202</v>
      </c>
      <c r="E5037" s="247" t="s">
        <v>19</v>
      </c>
      <c r="F5037" s="248" t="s">
        <v>1480</v>
      </c>
      <c r="G5037" s="246"/>
      <c r="H5037" s="249">
        <v>11.42</v>
      </c>
      <c r="I5037" s="250"/>
      <c r="J5037" s="246"/>
      <c r="K5037" s="246"/>
      <c r="L5037" s="251"/>
      <c r="M5037" s="252"/>
      <c r="N5037" s="253"/>
      <c r="O5037" s="253"/>
      <c r="P5037" s="253"/>
      <c r="Q5037" s="253"/>
      <c r="R5037" s="253"/>
      <c r="S5037" s="253"/>
      <c r="T5037" s="254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5" t="s">
        <v>202</v>
      </c>
      <c r="AU5037" s="255" t="s">
        <v>82</v>
      </c>
      <c r="AV5037" s="14" t="s">
        <v>82</v>
      </c>
      <c r="AW5037" s="14" t="s">
        <v>34</v>
      </c>
      <c r="AX5037" s="14" t="s">
        <v>72</v>
      </c>
      <c r="AY5037" s="255" t="s">
        <v>191</v>
      </c>
    </row>
    <row r="5038" s="15" customFormat="1">
      <c r="A5038" s="15"/>
      <c r="B5038" s="256"/>
      <c r="C5038" s="257"/>
      <c r="D5038" s="236" t="s">
        <v>202</v>
      </c>
      <c r="E5038" s="258" t="s">
        <v>19</v>
      </c>
      <c r="F5038" s="259" t="s">
        <v>208</v>
      </c>
      <c r="G5038" s="257"/>
      <c r="H5038" s="260">
        <v>346.29000000000002</v>
      </c>
      <c r="I5038" s="261"/>
      <c r="J5038" s="257"/>
      <c r="K5038" s="257"/>
      <c r="L5038" s="262"/>
      <c r="M5038" s="263"/>
      <c r="N5038" s="264"/>
      <c r="O5038" s="264"/>
      <c r="P5038" s="264"/>
      <c r="Q5038" s="264"/>
      <c r="R5038" s="264"/>
      <c r="S5038" s="264"/>
      <c r="T5038" s="265"/>
      <c r="U5038" s="15"/>
      <c r="V5038" s="15"/>
      <c r="W5038" s="15"/>
      <c r="X5038" s="15"/>
      <c r="Y5038" s="15"/>
      <c r="Z5038" s="15"/>
      <c r="AA5038" s="15"/>
      <c r="AB5038" s="15"/>
      <c r="AC5038" s="15"/>
      <c r="AD5038" s="15"/>
      <c r="AE5038" s="15"/>
      <c r="AT5038" s="266" t="s">
        <v>202</v>
      </c>
      <c r="AU5038" s="266" t="s">
        <v>82</v>
      </c>
      <c r="AV5038" s="15" t="s">
        <v>93</v>
      </c>
      <c r="AW5038" s="15" t="s">
        <v>34</v>
      </c>
      <c r="AX5038" s="15" t="s">
        <v>72</v>
      </c>
      <c r="AY5038" s="266" t="s">
        <v>191</v>
      </c>
    </row>
    <row r="5039" s="13" customFormat="1">
      <c r="A5039" s="13"/>
      <c r="B5039" s="234"/>
      <c r="C5039" s="235"/>
      <c r="D5039" s="236" t="s">
        <v>202</v>
      </c>
      <c r="E5039" s="237" t="s">
        <v>19</v>
      </c>
      <c r="F5039" s="238" t="s">
        <v>701</v>
      </c>
      <c r="G5039" s="235"/>
      <c r="H5039" s="237" t="s">
        <v>19</v>
      </c>
      <c r="I5039" s="239"/>
      <c r="J5039" s="235"/>
      <c r="K5039" s="235"/>
      <c r="L5039" s="240"/>
      <c r="M5039" s="241"/>
      <c r="N5039" s="242"/>
      <c r="O5039" s="242"/>
      <c r="P5039" s="242"/>
      <c r="Q5039" s="242"/>
      <c r="R5039" s="242"/>
      <c r="S5039" s="242"/>
      <c r="T5039" s="24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4" t="s">
        <v>202</v>
      </c>
      <c r="AU5039" s="244" t="s">
        <v>82</v>
      </c>
      <c r="AV5039" s="13" t="s">
        <v>80</v>
      </c>
      <c r="AW5039" s="13" t="s">
        <v>34</v>
      </c>
      <c r="AX5039" s="13" t="s">
        <v>72</v>
      </c>
      <c r="AY5039" s="244" t="s">
        <v>191</v>
      </c>
    </row>
    <row r="5040" s="13" customFormat="1">
      <c r="A5040" s="13"/>
      <c r="B5040" s="234"/>
      <c r="C5040" s="235"/>
      <c r="D5040" s="236" t="s">
        <v>202</v>
      </c>
      <c r="E5040" s="237" t="s">
        <v>19</v>
      </c>
      <c r="F5040" s="238" t="s">
        <v>1489</v>
      </c>
      <c r="G5040" s="235"/>
      <c r="H5040" s="237" t="s">
        <v>19</v>
      </c>
      <c r="I5040" s="239"/>
      <c r="J5040" s="235"/>
      <c r="K5040" s="235"/>
      <c r="L5040" s="240"/>
      <c r="M5040" s="241"/>
      <c r="N5040" s="242"/>
      <c r="O5040" s="242"/>
      <c r="P5040" s="242"/>
      <c r="Q5040" s="242"/>
      <c r="R5040" s="242"/>
      <c r="S5040" s="242"/>
      <c r="T5040" s="243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4" t="s">
        <v>202</v>
      </c>
      <c r="AU5040" s="244" t="s">
        <v>82</v>
      </c>
      <c r="AV5040" s="13" t="s">
        <v>80</v>
      </c>
      <c r="AW5040" s="13" t="s">
        <v>34</v>
      </c>
      <c r="AX5040" s="13" t="s">
        <v>72</v>
      </c>
      <c r="AY5040" s="244" t="s">
        <v>191</v>
      </c>
    </row>
    <row r="5041" s="13" customFormat="1">
      <c r="A5041" s="13"/>
      <c r="B5041" s="234"/>
      <c r="C5041" s="235"/>
      <c r="D5041" s="236" t="s">
        <v>202</v>
      </c>
      <c r="E5041" s="237" t="s">
        <v>19</v>
      </c>
      <c r="F5041" s="238" t="s">
        <v>1490</v>
      </c>
      <c r="G5041" s="235"/>
      <c r="H5041" s="237" t="s">
        <v>19</v>
      </c>
      <c r="I5041" s="239"/>
      <c r="J5041" s="235"/>
      <c r="K5041" s="235"/>
      <c r="L5041" s="240"/>
      <c r="M5041" s="241"/>
      <c r="N5041" s="242"/>
      <c r="O5041" s="242"/>
      <c r="P5041" s="242"/>
      <c r="Q5041" s="242"/>
      <c r="R5041" s="242"/>
      <c r="S5041" s="242"/>
      <c r="T5041" s="24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4" t="s">
        <v>202</v>
      </c>
      <c r="AU5041" s="244" t="s">
        <v>82</v>
      </c>
      <c r="AV5041" s="13" t="s">
        <v>80</v>
      </c>
      <c r="AW5041" s="13" t="s">
        <v>34</v>
      </c>
      <c r="AX5041" s="13" t="s">
        <v>72</v>
      </c>
      <c r="AY5041" s="244" t="s">
        <v>191</v>
      </c>
    </row>
    <row r="5042" s="14" customFormat="1">
      <c r="A5042" s="14"/>
      <c r="B5042" s="245"/>
      <c r="C5042" s="246"/>
      <c r="D5042" s="236" t="s">
        <v>202</v>
      </c>
      <c r="E5042" s="247" t="s">
        <v>19</v>
      </c>
      <c r="F5042" s="248" t="s">
        <v>1491</v>
      </c>
      <c r="G5042" s="246"/>
      <c r="H5042" s="249">
        <v>45.990000000000002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202</v>
      </c>
      <c r="AU5042" s="255" t="s">
        <v>82</v>
      </c>
      <c r="AV5042" s="14" t="s">
        <v>82</v>
      </c>
      <c r="AW5042" s="14" t="s">
        <v>34</v>
      </c>
      <c r="AX5042" s="14" t="s">
        <v>72</v>
      </c>
      <c r="AY5042" s="255" t="s">
        <v>191</v>
      </c>
    </row>
    <row r="5043" s="14" customFormat="1">
      <c r="A5043" s="14"/>
      <c r="B5043" s="245"/>
      <c r="C5043" s="246"/>
      <c r="D5043" s="236" t="s">
        <v>202</v>
      </c>
      <c r="E5043" s="247" t="s">
        <v>19</v>
      </c>
      <c r="F5043" s="248" t="s">
        <v>1492</v>
      </c>
      <c r="G5043" s="246"/>
      <c r="H5043" s="249">
        <v>1.8</v>
      </c>
      <c r="I5043" s="250"/>
      <c r="J5043" s="246"/>
      <c r="K5043" s="246"/>
      <c r="L5043" s="251"/>
      <c r="M5043" s="252"/>
      <c r="N5043" s="253"/>
      <c r="O5043" s="253"/>
      <c r="P5043" s="253"/>
      <c r="Q5043" s="253"/>
      <c r="R5043" s="253"/>
      <c r="S5043" s="253"/>
      <c r="T5043" s="25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5" t="s">
        <v>202</v>
      </c>
      <c r="AU5043" s="255" t="s">
        <v>82</v>
      </c>
      <c r="AV5043" s="14" t="s">
        <v>82</v>
      </c>
      <c r="AW5043" s="14" t="s">
        <v>34</v>
      </c>
      <c r="AX5043" s="14" t="s">
        <v>72</v>
      </c>
      <c r="AY5043" s="255" t="s">
        <v>191</v>
      </c>
    </row>
    <row r="5044" s="14" customFormat="1">
      <c r="A5044" s="14"/>
      <c r="B5044" s="245"/>
      <c r="C5044" s="246"/>
      <c r="D5044" s="236" t="s">
        <v>202</v>
      </c>
      <c r="E5044" s="247" t="s">
        <v>19</v>
      </c>
      <c r="F5044" s="248" t="s">
        <v>1493</v>
      </c>
      <c r="G5044" s="246"/>
      <c r="H5044" s="249">
        <v>-18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202</v>
      </c>
      <c r="AU5044" s="255" t="s">
        <v>82</v>
      </c>
      <c r="AV5044" s="14" t="s">
        <v>82</v>
      </c>
      <c r="AW5044" s="14" t="s">
        <v>34</v>
      </c>
      <c r="AX5044" s="14" t="s">
        <v>72</v>
      </c>
      <c r="AY5044" s="255" t="s">
        <v>191</v>
      </c>
    </row>
    <row r="5045" s="13" customFormat="1">
      <c r="A5045" s="13"/>
      <c r="B5045" s="234"/>
      <c r="C5045" s="235"/>
      <c r="D5045" s="236" t="s">
        <v>202</v>
      </c>
      <c r="E5045" s="237" t="s">
        <v>19</v>
      </c>
      <c r="F5045" s="238" t="s">
        <v>1494</v>
      </c>
      <c r="G5045" s="235"/>
      <c r="H5045" s="237" t="s">
        <v>19</v>
      </c>
      <c r="I5045" s="239"/>
      <c r="J5045" s="235"/>
      <c r="K5045" s="235"/>
      <c r="L5045" s="240"/>
      <c r="M5045" s="241"/>
      <c r="N5045" s="242"/>
      <c r="O5045" s="242"/>
      <c r="P5045" s="242"/>
      <c r="Q5045" s="242"/>
      <c r="R5045" s="242"/>
      <c r="S5045" s="242"/>
      <c r="T5045" s="24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4" t="s">
        <v>202</v>
      </c>
      <c r="AU5045" s="244" t="s">
        <v>82</v>
      </c>
      <c r="AV5045" s="13" t="s">
        <v>80</v>
      </c>
      <c r="AW5045" s="13" t="s">
        <v>34</v>
      </c>
      <c r="AX5045" s="13" t="s">
        <v>72</v>
      </c>
      <c r="AY5045" s="244" t="s">
        <v>191</v>
      </c>
    </row>
    <row r="5046" s="14" customFormat="1">
      <c r="A5046" s="14"/>
      <c r="B5046" s="245"/>
      <c r="C5046" s="246"/>
      <c r="D5046" s="236" t="s">
        <v>202</v>
      </c>
      <c r="E5046" s="247" t="s">
        <v>19</v>
      </c>
      <c r="F5046" s="248" t="s">
        <v>1495</v>
      </c>
      <c r="G5046" s="246"/>
      <c r="H5046" s="249">
        <v>143.00999999999999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202</v>
      </c>
      <c r="AU5046" s="255" t="s">
        <v>82</v>
      </c>
      <c r="AV5046" s="14" t="s">
        <v>82</v>
      </c>
      <c r="AW5046" s="14" t="s">
        <v>34</v>
      </c>
      <c r="AX5046" s="14" t="s">
        <v>72</v>
      </c>
      <c r="AY5046" s="255" t="s">
        <v>191</v>
      </c>
    </row>
    <row r="5047" s="14" customFormat="1">
      <c r="A5047" s="14"/>
      <c r="B5047" s="245"/>
      <c r="C5047" s="246"/>
      <c r="D5047" s="236" t="s">
        <v>202</v>
      </c>
      <c r="E5047" s="247" t="s">
        <v>19</v>
      </c>
      <c r="F5047" s="248" t="s">
        <v>1496</v>
      </c>
      <c r="G5047" s="246"/>
      <c r="H5047" s="249">
        <v>0.72599999999999998</v>
      </c>
      <c r="I5047" s="250"/>
      <c r="J5047" s="246"/>
      <c r="K5047" s="246"/>
      <c r="L5047" s="251"/>
      <c r="M5047" s="252"/>
      <c r="N5047" s="253"/>
      <c r="O5047" s="253"/>
      <c r="P5047" s="253"/>
      <c r="Q5047" s="253"/>
      <c r="R5047" s="253"/>
      <c r="S5047" s="253"/>
      <c r="T5047" s="25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5" t="s">
        <v>202</v>
      </c>
      <c r="AU5047" s="255" t="s">
        <v>82</v>
      </c>
      <c r="AV5047" s="14" t="s">
        <v>82</v>
      </c>
      <c r="AW5047" s="14" t="s">
        <v>34</v>
      </c>
      <c r="AX5047" s="14" t="s">
        <v>72</v>
      </c>
      <c r="AY5047" s="255" t="s">
        <v>191</v>
      </c>
    </row>
    <row r="5048" s="14" customFormat="1">
      <c r="A5048" s="14"/>
      <c r="B5048" s="245"/>
      <c r="C5048" s="246"/>
      <c r="D5048" s="236" t="s">
        <v>202</v>
      </c>
      <c r="E5048" s="247" t="s">
        <v>19</v>
      </c>
      <c r="F5048" s="248" t="s">
        <v>1496</v>
      </c>
      <c r="G5048" s="246"/>
      <c r="H5048" s="249">
        <v>0.72599999999999998</v>
      </c>
      <c r="I5048" s="250"/>
      <c r="J5048" s="246"/>
      <c r="K5048" s="246"/>
      <c r="L5048" s="251"/>
      <c r="M5048" s="252"/>
      <c r="N5048" s="253"/>
      <c r="O5048" s="253"/>
      <c r="P5048" s="253"/>
      <c r="Q5048" s="253"/>
      <c r="R5048" s="253"/>
      <c r="S5048" s="253"/>
      <c r="T5048" s="25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5" t="s">
        <v>202</v>
      </c>
      <c r="AU5048" s="255" t="s">
        <v>82</v>
      </c>
      <c r="AV5048" s="14" t="s">
        <v>82</v>
      </c>
      <c r="AW5048" s="14" t="s">
        <v>34</v>
      </c>
      <c r="AX5048" s="14" t="s">
        <v>72</v>
      </c>
      <c r="AY5048" s="255" t="s">
        <v>191</v>
      </c>
    </row>
    <row r="5049" s="14" customFormat="1">
      <c r="A5049" s="14"/>
      <c r="B5049" s="245"/>
      <c r="C5049" s="246"/>
      <c r="D5049" s="236" t="s">
        <v>202</v>
      </c>
      <c r="E5049" s="247" t="s">
        <v>19</v>
      </c>
      <c r="F5049" s="248" t="s">
        <v>1497</v>
      </c>
      <c r="G5049" s="246"/>
      <c r="H5049" s="249">
        <v>-19.969999999999999</v>
      </c>
      <c r="I5049" s="250"/>
      <c r="J5049" s="246"/>
      <c r="K5049" s="246"/>
      <c r="L5049" s="251"/>
      <c r="M5049" s="252"/>
      <c r="N5049" s="253"/>
      <c r="O5049" s="253"/>
      <c r="P5049" s="253"/>
      <c r="Q5049" s="253"/>
      <c r="R5049" s="253"/>
      <c r="S5049" s="253"/>
      <c r="T5049" s="254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5" t="s">
        <v>202</v>
      </c>
      <c r="AU5049" s="255" t="s">
        <v>82</v>
      </c>
      <c r="AV5049" s="14" t="s">
        <v>82</v>
      </c>
      <c r="AW5049" s="14" t="s">
        <v>34</v>
      </c>
      <c r="AX5049" s="14" t="s">
        <v>72</v>
      </c>
      <c r="AY5049" s="255" t="s">
        <v>191</v>
      </c>
    </row>
    <row r="5050" s="13" customFormat="1">
      <c r="A5050" s="13"/>
      <c r="B5050" s="234"/>
      <c r="C5050" s="235"/>
      <c r="D5050" s="236" t="s">
        <v>202</v>
      </c>
      <c r="E5050" s="237" t="s">
        <v>19</v>
      </c>
      <c r="F5050" s="238" t="s">
        <v>1498</v>
      </c>
      <c r="G5050" s="235"/>
      <c r="H5050" s="237" t="s">
        <v>19</v>
      </c>
      <c r="I5050" s="239"/>
      <c r="J5050" s="235"/>
      <c r="K5050" s="235"/>
      <c r="L5050" s="240"/>
      <c r="M5050" s="241"/>
      <c r="N5050" s="242"/>
      <c r="O5050" s="242"/>
      <c r="P5050" s="242"/>
      <c r="Q5050" s="242"/>
      <c r="R5050" s="242"/>
      <c r="S5050" s="242"/>
      <c r="T5050" s="243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4" t="s">
        <v>202</v>
      </c>
      <c r="AU5050" s="244" t="s">
        <v>82</v>
      </c>
      <c r="AV5050" s="13" t="s">
        <v>80</v>
      </c>
      <c r="AW5050" s="13" t="s">
        <v>34</v>
      </c>
      <c r="AX5050" s="13" t="s">
        <v>72</v>
      </c>
      <c r="AY5050" s="244" t="s">
        <v>191</v>
      </c>
    </row>
    <row r="5051" s="14" customFormat="1">
      <c r="A5051" s="14"/>
      <c r="B5051" s="245"/>
      <c r="C5051" s="246"/>
      <c r="D5051" s="236" t="s">
        <v>202</v>
      </c>
      <c r="E5051" s="247" t="s">
        <v>19</v>
      </c>
      <c r="F5051" s="248" t="s">
        <v>1499</v>
      </c>
      <c r="G5051" s="246"/>
      <c r="H5051" s="249">
        <v>34.188000000000002</v>
      </c>
      <c r="I5051" s="250"/>
      <c r="J5051" s="246"/>
      <c r="K5051" s="246"/>
      <c r="L5051" s="251"/>
      <c r="M5051" s="252"/>
      <c r="N5051" s="253"/>
      <c r="O5051" s="253"/>
      <c r="P5051" s="253"/>
      <c r="Q5051" s="253"/>
      <c r="R5051" s="253"/>
      <c r="S5051" s="253"/>
      <c r="T5051" s="25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5" t="s">
        <v>202</v>
      </c>
      <c r="AU5051" s="255" t="s">
        <v>82</v>
      </c>
      <c r="AV5051" s="14" t="s">
        <v>82</v>
      </c>
      <c r="AW5051" s="14" t="s">
        <v>34</v>
      </c>
      <c r="AX5051" s="14" t="s">
        <v>72</v>
      </c>
      <c r="AY5051" s="255" t="s">
        <v>191</v>
      </c>
    </row>
    <row r="5052" s="14" customFormat="1">
      <c r="A5052" s="14"/>
      <c r="B5052" s="245"/>
      <c r="C5052" s="246"/>
      <c r="D5052" s="236" t="s">
        <v>202</v>
      </c>
      <c r="E5052" s="247" t="s">
        <v>19</v>
      </c>
      <c r="F5052" s="248" t="s">
        <v>1500</v>
      </c>
      <c r="G5052" s="246"/>
      <c r="H5052" s="249">
        <v>-4.5579999999999998</v>
      </c>
      <c r="I5052" s="250"/>
      <c r="J5052" s="246"/>
      <c r="K5052" s="246"/>
      <c r="L5052" s="251"/>
      <c r="M5052" s="252"/>
      <c r="N5052" s="253"/>
      <c r="O5052" s="253"/>
      <c r="P5052" s="253"/>
      <c r="Q5052" s="253"/>
      <c r="R5052" s="253"/>
      <c r="S5052" s="253"/>
      <c r="T5052" s="254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5" t="s">
        <v>202</v>
      </c>
      <c r="AU5052" s="255" t="s">
        <v>82</v>
      </c>
      <c r="AV5052" s="14" t="s">
        <v>82</v>
      </c>
      <c r="AW5052" s="14" t="s">
        <v>34</v>
      </c>
      <c r="AX5052" s="14" t="s">
        <v>72</v>
      </c>
      <c r="AY5052" s="255" t="s">
        <v>191</v>
      </c>
    </row>
    <row r="5053" s="13" customFormat="1">
      <c r="A5053" s="13"/>
      <c r="B5053" s="234"/>
      <c r="C5053" s="235"/>
      <c r="D5053" s="236" t="s">
        <v>202</v>
      </c>
      <c r="E5053" s="237" t="s">
        <v>19</v>
      </c>
      <c r="F5053" s="238" t="s">
        <v>1501</v>
      </c>
      <c r="G5053" s="235"/>
      <c r="H5053" s="237" t="s">
        <v>19</v>
      </c>
      <c r="I5053" s="239"/>
      <c r="J5053" s="235"/>
      <c r="K5053" s="235"/>
      <c r="L5053" s="240"/>
      <c r="M5053" s="241"/>
      <c r="N5053" s="242"/>
      <c r="O5053" s="242"/>
      <c r="P5053" s="242"/>
      <c r="Q5053" s="242"/>
      <c r="R5053" s="242"/>
      <c r="S5053" s="242"/>
      <c r="T5053" s="24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4" t="s">
        <v>202</v>
      </c>
      <c r="AU5053" s="244" t="s">
        <v>82</v>
      </c>
      <c r="AV5053" s="13" t="s">
        <v>80</v>
      </c>
      <c r="AW5053" s="13" t="s">
        <v>34</v>
      </c>
      <c r="AX5053" s="13" t="s">
        <v>72</v>
      </c>
      <c r="AY5053" s="244" t="s">
        <v>191</v>
      </c>
    </row>
    <row r="5054" s="14" customFormat="1">
      <c r="A5054" s="14"/>
      <c r="B5054" s="245"/>
      <c r="C5054" s="246"/>
      <c r="D5054" s="236" t="s">
        <v>202</v>
      </c>
      <c r="E5054" s="247" t="s">
        <v>19</v>
      </c>
      <c r="F5054" s="248" t="s">
        <v>1502</v>
      </c>
      <c r="G5054" s="246"/>
      <c r="H5054" s="249">
        <v>20.327999999999999</v>
      </c>
      <c r="I5054" s="250"/>
      <c r="J5054" s="246"/>
      <c r="K5054" s="246"/>
      <c r="L5054" s="251"/>
      <c r="M5054" s="252"/>
      <c r="N5054" s="253"/>
      <c r="O5054" s="253"/>
      <c r="P5054" s="253"/>
      <c r="Q5054" s="253"/>
      <c r="R5054" s="253"/>
      <c r="S5054" s="253"/>
      <c r="T5054" s="254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5" t="s">
        <v>202</v>
      </c>
      <c r="AU5054" s="255" t="s">
        <v>82</v>
      </c>
      <c r="AV5054" s="14" t="s">
        <v>82</v>
      </c>
      <c r="AW5054" s="14" t="s">
        <v>34</v>
      </c>
      <c r="AX5054" s="14" t="s">
        <v>72</v>
      </c>
      <c r="AY5054" s="255" t="s">
        <v>191</v>
      </c>
    </row>
    <row r="5055" s="14" customFormat="1">
      <c r="A5055" s="14"/>
      <c r="B5055" s="245"/>
      <c r="C5055" s="246"/>
      <c r="D5055" s="236" t="s">
        <v>202</v>
      </c>
      <c r="E5055" s="247" t="s">
        <v>19</v>
      </c>
      <c r="F5055" s="248" t="s">
        <v>1503</v>
      </c>
      <c r="G5055" s="246"/>
      <c r="H5055" s="249">
        <v>0.59999999999999998</v>
      </c>
      <c r="I5055" s="250"/>
      <c r="J5055" s="246"/>
      <c r="K5055" s="246"/>
      <c r="L5055" s="251"/>
      <c r="M5055" s="252"/>
      <c r="N5055" s="253"/>
      <c r="O5055" s="253"/>
      <c r="P5055" s="253"/>
      <c r="Q5055" s="253"/>
      <c r="R5055" s="253"/>
      <c r="S5055" s="253"/>
      <c r="T5055" s="25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5" t="s">
        <v>202</v>
      </c>
      <c r="AU5055" s="255" t="s">
        <v>82</v>
      </c>
      <c r="AV5055" s="14" t="s">
        <v>82</v>
      </c>
      <c r="AW5055" s="14" t="s">
        <v>34</v>
      </c>
      <c r="AX5055" s="14" t="s">
        <v>72</v>
      </c>
      <c r="AY5055" s="255" t="s">
        <v>191</v>
      </c>
    </row>
    <row r="5056" s="14" customFormat="1">
      <c r="A5056" s="14"/>
      <c r="B5056" s="245"/>
      <c r="C5056" s="246"/>
      <c r="D5056" s="236" t="s">
        <v>202</v>
      </c>
      <c r="E5056" s="247" t="s">
        <v>19</v>
      </c>
      <c r="F5056" s="248" t="s">
        <v>1504</v>
      </c>
      <c r="G5056" s="246"/>
      <c r="H5056" s="249">
        <v>-2.379</v>
      </c>
      <c r="I5056" s="250"/>
      <c r="J5056" s="246"/>
      <c r="K5056" s="246"/>
      <c r="L5056" s="251"/>
      <c r="M5056" s="252"/>
      <c r="N5056" s="253"/>
      <c r="O5056" s="253"/>
      <c r="P5056" s="253"/>
      <c r="Q5056" s="253"/>
      <c r="R5056" s="253"/>
      <c r="S5056" s="253"/>
      <c r="T5056" s="25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5" t="s">
        <v>202</v>
      </c>
      <c r="AU5056" s="255" t="s">
        <v>82</v>
      </c>
      <c r="AV5056" s="14" t="s">
        <v>82</v>
      </c>
      <c r="AW5056" s="14" t="s">
        <v>34</v>
      </c>
      <c r="AX5056" s="14" t="s">
        <v>72</v>
      </c>
      <c r="AY5056" s="255" t="s">
        <v>191</v>
      </c>
    </row>
    <row r="5057" s="13" customFormat="1">
      <c r="A5057" s="13"/>
      <c r="B5057" s="234"/>
      <c r="C5057" s="235"/>
      <c r="D5057" s="236" t="s">
        <v>202</v>
      </c>
      <c r="E5057" s="237" t="s">
        <v>19</v>
      </c>
      <c r="F5057" s="238" t="s">
        <v>1505</v>
      </c>
      <c r="G5057" s="235"/>
      <c r="H5057" s="237" t="s">
        <v>19</v>
      </c>
      <c r="I5057" s="239"/>
      <c r="J5057" s="235"/>
      <c r="K5057" s="235"/>
      <c r="L5057" s="240"/>
      <c r="M5057" s="241"/>
      <c r="N5057" s="242"/>
      <c r="O5057" s="242"/>
      <c r="P5057" s="242"/>
      <c r="Q5057" s="242"/>
      <c r="R5057" s="242"/>
      <c r="S5057" s="242"/>
      <c r="T5057" s="243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4" t="s">
        <v>202</v>
      </c>
      <c r="AU5057" s="244" t="s">
        <v>82</v>
      </c>
      <c r="AV5057" s="13" t="s">
        <v>80</v>
      </c>
      <c r="AW5057" s="13" t="s">
        <v>34</v>
      </c>
      <c r="AX5057" s="13" t="s">
        <v>72</v>
      </c>
      <c r="AY5057" s="244" t="s">
        <v>191</v>
      </c>
    </row>
    <row r="5058" s="14" customFormat="1">
      <c r="A5058" s="14"/>
      <c r="B5058" s="245"/>
      <c r="C5058" s="246"/>
      <c r="D5058" s="236" t="s">
        <v>202</v>
      </c>
      <c r="E5058" s="247" t="s">
        <v>19</v>
      </c>
      <c r="F5058" s="248" t="s">
        <v>1506</v>
      </c>
      <c r="G5058" s="246"/>
      <c r="H5058" s="249">
        <v>20.370000000000001</v>
      </c>
      <c r="I5058" s="250"/>
      <c r="J5058" s="246"/>
      <c r="K5058" s="246"/>
      <c r="L5058" s="251"/>
      <c r="M5058" s="252"/>
      <c r="N5058" s="253"/>
      <c r="O5058" s="253"/>
      <c r="P5058" s="253"/>
      <c r="Q5058" s="253"/>
      <c r="R5058" s="253"/>
      <c r="S5058" s="253"/>
      <c r="T5058" s="254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5" t="s">
        <v>202</v>
      </c>
      <c r="AU5058" s="255" t="s">
        <v>82</v>
      </c>
      <c r="AV5058" s="14" t="s">
        <v>82</v>
      </c>
      <c r="AW5058" s="14" t="s">
        <v>34</v>
      </c>
      <c r="AX5058" s="14" t="s">
        <v>72</v>
      </c>
      <c r="AY5058" s="255" t="s">
        <v>191</v>
      </c>
    </row>
    <row r="5059" s="14" customFormat="1">
      <c r="A5059" s="14"/>
      <c r="B5059" s="245"/>
      <c r="C5059" s="246"/>
      <c r="D5059" s="236" t="s">
        <v>202</v>
      </c>
      <c r="E5059" s="247" t="s">
        <v>19</v>
      </c>
      <c r="F5059" s="248" t="s">
        <v>1507</v>
      </c>
      <c r="G5059" s="246"/>
      <c r="H5059" s="249">
        <v>-1.379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5" t="s">
        <v>202</v>
      </c>
      <c r="AU5059" s="255" t="s">
        <v>82</v>
      </c>
      <c r="AV5059" s="14" t="s">
        <v>82</v>
      </c>
      <c r="AW5059" s="14" t="s">
        <v>34</v>
      </c>
      <c r="AX5059" s="14" t="s">
        <v>72</v>
      </c>
      <c r="AY5059" s="255" t="s">
        <v>191</v>
      </c>
    </row>
    <row r="5060" s="13" customFormat="1">
      <c r="A5060" s="13"/>
      <c r="B5060" s="234"/>
      <c r="C5060" s="235"/>
      <c r="D5060" s="236" t="s">
        <v>202</v>
      </c>
      <c r="E5060" s="237" t="s">
        <v>19</v>
      </c>
      <c r="F5060" s="238" t="s">
        <v>1508</v>
      </c>
      <c r="G5060" s="235"/>
      <c r="H5060" s="237" t="s">
        <v>19</v>
      </c>
      <c r="I5060" s="239"/>
      <c r="J5060" s="235"/>
      <c r="K5060" s="235"/>
      <c r="L5060" s="240"/>
      <c r="M5060" s="241"/>
      <c r="N5060" s="242"/>
      <c r="O5060" s="242"/>
      <c r="P5060" s="242"/>
      <c r="Q5060" s="242"/>
      <c r="R5060" s="242"/>
      <c r="S5060" s="242"/>
      <c r="T5060" s="243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4" t="s">
        <v>202</v>
      </c>
      <c r="AU5060" s="244" t="s">
        <v>82</v>
      </c>
      <c r="AV5060" s="13" t="s">
        <v>80</v>
      </c>
      <c r="AW5060" s="13" t="s">
        <v>34</v>
      </c>
      <c r="AX5060" s="13" t="s">
        <v>72</v>
      </c>
      <c r="AY5060" s="244" t="s">
        <v>191</v>
      </c>
    </row>
    <row r="5061" s="14" customFormat="1">
      <c r="A5061" s="14"/>
      <c r="B5061" s="245"/>
      <c r="C5061" s="246"/>
      <c r="D5061" s="236" t="s">
        <v>202</v>
      </c>
      <c r="E5061" s="247" t="s">
        <v>19</v>
      </c>
      <c r="F5061" s="248" t="s">
        <v>1509</v>
      </c>
      <c r="G5061" s="246"/>
      <c r="H5061" s="249">
        <v>25.704000000000001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5" t="s">
        <v>202</v>
      </c>
      <c r="AU5061" s="255" t="s">
        <v>82</v>
      </c>
      <c r="AV5061" s="14" t="s">
        <v>82</v>
      </c>
      <c r="AW5061" s="14" t="s">
        <v>34</v>
      </c>
      <c r="AX5061" s="14" t="s">
        <v>72</v>
      </c>
      <c r="AY5061" s="255" t="s">
        <v>191</v>
      </c>
    </row>
    <row r="5062" s="14" customFormat="1">
      <c r="A5062" s="14"/>
      <c r="B5062" s="245"/>
      <c r="C5062" s="246"/>
      <c r="D5062" s="236" t="s">
        <v>202</v>
      </c>
      <c r="E5062" s="247" t="s">
        <v>19</v>
      </c>
      <c r="F5062" s="248" t="s">
        <v>1428</v>
      </c>
      <c r="G5062" s="246"/>
      <c r="H5062" s="249">
        <v>-1.8</v>
      </c>
      <c r="I5062" s="250"/>
      <c r="J5062" s="246"/>
      <c r="K5062" s="246"/>
      <c r="L5062" s="251"/>
      <c r="M5062" s="252"/>
      <c r="N5062" s="253"/>
      <c r="O5062" s="253"/>
      <c r="P5062" s="253"/>
      <c r="Q5062" s="253"/>
      <c r="R5062" s="253"/>
      <c r="S5062" s="253"/>
      <c r="T5062" s="25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5" t="s">
        <v>202</v>
      </c>
      <c r="AU5062" s="255" t="s">
        <v>82</v>
      </c>
      <c r="AV5062" s="14" t="s">
        <v>82</v>
      </c>
      <c r="AW5062" s="14" t="s">
        <v>34</v>
      </c>
      <c r="AX5062" s="14" t="s">
        <v>72</v>
      </c>
      <c r="AY5062" s="255" t="s">
        <v>191</v>
      </c>
    </row>
    <row r="5063" s="13" customFormat="1">
      <c r="A5063" s="13"/>
      <c r="B5063" s="234"/>
      <c r="C5063" s="235"/>
      <c r="D5063" s="236" t="s">
        <v>202</v>
      </c>
      <c r="E5063" s="237" t="s">
        <v>19</v>
      </c>
      <c r="F5063" s="238" t="s">
        <v>1510</v>
      </c>
      <c r="G5063" s="235"/>
      <c r="H5063" s="237" t="s">
        <v>19</v>
      </c>
      <c r="I5063" s="239"/>
      <c r="J5063" s="235"/>
      <c r="K5063" s="235"/>
      <c r="L5063" s="240"/>
      <c r="M5063" s="241"/>
      <c r="N5063" s="242"/>
      <c r="O5063" s="242"/>
      <c r="P5063" s="242"/>
      <c r="Q5063" s="242"/>
      <c r="R5063" s="242"/>
      <c r="S5063" s="242"/>
      <c r="T5063" s="24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4" t="s">
        <v>202</v>
      </c>
      <c r="AU5063" s="244" t="s">
        <v>82</v>
      </c>
      <c r="AV5063" s="13" t="s">
        <v>80</v>
      </c>
      <c r="AW5063" s="13" t="s">
        <v>34</v>
      </c>
      <c r="AX5063" s="13" t="s">
        <v>72</v>
      </c>
      <c r="AY5063" s="244" t="s">
        <v>191</v>
      </c>
    </row>
    <row r="5064" s="14" customFormat="1">
      <c r="A5064" s="14"/>
      <c r="B5064" s="245"/>
      <c r="C5064" s="246"/>
      <c r="D5064" s="236" t="s">
        <v>202</v>
      </c>
      <c r="E5064" s="247" t="s">
        <v>19</v>
      </c>
      <c r="F5064" s="248" t="s">
        <v>1511</v>
      </c>
      <c r="G5064" s="246"/>
      <c r="H5064" s="249">
        <v>126.252</v>
      </c>
      <c r="I5064" s="250"/>
      <c r="J5064" s="246"/>
      <c r="K5064" s="246"/>
      <c r="L5064" s="251"/>
      <c r="M5064" s="252"/>
      <c r="N5064" s="253"/>
      <c r="O5064" s="253"/>
      <c r="P5064" s="253"/>
      <c r="Q5064" s="253"/>
      <c r="R5064" s="253"/>
      <c r="S5064" s="253"/>
      <c r="T5064" s="25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5" t="s">
        <v>202</v>
      </c>
      <c r="AU5064" s="255" t="s">
        <v>82</v>
      </c>
      <c r="AV5064" s="14" t="s">
        <v>82</v>
      </c>
      <c r="AW5064" s="14" t="s">
        <v>34</v>
      </c>
      <c r="AX5064" s="14" t="s">
        <v>72</v>
      </c>
      <c r="AY5064" s="255" t="s">
        <v>191</v>
      </c>
    </row>
    <row r="5065" s="14" customFormat="1">
      <c r="A5065" s="14"/>
      <c r="B5065" s="245"/>
      <c r="C5065" s="246"/>
      <c r="D5065" s="236" t="s">
        <v>202</v>
      </c>
      <c r="E5065" s="247" t="s">
        <v>19</v>
      </c>
      <c r="F5065" s="248" t="s">
        <v>1512</v>
      </c>
      <c r="G5065" s="246"/>
      <c r="H5065" s="249">
        <v>2</v>
      </c>
      <c r="I5065" s="250"/>
      <c r="J5065" s="246"/>
      <c r="K5065" s="246"/>
      <c r="L5065" s="251"/>
      <c r="M5065" s="252"/>
      <c r="N5065" s="253"/>
      <c r="O5065" s="253"/>
      <c r="P5065" s="253"/>
      <c r="Q5065" s="253"/>
      <c r="R5065" s="253"/>
      <c r="S5065" s="253"/>
      <c r="T5065" s="25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5" t="s">
        <v>202</v>
      </c>
      <c r="AU5065" s="255" t="s">
        <v>82</v>
      </c>
      <c r="AV5065" s="14" t="s">
        <v>82</v>
      </c>
      <c r="AW5065" s="14" t="s">
        <v>34</v>
      </c>
      <c r="AX5065" s="14" t="s">
        <v>72</v>
      </c>
      <c r="AY5065" s="255" t="s">
        <v>191</v>
      </c>
    </row>
    <row r="5066" s="14" customFormat="1">
      <c r="A5066" s="14"/>
      <c r="B5066" s="245"/>
      <c r="C5066" s="246"/>
      <c r="D5066" s="236" t="s">
        <v>202</v>
      </c>
      <c r="E5066" s="247" t="s">
        <v>19</v>
      </c>
      <c r="F5066" s="248" t="s">
        <v>1513</v>
      </c>
      <c r="G5066" s="246"/>
      <c r="H5066" s="249">
        <v>-19.285</v>
      </c>
      <c r="I5066" s="250"/>
      <c r="J5066" s="246"/>
      <c r="K5066" s="246"/>
      <c r="L5066" s="251"/>
      <c r="M5066" s="252"/>
      <c r="N5066" s="253"/>
      <c r="O5066" s="253"/>
      <c r="P5066" s="253"/>
      <c r="Q5066" s="253"/>
      <c r="R5066" s="253"/>
      <c r="S5066" s="253"/>
      <c r="T5066" s="254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5" t="s">
        <v>202</v>
      </c>
      <c r="AU5066" s="255" t="s">
        <v>82</v>
      </c>
      <c r="AV5066" s="14" t="s">
        <v>82</v>
      </c>
      <c r="AW5066" s="14" t="s">
        <v>34</v>
      </c>
      <c r="AX5066" s="14" t="s">
        <v>72</v>
      </c>
      <c r="AY5066" s="255" t="s">
        <v>191</v>
      </c>
    </row>
    <row r="5067" s="13" customFormat="1">
      <c r="A5067" s="13"/>
      <c r="B5067" s="234"/>
      <c r="C5067" s="235"/>
      <c r="D5067" s="236" t="s">
        <v>202</v>
      </c>
      <c r="E5067" s="237" t="s">
        <v>19</v>
      </c>
      <c r="F5067" s="238" t="s">
        <v>1514</v>
      </c>
      <c r="G5067" s="235"/>
      <c r="H5067" s="237" t="s">
        <v>19</v>
      </c>
      <c r="I5067" s="239"/>
      <c r="J5067" s="235"/>
      <c r="K5067" s="235"/>
      <c r="L5067" s="240"/>
      <c r="M5067" s="241"/>
      <c r="N5067" s="242"/>
      <c r="O5067" s="242"/>
      <c r="P5067" s="242"/>
      <c r="Q5067" s="242"/>
      <c r="R5067" s="242"/>
      <c r="S5067" s="242"/>
      <c r="T5067" s="24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44" t="s">
        <v>202</v>
      </c>
      <c r="AU5067" s="244" t="s">
        <v>82</v>
      </c>
      <c r="AV5067" s="13" t="s">
        <v>80</v>
      </c>
      <c r="AW5067" s="13" t="s">
        <v>34</v>
      </c>
      <c r="AX5067" s="13" t="s">
        <v>72</v>
      </c>
      <c r="AY5067" s="244" t="s">
        <v>191</v>
      </c>
    </row>
    <row r="5068" s="14" customFormat="1">
      <c r="A5068" s="14"/>
      <c r="B5068" s="245"/>
      <c r="C5068" s="246"/>
      <c r="D5068" s="236" t="s">
        <v>202</v>
      </c>
      <c r="E5068" s="247" t="s">
        <v>19</v>
      </c>
      <c r="F5068" s="248" t="s">
        <v>1515</v>
      </c>
      <c r="G5068" s="246"/>
      <c r="H5068" s="249">
        <v>102.69</v>
      </c>
      <c r="I5068" s="250"/>
      <c r="J5068" s="246"/>
      <c r="K5068" s="246"/>
      <c r="L5068" s="251"/>
      <c r="M5068" s="252"/>
      <c r="N5068" s="253"/>
      <c r="O5068" s="253"/>
      <c r="P5068" s="253"/>
      <c r="Q5068" s="253"/>
      <c r="R5068" s="253"/>
      <c r="S5068" s="253"/>
      <c r="T5068" s="25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5" t="s">
        <v>202</v>
      </c>
      <c r="AU5068" s="255" t="s">
        <v>82</v>
      </c>
      <c r="AV5068" s="14" t="s">
        <v>82</v>
      </c>
      <c r="AW5068" s="14" t="s">
        <v>34</v>
      </c>
      <c r="AX5068" s="14" t="s">
        <v>72</v>
      </c>
      <c r="AY5068" s="255" t="s">
        <v>191</v>
      </c>
    </row>
    <row r="5069" s="14" customFormat="1">
      <c r="A5069" s="14"/>
      <c r="B5069" s="245"/>
      <c r="C5069" s="246"/>
      <c r="D5069" s="236" t="s">
        <v>202</v>
      </c>
      <c r="E5069" s="247" t="s">
        <v>19</v>
      </c>
      <c r="F5069" s="248" t="s">
        <v>1516</v>
      </c>
      <c r="G5069" s="246"/>
      <c r="H5069" s="249">
        <v>0.91500000000000004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5" t="s">
        <v>202</v>
      </c>
      <c r="AU5069" s="255" t="s">
        <v>82</v>
      </c>
      <c r="AV5069" s="14" t="s">
        <v>82</v>
      </c>
      <c r="AW5069" s="14" t="s">
        <v>34</v>
      </c>
      <c r="AX5069" s="14" t="s">
        <v>72</v>
      </c>
      <c r="AY5069" s="255" t="s">
        <v>191</v>
      </c>
    </row>
    <row r="5070" s="14" customFormat="1">
      <c r="A5070" s="14"/>
      <c r="B5070" s="245"/>
      <c r="C5070" s="246"/>
      <c r="D5070" s="236" t="s">
        <v>202</v>
      </c>
      <c r="E5070" s="247" t="s">
        <v>19</v>
      </c>
      <c r="F5070" s="248" t="s">
        <v>1516</v>
      </c>
      <c r="G5070" s="246"/>
      <c r="H5070" s="249">
        <v>0.91500000000000004</v>
      </c>
      <c r="I5070" s="250"/>
      <c r="J5070" s="246"/>
      <c r="K5070" s="246"/>
      <c r="L5070" s="251"/>
      <c r="M5070" s="252"/>
      <c r="N5070" s="253"/>
      <c r="O5070" s="253"/>
      <c r="P5070" s="253"/>
      <c r="Q5070" s="253"/>
      <c r="R5070" s="253"/>
      <c r="S5070" s="253"/>
      <c r="T5070" s="254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5" t="s">
        <v>202</v>
      </c>
      <c r="AU5070" s="255" t="s">
        <v>82</v>
      </c>
      <c r="AV5070" s="14" t="s">
        <v>82</v>
      </c>
      <c r="AW5070" s="14" t="s">
        <v>34</v>
      </c>
      <c r="AX5070" s="14" t="s">
        <v>72</v>
      </c>
      <c r="AY5070" s="255" t="s">
        <v>191</v>
      </c>
    </row>
    <row r="5071" s="14" customFormat="1">
      <c r="A5071" s="14"/>
      <c r="B5071" s="245"/>
      <c r="C5071" s="246"/>
      <c r="D5071" s="236" t="s">
        <v>202</v>
      </c>
      <c r="E5071" s="247" t="s">
        <v>19</v>
      </c>
      <c r="F5071" s="248" t="s">
        <v>1517</v>
      </c>
      <c r="G5071" s="246"/>
      <c r="H5071" s="249">
        <v>-14.372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202</v>
      </c>
      <c r="AU5071" s="255" t="s">
        <v>82</v>
      </c>
      <c r="AV5071" s="14" t="s">
        <v>82</v>
      </c>
      <c r="AW5071" s="14" t="s">
        <v>34</v>
      </c>
      <c r="AX5071" s="14" t="s">
        <v>72</v>
      </c>
      <c r="AY5071" s="255" t="s">
        <v>191</v>
      </c>
    </row>
    <row r="5072" s="13" customFormat="1">
      <c r="A5072" s="13"/>
      <c r="B5072" s="234"/>
      <c r="C5072" s="235"/>
      <c r="D5072" s="236" t="s">
        <v>202</v>
      </c>
      <c r="E5072" s="237" t="s">
        <v>19</v>
      </c>
      <c r="F5072" s="238" t="s">
        <v>1518</v>
      </c>
      <c r="G5072" s="235"/>
      <c r="H5072" s="237" t="s">
        <v>19</v>
      </c>
      <c r="I5072" s="239"/>
      <c r="J5072" s="235"/>
      <c r="K5072" s="235"/>
      <c r="L5072" s="240"/>
      <c r="M5072" s="241"/>
      <c r="N5072" s="242"/>
      <c r="O5072" s="242"/>
      <c r="P5072" s="242"/>
      <c r="Q5072" s="242"/>
      <c r="R5072" s="242"/>
      <c r="S5072" s="242"/>
      <c r="T5072" s="24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4" t="s">
        <v>202</v>
      </c>
      <c r="AU5072" s="244" t="s">
        <v>82</v>
      </c>
      <c r="AV5072" s="13" t="s">
        <v>80</v>
      </c>
      <c r="AW5072" s="13" t="s">
        <v>34</v>
      </c>
      <c r="AX5072" s="13" t="s">
        <v>72</v>
      </c>
      <c r="AY5072" s="244" t="s">
        <v>191</v>
      </c>
    </row>
    <row r="5073" s="14" customFormat="1">
      <c r="A5073" s="14"/>
      <c r="B5073" s="245"/>
      <c r="C5073" s="246"/>
      <c r="D5073" s="236" t="s">
        <v>202</v>
      </c>
      <c r="E5073" s="247" t="s">
        <v>19</v>
      </c>
      <c r="F5073" s="248" t="s">
        <v>1519</v>
      </c>
      <c r="G5073" s="246"/>
      <c r="H5073" s="249">
        <v>101.556</v>
      </c>
      <c r="I5073" s="250"/>
      <c r="J5073" s="246"/>
      <c r="K5073" s="246"/>
      <c r="L5073" s="251"/>
      <c r="M5073" s="252"/>
      <c r="N5073" s="253"/>
      <c r="O5073" s="253"/>
      <c r="P5073" s="253"/>
      <c r="Q5073" s="253"/>
      <c r="R5073" s="253"/>
      <c r="S5073" s="253"/>
      <c r="T5073" s="25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5" t="s">
        <v>202</v>
      </c>
      <c r="AU5073" s="255" t="s">
        <v>82</v>
      </c>
      <c r="AV5073" s="14" t="s">
        <v>82</v>
      </c>
      <c r="AW5073" s="14" t="s">
        <v>34</v>
      </c>
      <c r="AX5073" s="14" t="s">
        <v>72</v>
      </c>
      <c r="AY5073" s="255" t="s">
        <v>191</v>
      </c>
    </row>
    <row r="5074" s="14" customFormat="1">
      <c r="A5074" s="14"/>
      <c r="B5074" s="245"/>
      <c r="C5074" s="246"/>
      <c r="D5074" s="236" t="s">
        <v>202</v>
      </c>
      <c r="E5074" s="247" t="s">
        <v>19</v>
      </c>
      <c r="F5074" s="248" t="s">
        <v>1520</v>
      </c>
      <c r="G5074" s="246"/>
      <c r="H5074" s="249">
        <v>0.79500000000000004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202</v>
      </c>
      <c r="AU5074" s="255" t="s">
        <v>82</v>
      </c>
      <c r="AV5074" s="14" t="s">
        <v>82</v>
      </c>
      <c r="AW5074" s="14" t="s">
        <v>34</v>
      </c>
      <c r="AX5074" s="14" t="s">
        <v>72</v>
      </c>
      <c r="AY5074" s="255" t="s">
        <v>191</v>
      </c>
    </row>
    <row r="5075" s="14" customFormat="1">
      <c r="A5075" s="14"/>
      <c r="B5075" s="245"/>
      <c r="C5075" s="246"/>
      <c r="D5075" s="236" t="s">
        <v>202</v>
      </c>
      <c r="E5075" s="247" t="s">
        <v>19</v>
      </c>
      <c r="F5075" s="248" t="s">
        <v>1521</v>
      </c>
      <c r="G5075" s="246"/>
      <c r="H5075" s="249">
        <v>-6.3310000000000004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202</v>
      </c>
      <c r="AU5075" s="255" t="s">
        <v>82</v>
      </c>
      <c r="AV5075" s="14" t="s">
        <v>82</v>
      </c>
      <c r="AW5075" s="14" t="s">
        <v>34</v>
      </c>
      <c r="AX5075" s="14" t="s">
        <v>72</v>
      </c>
      <c r="AY5075" s="255" t="s">
        <v>191</v>
      </c>
    </row>
    <row r="5076" s="13" customFormat="1">
      <c r="A5076" s="13"/>
      <c r="B5076" s="234"/>
      <c r="C5076" s="235"/>
      <c r="D5076" s="236" t="s">
        <v>202</v>
      </c>
      <c r="E5076" s="237" t="s">
        <v>19</v>
      </c>
      <c r="F5076" s="238" t="s">
        <v>1522</v>
      </c>
      <c r="G5076" s="235"/>
      <c r="H5076" s="237" t="s">
        <v>19</v>
      </c>
      <c r="I5076" s="239"/>
      <c r="J5076" s="235"/>
      <c r="K5076" s="235"/>
      <c r="L5076" s="240"/>
      <c r="M5076" s="241"/>
      <c r="N5076" s="242"/>
      <c r="O5076" s="242"/>
      <c r="P5076" s="242"/>
      <c r="Q5076" s="242"/>
      <c r="R5076" s="242"/>
      <c r="S5076" s="242"/>
      <c r="T5076" s="24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4" t="s">
        <v>202</v>
      </c>
      <c r="AU5076" s="244" t="s">
        <v>82</v>
      </c>
      <c r="AV5076" s="13" t="s">
        <v>80</v>
      </c>
      <c r="AW5076" s="13" t="s">
        <v>34</v>
      </c>
      <c r="AX5076" s="13" t="s">
        <v>72</v>
      </c>
      <c r="AY5076" s="244" t="s">
        <v>191</v>
      </c>
    </row>
    <row r="5077" s="14" customFormat="1">
      <c r="A5077" s="14"/>
      <c r="B5077" s="245"/>
      <c r="C5077" s="246"/>
      <c r="D5077" s="236" t="s">
        <v>202</v>
      </c>
      <c r="E5077" s="247" t="s">
        <v>19</v>
      </c>
      <c r="F5077" s="248" t="s">
        <v>1523</v>
      </c>
      <c r="G5077" s="246"/>
      <c r="H5077" s="249">
        <v>33.978000000000002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5" t="s">
        <v>202</v>
      </c>
      <c r="AU5077" s="255" t="s">
        <v>82</v>
      </c>
      <c r="AV5077" s="14" t="s">
        <v>82</v>
      </c>
      <c r="AW5077" s="14" t="s">
        <v>34</v>
      </c>
      <c r="AX5077" s="14" t="s">
        <v>72</v>
      </c>
      <c r="AY5077" s="255" t="s">
        <v>191</v>
      </c>
    </row>
    <row r="5078" s="14" customFormat="1">
      <c r="A5078" s="14"/>
      <c r="B5078" s="245"/>
      <c r="C5078" s="246"/>
      <c r="D5078" s="236" t="s">
        <v>202</v>
      </c>
      <c r="E5078" s="247" t="s">
        <v>19</v>
      </c>
      <c r="F5078" s="248" t="s">
        <v>1524</v>
      </c>
      <c r="G5078" s="246"/>
      <c r="H5078" s="249">
        <v>4.25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202</v>
      </c>
      <c r="AU5078" s="255" t="s">
        <v>82</v>
      </c>
      <c r="AV5078" s="14" t="s">
        <v>82</v>
      </c>
      <c r="AW5078" s="14" t="s">
        <v>34</v>
      </c>
      <c r="AX5078" s="14" t="s">
        <v>72</v>
      </c>
      <c r="AY5078" s="255" t="s">
        <v>191</v>
      </c>
    </row>
    <row r="5079" s="14" customFormat="1">
      <c r="A5079" s="14"/>
      <c r="B5079" s="245"/>
      <c r="C5079" s="246"/>
      <c r="D5079" s="236" t="s">
        <v>202</v>
      </c>
      <c r="E5079" s="247" t="s">
        <v>19</v>
      </c>
      <c r="F5079" s="248" t="s">
        <v>1375</v>
      </c>
      <c r="G5079" s="246"/>
      <c r="H5079" s="249">
        <v>-1.5760000000000001</v>
      </c>
      <c r="I5079" s="250"/>
      <c r="J5079" s="246"/>
      <c r="K5079" s="246"/>
      <c r="L5079" s="251"/>
      <c r="M5079" s="252"/>
      <c r="N5079" s="253"/>
      <c r="O5079" s="253"/>
      <c r="P5079" s="253"/>
      <c r="Q5079" s="253"/>
      <c r="R5079" s="253"/>
      <c r="S5079" s="253"/>
      <c r="T5079" s="25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5" t="s">
        <v>202</v>
      </c>
      <c r="AU5079" s="255" t="s">
        <v>82</v>
      </c>
      <c r="AV5079" s="14" t="s">
        <v>82</v>
      </c>
      <c r="AW5079" s="14" t="s">
        <v>34</v>
      </c>
      <c r="AX5079" s="14" t="s">
        <v>72</v>
      </c>
      <c r="AY5079" s="255" t="s">
        <v>191</v>
      </c>
    </row>
    <row r="5080" s="13" customFormat="1">
      <c r="A5080" s="13"/>
      <c r="B5080" s="234"/>
      <c r="C5080" s="235"/>
      <c r="D5080" s="236" t="s">
        <v>202</v>
      </c>
      <c r="E5080" s="237" t="s">
        <v>19</v>
      </c>
      <c r="F5080" s="238" t="s">
        <v>1525</v>
      </c>
      <c r="G5080" s="235"/>
      <c r="H5080" s="237" t="s">
        <v>19</v>
      </c>
      <c r="I5080" s="239"/>
      <c r="J5080" s="235"/>
      <c r="K5080" s="235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202</v>
      </c>
      <c r="AU5080" s="244" t="s">
        <v>82</v>
      </c>
      <c r="AV5080" s="13" t="s">
        <v>80</v>
      </c>
      <c r="AW5080" s="13" t="s">
        <v>34</v>
      </c>
      <c r="AX5080" s="13" t="s">
        <v>72</v>
      </c>
      <c r="AY5080" s="244" t="s">
        <v>191</v>
      </c>
    </row>
    <row r="5081" s="14" customFormat="1">
      <c r="A5081" s="14"/>
      <c r="B5081" s="245"/>
      <c r="C5081" s="246"/>
      <c r="D5081" s="236" t="s">
        <v>202</v>
      </c>
      <c r="E5081" s="247" t="s">
        <v>19</v>
      </c>
      <c r="F5081" s="248" t="s">
        <v>1526</v>
      </c>
      <c r="G5081" s="246"/>
      <c r="H5081" s="249">
        <v>21.84</v>
      </c>
      <c r="I5081" s="250"/>
      <c r="J5081" s="246"/>
      <c r="K5081" s="246"/>
      <c r="L5081" s="251"/>
      <c r="M5081" s="252"/>
      <c r="N5081" s="253"/>
      <c r="O5081" s="253"/>
      <c r="P5081" s="253"/>
      <c r="Q5081" s="253"/>
      <c r="R5081" s="253"/>
      <c r="S5081" s="253"/>
      <c r="T5081" s="25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5" t="s">
        <v>202</v>
      </c>
      <c r="AU5081" s="255" t="s">
        <v>82</v>
      </c>
      <c r="AV5081" s="14" t="s">
        <v>82</v>
      </c>
      <c r="AW5081" s="14" t="s">
        <v>34</v>
      </c>
      <c r="AX5081" s="14" t="s">
        <v>72</v>
      </c>
      <c r="AY5081" s="255" t="s">
        <v>191</v>
      </c>
    </row>
    <row r="5082" s="14" customFormat="1">
      <c r="A5082" s="14"/>
      <c r="B5082" s="245"/>
      <c r="C5082" s="246"/>
      <c r="D5082" s="236" t="s">
        <v>202</v>
      </c>
      <c r="E5082" s="247" t="s">
        <v>19</v>
      </c>
      <c r="F5082" s="248" t="s">
        <v>1507</v>
      </c>
      <c r="G5082" s="246"/>
      <c r="H5082" s="249">
        <v>-1.379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202</v>
      </c>
      <c r="AU5082" s="255" t="s">
        <v>82</v>
      </c>
      <c r="AV5082" s="14" t="s">
        <v>82</v>
      </c>
      <c r="AW5082" s="14" t="s">
        <v>34</v>
      </c>
      <c r="AX5082" s="14" t="s">
        <v>72</v>
      </c>
      <c r="AY5082" s="255" t="s">
        <v>191</v>
      </c>
    </row>
    <row r="5083" s="13" customFormat="1">
      <c r="A5083" s="13"/>
      <c r="B5083" s="234"/>
      <c r="C5083" s="235"/>
      <c r="D5083" s="236" t="s">
        <v>202</v>
      </c>
      <c r="E5083" s="237" t="s">
        <v>19</v>
      </c>
      <c r="F5083" s="238" t="s">
        <v>1527</v>
      </c>
      <c r="G5083" s="235"/>
      <c r="H5083" s="237" t="s">
        <v>19</v>
      </c>
      <c r="I5083" s="239"/>
      <c r="J5083" s="235"/>
      <c r="K5083" s="235"/>
      <c r="L5083" s="240"/>
      <c r="M5083" s="241"/>
      <c r="N5083" s="242"/>
      <c r="O5083" s="242"/>
      <c r="P5083" s="242"/>
      <c r="Q5083" s="242"/>
      <c r="R5083" s="242"/>
      <c r="S5083" s="242"/>
      <c r="T5083" s="24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4" t="s">
        <v>202</v>
      </c>
      <c r="AU5083" s="244" t="s">
        <v>82</v>
      </c>
      <c r="AV5083" s="13" t="s">
        <v>80</v>
      </c>
      <c r="AW5083" s="13" t="s">
        <v>34</v>
      </c>
      <c r="AX5083" s="13" t="s">
        <v>72</v>
      </c>
      <c r="AY5083" s="244" t="s">
        <v>191</v>
      </c>
    </row>
    <row r="5084" s="14" customFormat="1">
      <c r="A5084" s="14"/>
      <c r="B5084" s="245"/>
      <c r="C5084" s="246"/>
      <c r="D5084" s="236" t="s">
        <v>202</v>
      </c>
      <c r="E5084" s="247" t="s">
        <v>19</v>
      </c>
      <c r="F5084" s="248" t="s">
        <v>1528</v>
      </c>
      <c r="G5084" s="246"/>
      <c r="H5084" s="249">
        <v>83.075999999999993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202</v>
      </c>
      <c r="AU5084" s="255" t="s">
        <v>82</v>
      </c>
      <c r="AV5084" s="14" t="s">
        <v>82</v>
      </c>
      <c r="AW5084" s="14" t="s">
        <v>34</v>
      </c>
      <c r="AX5084" s="14" t="s">
        <v>72</v>
      </c>
      <c r="AY5084" s="255" t="s">
        <v>191</v>
      </c>
    </row>
    <row r="5085" s="14" customFormat="1">
      <c r="A5085" s="14"/>
      <c r="B5085" s="245"/>
      <c r="C5085" s="246"/>
      <c r="D5085" s="236" t="s">
        <v>202</v>
      </c>
      <c r="E5085" s="247" t="s">
        <v>19</v>
      </c>
      <c r="F5085" s="248" t="s">
        <v>1529</v>
      </c>
      <c r="G5085" s="246"/>
      <c r="H5085" s="249">
        <v>0.73499999999999999</v>
      </c>
      <c r="I5085" s="250"/>
      <c r="J5085" s="246"/>
      <c r="K5085" s="246"/>
      <c r="L5085" s="251"/>
      <c r="M5085" s="252"/>
      <c r="N5085" s="253"/>
      <c r="O5085" s="253"/>
      <c r="P5085" s="253"/>
      <c r="Q5085" s="253"/>
      <c r="R5085" s="253"/>
      <c r="S5085" s="253"/>
      <c r="T5085" s="25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5" t="s">
        <v>202</v>
      </c>
      <c r="AU5085" s="255" t="s">
        <v>82</v>
      </c>
      <c r="AV5085" s="14" t="s">
        <v>82</v>
      </c>
      <c r="AW5085" s="14" t="s">
        <v>34</v>
      </c>
      <c r="AX5085" s="14" t="s">
        <v>72</v>
      </c>
      <c r="AY5085" s="255" t="s">
        <v>191</v>
      </c>
    </row>
    <row r="5086" s="14" customFormat="1">
      <c r="A5086" s="14"/>
      <c r="B5086" s="245"/>
      <c r="C5086" s="246"/>
      <c r="D5086" s="236" t="s">
        <v>202</v>
      </c>
      <c r="E5086" s="247" t="s">
        <v>19</v>
      </c>
      <c r="F5086" s="248" t="s">
        <v>1530</v>
      </c>
      <c r="G5086" s="246"/>
      <c r="H5086" s="249">
        <v>-6.3310000000000004</v>
      </c>
      <c r="I5086" s="250"/>
      <c r="J5086" s="246"/>
      <c r="K5086" s="246"/>
      <c r="L5086" s="251"/>
      <c r="M5086" s="252"/>
      <c r="N5086" s="253"/>
      <c r="O5086" s="253"/>
      <c r="P5086" s="253"/>
      <c r="Q5086" s="253"/>
      <c r="R5086" s="253"/>
      <c r="S5086" s="253"/>
      <c r="T5086" s="25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5" t="s">
        <v>202</v>
      </c>
      <c r="AU5086" s="255" t="s">
        <v>82</v>
      </c>
      <c r="AV5086" s="14" t="s">
        <v>82</v>
      </c>
      <c r="AW5086" s="14" t="s">
        <v>34</v>
      </c>
      <c r="AX5086" s="14" t="s">
        <v>72</v>
      </c>
      <c r="AY5086" s="255" t="s">
        <v>191</v>
      </c>
    </row>
    <row r="5087" s="13" customFormat="1">
      <c r="A5087" s="13"/>
      <c r="B5087" s="234"/>
      <c r="C5087" s="235"/>
      <c r="D5087" s="236" t="s">
        <v>202</v>
      </c>
      <c r="E5087" s="237" t="s">
        <v>19</v>
      </c>
      <c r="F5087" s="238" t="s">
        <v>1531</v>
      </c>
      <c r="G5087" s="235"/>
      <c r="H5087" s="237" t="s">
        <v>19</v>
      </c>
      <c r="I5087" s="239"/>
      <c r="J5087" s="235"/>
      <c r="K5087" s="235"/>
      <c r="L5087" s="240"/>
      <c r="M5087" s="241"/>
      <c r="N5087" s="242"/>
      <c r="O5087" s="242"/>
      <c r="P5087" s="242"/>
      <c r="Q5087" s="242"/>
      <c r="R5087" s="242"/>
      <c r="S5087" s="242"/>
      <c r="T5087" s="24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44" t="s">
        <v>202</v>
      </c>
      <c r="AU5087" s="244" t="s">
        <v>82</v>
      </c>
      <c r="AV5087" s="13" t="s">
        <v>80</v>
      </c>
      <c r="AW5087" s="13" t="s">
        <v>34</v>
      </c>
      <c r="AX5087" s="13" t="s">
        <v>72</v>
      </c>
      <c r="AY5087" s="244" t="s">
        <v>191</v>
      </c>
    </row>
    <row r="5088" s="14" customFormat="1">
      <c r="A5088" s="14"/>
      <c r="B5088" s="245"/>
      <c r="C5088" s="246"/>
      <c r="D5088" s="236" t="s">
        <v>202</v>
      </c>
      <c r="E5088" s="247" t="s">
        <v>19</v>
      </c>
      <c r="F5088" s="248" t="s">
        <v>1532</v>
      </c>
      <c r="G5088" s="246"/>
      <c r="H5088" s="249">
        <v>34.314</v>
      </c>
      <c r="I5088" s="250"/>
      <c r="J5088" s="246"/>
      <c r="K5088" s="246"/>
      <c r="L5088" s="251"/>
      <c r="M5088" s="252"/>
      <c r="N5088" s="253"/>
      <c r="O5088" s="253"/>
      <c r="P5088" s="253"/>
      <c r="Q5088" s="253"/>
      <c r="R5088" s="253"/>
      <c r="S5088" s="253"/>
      <c r="T5088" s="25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5" t="s">
        <v>202</v>
      </c>
      <c r="AU5088" s="255" t="s">
        <v>82</v>
      </c>
      <c r="AV5088" s="14" t="s">
        <v>82</v>
      </c>
      <c r="AW5088" s="14" t="s">
        <v>34</v>
      </c>
      <c r="AX5088" s="14" t="s">
        <v>72</v>
      </c>
      <c r="AY5088" s="255" t="s">
        <v>191</v>
      </c>
    </row>
    <row r="5089" s="14" customFormat="1">
      <c r="A5089" s="14"/>
      <c r="B5089" s="245"/>
      <c r="C5089" s="246"/>
      <c r="D5089" s="236" t="s">
        <v>202</v>
      </c>
      <c r="E5089" s="247" t="s">
        <v>19</v>
      </c>
      <c r="F5089" s="248" t="s">
        <v>1524</v>
      </c>
      <c r="G5089" s="246"/>
      <c r="H5089" s="249">
        <v>4.25</v>
      </c>
      <c r="I5089" s="250"/>
      <c r="J5089" s="246"/>
      <c r="K5089" s="246"/>
      <c r="L5089" s="251"/>
      <c r="M5089" s="252"/>
      <c r="N5089" s="253"/>
      <c r="O5089" s="253"/>
      <c r="P5089" s="253"/>
      <c r="Q5089" s="253"/>
      <c r="R5089" s="253"/>
      <c r="S5089" s="253"/>
      <c r="T5089" s="25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5" t="s">
        <v>202</v>
      </c>
      <c r="AU5089" s="255" t="s">
        <v>82</v>
      </c>
      <c r="AV5089" s="14" t="s">
        <v>82</v>
      </c>
      <c r="AW5089" s="14" t="s">
        <v>34</v>
      </c>
      <c r="AX5089" s="14" t="s">
        <v>72</v>
      </c>
      <c r="AY5089" s="255" t="s">
        <v>191</v>
      </c>
    </row>
    <row r="5090" s="14" customFormat="1">
      <c r="A5090" s="14"/>
      <c r="B5090" s="245"/>
      <c r="C5090" s="246"/>
      <c r="D5090" s="236" t="s">
        <v>202</v>
      </c>
      <c r="E5090" s="247" t="s">
        <v>19</v>
      </c>
      <c r="F5090" s="248" t="s">
        <v>1375</v>
      </c>
      <c r="G5090" s="246"/>
      <c r="H5090" s="249">
        <v>-1.5760000000000001</v>
      </c>
      <c r="I5090" s="250"/>
      <c r="J5090" s="246"/>
      <c r="K5090" s="246"/>
      <c r="L5090" s="251"/>
      <c r="M5090" s="252"/>
      <c r="N5090" s="253"/>
      <c r="O5090" s="253"/>
      <c r="P5090" s="253"/>
      <c r="Q5090" s="253"/>
      <c r="R5090" s="253"/>
      <c r="S5090" s="253"/>
      <c r="T5090" s="25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5" t="s">
        <v>202</v>
      </c>
      <c r="AU5090" s="255" t="s">
        <v>82</v>
      </c>
      <c r="AV5090" s="14" t="s">
        <v>82</v>
      </c>
      <c r="AW5090" s="14" t="s">
        <v>34</v>
      </c>
      <c r="AX5090" s="14" t="s">
        <v>72</v>
      </c>
      <c r="AY5090" s="255" t="s">
        <v>191</v>
      </c>
    </row>
    <row r="5091" s="13" customFormat="1">
      <c r="A5091" s="13"/>
      <c r="B5091" s="234"/>
      <c r="C5091" s="235"/>
      <c r="D5091" s="236" t="s">
        <v>202</v>
      </c>
      <c r="E5091" s="237" t="s">
        <v>19</v>
      </c>
      <c r="F5091" s="238" t="s">
        <v>1533</v>
      </c>
      <c r="G5091" s="235"/>
      <c r="H5091" s="237" t="s">
        <v>19</v>
      </c>
      <c r="I5091" s="239"/>
      <c r="J5091" s="235"/>
      <c r="K5091" s="235"/>
      <c r="L5091" s="240"/>
      <c r="M5091" s="241"/>
      <c r="N5091" s="242"/>
      <c r="O5091" s="242"/>
      <c r="P5091" s="242"/>
      <c r="Q5091" s="242"/>
      <c r="R5091" s="242"/>
      <c r="S5091" s="242"/>
      <c r="T5091" s="243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4" t="s">
        <v>202</v>
      </c>
      <c r="AU5091" s="244" t="s">
        <v>82</v>
      </c>
      <c r="AV5091" s="13" t="s">
        <v>80</v>
      </c>
      <c r="AW5091" s="13" t="s">
        <v>34</v>
      </c>
      <c r="AX5091" s="13" t="s">
        <v>72</v>
      </c>
      <c r="AY5091" s="244" t="s">
        <v>191</v>
      </c>
    </row>
    <row r="5092" s="14" customFormat="1">
      <c r="A5092" s="14"/>
      <c r="B5092" s="245"/>
      <c r="C5092" s="246"/>
      <c r="D5092" s="236" t="s">
        <v>202</v>
      </c>
      <c r="E5092" s="247" t="s">
        <v>19</v>
      </c>
      <c r="F5092" s="248" t="s">
        <v>1526</v>
      </c>
      <c r="G5092" s="246"/>
      <c r="H5092" s="249">
        <v>21.84</v>
      </c>
      <c r="I5092" s="250"/>
      <c r="J5092" s="246"/>
      <c r="K5092" s="246"/>
      <c r="L5092" s="251"/>
      <c r="M5092" s="252"/>
      <c r="N5092" s="253"/>
      <c r="O5092" s="253"/>
      <c r="P5092" s="253"/>
      <c r="Q5092" s="253"/>
      <c r="R5092" s="253"/>
      <c r="S5092" s="253"/>
      <c r="T5092" s="25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5" t="s">
        <v>202</v>
      </c>
      <c r="AU5092" s="255" t="s">
        <v>82</v>
      </c>
      <c r="AV5092" s="14" t="s">
        <v>82</v>
      </c>
      <c r="AW5092" s="14" t="s">
        <v>34</v>
      </c>
      <c r="AX5092" s="14" t="s">
        <v>72</v>
      </c>
      <c r="AY5092" s="255" t="s">
        <v>191</v>
      </c>
    </row>
    <row r="5093" s="14" customFormat="1">
      <c r="A5093" s="14"/>
      <c r="B5093" s="245"/>
      <c r="C5093" s="246"/>
      <c r="D5093" s="236" t="s">
        <v>202</v>
      </c>
      <c r="E5093" s="247" t="s">
        <v>19</v>
      </c>
      <c r="F5093" s="248" t="s">
        <v>1507</v>
      </c>
      <c r="G5093" s="246"/>
      <c r="H5093" s="249">
        <v>-1.379</v>
      </c>
      <c r="I5093" s="250"/>
      <c r="J5093" s="246"/>
      <c r="K5093" s="246"/>
      <c r="L5093" s="251"/>
      <c r="M5093" s="252"/>
      <c r="N5093" s="253"/>
      <c r="O5093" s="253"/>
      <c r="P5093" s="253"/>
      <c r="Q5093" s="253"/>
      <c r="R5093" s="253"/>
      <c r="S5093" s="253"/>
      <c r="T5093" s="25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5" t="s">
        <v>202</v>
      </c>
      <c r="AU5093" s="255" t="s">
        <v>82</v>
      </c>
      <c r="AV5093" s="14" t="s">
        <v>82</v>
      </c>
      <c r="AW5093" s="14" t="s">
        <v>34</v>
      </c>
      <c r="AX5093" s="14" t="s">
        <v>72</v>
      </c>
      <c r="AY5093" s="255" t="s">
        <v>191</v>
      </c>
    </row>
    <row r="5094" s="13" customFormat="1">
      <c r="A5094" s="13"/>
      <c r="B5094" s="234"/>
      <c r="C5094" s="235"/>
      <c r="D5094" s="236" t="s">
        <v>202</v>
      </c>
      <c r="E5094" s="237" t="s">
        <v>19</v>
      </c>
      <c r="F5094" s="238" t="s">
        <v>1534</v>
      </c>
      <c r="G5094" s="235"/>
      <c r="H5094" s="237" t="s">
        <v>19</v>
      </c>
      <c r="I5094" s="239"/>
      <c r="J5094" s="235"/>
      <c r="K5094" s="235"/>
      <c r="L5094" s="240"/>
      <c r="M5094" s="241"/>
      <c r="N5094" s="242"/>
      <c r="O5094" s="242"/>
      <c r="P5094" s="242"/>
      <c r="Q5094" s="242"/>
      <c r="R5094" s="242"/>
      <c r="S5094" s="242"/>
      <c r="T5094" s="24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4" t="s">
        <v>202</v>
      </c>
      <c r="AU5094" s="244" t="s">
        <v>82</v>
      </c>
      <c r="AV5094" s="13" t="s">
        <v>80</v>
      </c>
      <c r="AW5094" s="13" t="s">
        <v>34</v>
      </c>
      <c r="AX5094" s="13" t="s">
        <v>72</v>
      </c>
      <c r="AY5094" s="244" t="s">
        <v>191</v>
      </c>
    </row>
    <row r="5095" s="14" customFormat="1">
      <c r="A5095" s="14"/>
      <c r="B5095" s="245"/>
      <c r="C5095" s="246"/>
      <c r="D5095" s="236" t="s">
        <v>202</v>
      </c>
      <c r="E5095" s="247" t="s">
        <v>19</v>
      </c>
      <c r="F5095" s="248" t="s">
        <v>1535</v>
      </c>
      <c r="G5095" s="246"/>
      <c r="H5095" s="249">
        <v>24.780000000000001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202</v>
      </c>
      <c r="AU5095" s="255" t="s">
        <v>82</v>
      </c>
      <c r="AV5095" s="14" t="s">
        <v>82</v>
      </c>
      <c r="AW5095" s="14" t="s">
        <v>34</v>
      </c>
      <c r="AX5095" s="14" t="s">
        <v>72</v>
      </c>
      <c r="AY5095" s="255" t="s">
        <v>191</v>
      </c>
    </row>
    <row r="5096" s="14" customFormat="1">
      <c r="A5096" s="14"/>
      <c r="B5096" s="245"/>
      <c r="C5096" s="246"/>
      <c r="D5096" s="236" t="s">
        <v>202</v>
      </c>
      <c r="E5096" s="247" t="s">
        <v>19</v>
      </c>
      <c r="F5096" s="248" t="s">
        <v>1375</v>
      </c>
      <c r="G5096" s="246"/>
      <c r="H5096" s="249">
        <v>-1.5760000000000001</v>
      </c>
      <c r="I5096" s="250"/>
      <c r="J5096" s="246"/>
      <c r="K5096" s="246"/>
      <c r="L5096" s="251"/>
      <c r="M5096" s="252"/>
      <c r="N5096" s="253"/>
      <c r="O5096" s="253"/>
      <c r="P5096" s="253"/>
      <c r="Q5096" s="253"/>
      <c r="R5096" s="253"/>
      <c r="S5096" s="253"/>
      <c r="T5096" s="254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5" t="s">
        <v>202</v>
      </c>
      <c r="AU5096" s="255" t="s">
        <v>82</v>
      </c>
      <c r="AV5096" s="14" t="s">
        <v>82</v>
      </c>
      <c r="AW5096" s="14" t="s">
        <v>34</v>
      </c>
      <c r="AX5096" s="14" t="s">
        <v>72</v>
      </c>
      <c r="AY5096" s="255" t="s">
        <v>191</v>
      </c>
    </row>
    <row r="5097" s="13" customFormat="1">
      <c r="A5097" s="13"/>
      <c r="B5097" s="234"/>
      <c r="C5097" s="235"/>
      <c r="D5097" s="236" t="s">
        <v>202</v>
      </c>
      <c r="E5097" s="237" t="s">
        <v>19</v>
      </c>
      <c r="F5097" s="238" t="s">
        <v>1536</v>
      </c>
      <c r="G5097" s="235"/>
      <c r="H5097" s="237" t="s">
        <v>19</v>
      </c>
      <c r="I5097" s="239"/>
      <c r="J5097" s="235"/>
      <c r="K5097" s="235"/>
      <c r="L5097" s="240"/>
      <c r="M5097" s="241"/>
      <c r="N5097" s="242"/>
      <c r="O5097" s="242"/>
      <c r="P5097" s="242"/>
      <c r="Q5097" s="242"/>
      <c r="R5097" s="242"/>
      <c r="S5097" s="242"/>
      <c r="T5097" s="243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4" t="s">
        <v>202</v>
      </c>
      <c r="AU5097" s="244" t="s">
        <v>82</v>
      </c>
      <c r="AV5097" s="13" t="s">
        <v>80</v>
      </c>
      <c r="AW5097" s="13" t="s">
        <v>34</v>
      </c>
      <c r="AX5097" s="13" t="s">
        <v>72</v>
      </c>
      <c r="AY5097" s="244" t="s">
        <v>191</v>
      </c>
    </row>
    <row r="5098" s="14" customFormat="1">
      <c r="A5098" s="14"/>
      <c r="B5098" s="245"/>
      <c r="C5098" s="246"/>
      <c r="D5098" s="236" t="s">
        <v>202</v>
      </c>
      <c r="E5098" s="247" t="s">
        <v>19</v>
      </c>
      <c r="F5098" s="248" t="s">
        <v>1537</v>
      </c>
      <c r="G5098" s="246"/>
      <c r="H5098" s="249">
        <v>242.529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202</v>
      </c>
      <c r="AU5098" s="255" t="s">
        <v>82</v>
      </c>
      <c r="AV5098" s="14" t="s">
        <v>82</v>
      </c>
      <c r="AW5098" s="14" t="s">
        <v>34</v>
      </c>
      <c r="AX5098" s="14" t="s">
        <v>72</v>
      </c>
      <c r="AY5098" s="255" t="s">
        <v>191</v>
      </c>
    </row>
    <row r="5099" s="14" customFormat="1">
      <c r="A5099" s="14"/>
      <c r="B5099" s="245"/>
      <c r="C5099" s="246"/>
      <c r="D5099" s="236" t="s">
        <v>202</v>
      </c>
      <c r="E5099" s="247" t="s">
        <v>19</v>
      </c>
      <c r="F5099" s="248" t="s">
        <v>1516</v>
      </c>
      <c r="G5099" s="246"/>
      <c r="H5099" s="249">
        <v>0.91500000000000004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202</v>
      </c>
      <c r="AU5099" s="255" t="s">
        <v>82</v>
      </c>
      <c r="AV5099" s="14" t="s">
        <v>82</v>
      </c>
      <c r="AW5099" s="14" t="s">
        <v>34</v>
      </c>
      <c r="AX5099" s="14" t="s">
        <v>72</v>
      </c>
      <c r="AY5099" s="255" t="s">
        <v>191</v>
      </c>
    </row>
    <row r="5100" s="14" customFormat="1">
      <c r="A5100" s="14"/>
      <c r="B5100" s="245"/>
      <c r="C5100" s="246"/>
      <c r="D5100" s="236" t="s">
        <v>202</v>
      </c>
      <c r="E5100" s="247" t="s">
        <v>19</v>
      </c>
      <c r="F5100" s="248" t="s">
        <v>1516</v>
      </c>
      <c r="G5100" s="246"/>
      <c r="H5100" s="249">
        <v>0.91500000000000004</v>
      </c>
      <c r="I5100" s="250"/>
      <c r="J5100" s="246"/>
      <c r="K5100" s="246"/>
      <c r="L5100" s="251"/>
      <c r="M5100" s="252"/>
      <c r="N5100" s="253"/>
      <c r="O5100" s="253"/>
      <c r="P5100" s="253"/>
      <c r="Q5100" s="253"/>
      <c r="R5100" s="253"/>
      <c r="S5100" s="253"/>
      <c r="T5100" s="25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5" t="s">
        <v>202</v>
      </c>
      <c r="AU5100" s="255" t="s">
        <v>82</v>
      </c>
      <c r="AV5100" s="14" t="s">
        <v>82</v>
      </c>
      <c r="AW5100" s="14" t="s">
        <v>34</v>
      </c>
      <c r="AX5100" s="14" t="s">
        <v>72</v>
      </c>
      <c r="AY5100" s="255" t="s">
        <v>191</v>
      </c>
    </row>
    <row r="5101" s="14" customFormat="1">
      <c r="A5101" s="14"/>
      <c r="B5101" s="245"/>
      <c r="C5101" s="246"/>
      <c r="D5101" s="236" t="s">
        <v>202</v>
      </c>
      <c r="E5101" s="247" t="s">
        <v>19</v>
      </c>
      <c r="F5101" s="248" t="s">
        <v>1529</v>
      </c>
      <c r="G5101" s="246"/>
      <c r="H5101" s="249">
        <v>0.73499999999999999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5" t="s">
        <v>202</v>
      </c>
      <c r="AU5101" s="255" t="s">
        <v>82</v>
      </c>
      <c r="AV5101" s="14" t="s">
        <v>82</v>
      </c>
      <c r="AW5101" s="14" t="s">
        <v>34</v>
      </c>
      <c r="AX5101" s="14" t="s">
        <v>72</v>
      </c>
      <c r="AY5101" s="255" t="s">
        <v>191</v>
      </c>
    </row>
    <row r="5102" s="14" customFormat="1">
      <c r="A5102" s="14"/>
      <c r="B5102" s="245"/>
      <c r="C5102" s="246"/>
      <c r="D5102" s="236" t="s">
        <v>202</v>
      </c>
      <c r="E5102" s="247" t="s">
        <v>19</v>
      </c>
      <c r="F5102" s="248" t="s">
        <v>1516</v>
      </c>
      <c r="G5102" s="246"/>
      <c r="H5102" s="249">
        <v>0.91500000000000004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202</v>
      </c>
      <c r="AU5102" s="255" t="s">
        <v>82</v>
      </c>
      <c r="AV5102" s="14" t="s">
        <v>82</v>
      </c>
      <c r="AW5102" s="14" t="s">
        <v>34</v>
      </c>
      <c r="AX5102" s="14" t="s">
        <v>72</v>
      </c>
      <c r="AY5102" s="255" t="s">
        <v>191</v>
      </c>
    </row>
    <row r="5103" s="14" customFormat="1">
      <c r="A5103" s="14"/>
      <c r="B5103" s="245"/>
      <c r="C5103" s="246"/>
      <c r="D5103" s="236" t="s">
        <v>202</v>
      </c>
      <c r="E5103" s="247" t="s">
        <v>19</v>
      </c>
      <c r="F5103" s="248" t="s">
        <v>1538</v>
      </c>
      <c r="G5103" s="246"/>
      <c r="H5103" s="249">
        <v>-30.579999999999998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202</v>
      </c>
      <c r="AU5103" s="255" t="s">
        <v>82</v>
      </c>
      <c r="AV5103" s="14" t="s">
        <v>82</v>
      </c>
      <c r="AW5103" s="14" t="s">
        <v>34</v>
      </c>
      <c r="AX5103" s="14" t="s">
        <v>72</v>
      </c>
      <c r="AY5103" s="255" t="s">
        <v>191</v>
      </c>
    </row>
    <row r="5104" s="15" customFormat="1">
      <c r="A5104" s="15"/>
      <c r="B5104" s="256"/>
      <c r="C5104" s="257"/>
      <c r="D5104" s="236" t="s">
        <v>202</v>
      </c>
      <c r="E5104" s="258" t="s">
        <v>19</v>
      </c>
      <c r="F5104" s="259" t="s">
        <v>208</v>
      </c>
      <c r="G5104" s="257"/>
      <c r="H5104" s="260">
        <v>971.16599999999971</v>
      </c>
      <c r="I5104" s="261"/>
      <c r="J5104" s="257"/>
      <c r="K5104" s="257"/>
      <c r="L5104" s="262"/>
      <c r="M5104" s="263"/>
      <c r="N5104" s="264"/>
      <c r="O5104" s="264"/>
      <c r="P5104" s="264"/>
      <c r="Q5104" s="264"/>
      <c r="R5104" s="264"/>
      <c r="S5104" s="264"/>
      <c r="T5104" s="265"/>
      <c r="U5104" s="15"/>
      <c r="V5104" s="15"/>
      <c r="W5104" s="15"/>
      <c r="X5104" s="15"/>
      <c r="Y5104" s="15"/>
      <c r="Z5104" s="15"/>
      <c r="AA5104" s="15"/>
      <c r="AB5104" s="15"/>
      <c r="AC5104" s="15"/>
      <c r="AD5104" s="15"/>
      <c r="AE5104" s="15"/>
      <c r="AT5104" s="266" t="s">
        <v>202</v>
      </c>
      <c r="AU5104" s="266" t="s">
        <v>82</v>
      </c>
      <c r="AV5104" s="15" t="s">
        <v>93</v>
      </c>
      <c r="AW5104" s="15" t="s">
        <v>34</v>
      </c>
      <c r="AX5104" s="15" t="s">
        <v>72</v>
      </c>
      <c r="AY5104" s="266" t="s">
        <v>191</v>
      </c>
    </row>
    <row r="5105" s="13" customFormat="1">
      <c r="A5105" s="13"/>
      <c r="B5105" s="234"/>
      <c r="C5105" s="235"/>
      <c r="D5105" s="236" t="s">
        <v>202</v>
      </c>
      <c r="E5105" s="237" t="s">
        <v>19</v>
      </c>
      <c r="F5105" s="238" t="s">
        <v>1539</v>
      </c>
      <c r="G5105" s="235"/>
      <c r="H5105" s="237" t="s">
        <v>19</v>
      </c>
      <c r="I5105" s="239"/>
      <c r="J5105" s="235"/>
      <c r="K5105" s="235"/>
      <c r="L5105" s="240"/>
      <c r="M5105" s="241"/>
      <c r="N5105" s="242"/>
      <c r="O5105" s="242"/>
      <c r="P5105" s="242"/>
      <c r="Q5105" s="242"/>
      <c r="R5105" s="242"/>
      <c r="S5105" s="242"/>
      <c r="T5105" s="24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4" t="s">
        <v>202</v>
      </c>
      <c r="AU5105" s="244" t="s">
        <v>82</v>
      </c>
      <c r="AV5105" s="13" t="s">
        <v>80</v>
      </c>
      <c r="AW5105" s="13" t="s">
        <v>34</v>
      </c>
      <c r="AX5105" s="13" t="s">
        <v>72</v>
      </c>
      <c r="AY5105" s="244" t="s">
        <v>191</v>
      </c>
    </row>
    <row r="5106" s="13" customFormat="1">
      <c r="A5106" s="13"/>
      <c r="B5106" s="234"/>
      <c r="C5106" s="235"/>
      <c r="D5106" s="236" t="s">
        <v>202</v>
      </c>
      <c r="E5106" s="237" t="s">
        <v>19</v>
      </c>
      <c r="F5106" s="238" t="s">
        <v>1540</v>
      </c>
      <c r="G5106" s="235"/>
      <c r="H5106" s="237" t="s">
        <v>19</v>
      </c>
      <c r="I5106" s="239"/>
      <c r="J5106" s="235"/>
      <c r="K5106" s="235"/>
      <c r="L5106" s="240"/>
      <c r="M5106" s="241"/>
      <c r="N5106" s="242"/>
      <c r="O5106" s="242"/>
      <c r="P5106" s="242"/>
      <c r="Q5106" s="242"/>
      <c r="R5106" s="242"/>
      <c r="S5106" s="242"/>
      <c r="T5106" s="243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4" t="s">
        <v>202</v>
      </c>
      <c r="AU5106" s="244" t="s">
        <v>82</v>
      </c>
      <c r="AV5106" s="13" t="s">
        <v>80</v>
      </c>
      <c r="AW5106" s="13" t="s">
        <v>34</v>
      </c>
      <c r="AX5106" s="13" t="s">
        <v>72</v>
      </c>
      <c r="AY5106" s="244" t="s">
        <v>191</v>
      </c>
    </row>
    <row r="5107" s="13" customFormat="1">
      <c r="A5107" s="13"/>
      <c r="B5107" s="234"/>
      <c r="C5107" s="235"/>
      <c r="D5107" s="236" t="s">
        <v>202</v>
      </c>
      <c r="E5107" s="237" t="s">
        <v>19</v>
      </c>
      <c r="F5107" s="238" t="s">
        <v>1541</v>
      </c>
      <c r="G5107" s="235"/>
      <c r="H5107" s="237" t="s">
        <v>19</v>
      </c>
      <c r="I5107" s="239"/>
      <c r="J5107" s="235"/>
      <c r="K5107" s="235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202</v>
      </c>
      <c r="AU5107" s="244" t="s">
        <v>82</v>
      </c>
      <c r="AV5107" s="13" t="s">
        <v>80</v>
      </c>
      <c r="AW5107" s="13" t="s">
        <v>34</v>
      </c>
      <c r="AX5107" s="13" t="s">
        <v>72</v>
      </c>
      <c r="AY5107" s="244" t="s">
        <v>191</v>
      </c>
    </row>
    <row r="5108" s="14" customFormat="1">
      <c r="A5108" s="14"/>
      <c r="B5108" s="245"/>
      <c r="C5108" s="246"/>
      <c r="D5108" s="236" t="s">
        <v>202</v>
      </c>
      <c r="E5108" s="247" t="s">
        <v>19</v>
      </c>
      <c r="F5108" s="248" t="s">
        <v>1542</v>
      </c>
      <c r="G5108" s="246"/>
      <c r="H5108" s="249">
        <v>45.905999999999999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202</v>
      </c>
      <c r="AU5108" s="255" t="s">
        <v>82</v>
      </c>
      <c r="AV5108" s="14" t="s">
        <v>82</v>
      </c>
      <c r="AW5108" s="14" t="s">
        <v>34</v>
      </c>
      <c r="AX5108" s="14" t="s">
        <v>72</v>
      </c>
      <c r="AY5108" s="255" t="s">
        <v>191</v>
      </c>
    </row>
    <row r="5109" s="14" customFormat="1">
      <c r="A5109" s="14"/>
      <c r="B5109" s="245"/>
      <c r="C5109" s="246"/>
      <c r="D5109" s="236" t="s">
        <v>202</v>
      </c>
      <c r="E5109" s="247" t="s">
        <v>19</v>
      </c>
      <c r="F5109" s="248" t="s">
        <v>1543</v>
      </c>
      <c r="G5109" s="246"/>
      <c r="H5109" s="249">
        <v>-6.1070000000000002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202</v>
      </c>
      <c r="AU5109" s="255" t="s">
        <v>82</v>
      </c>
      <c r="AV5109" s="14" t="s">
        <v>82</v>
      </c>
      <c r="AW5109" s="14" t="s">
        <v>34</v>
      </c>
      <c r="AX5109" s="14" t="s">
        <v>72</v>
      </c>
      <c r="AY5109" s="255" t="s">
        <v>191</v>
      </c>
    </row>
    <row r="5110" s="13" customFormat="1">
      <c r="A5110" s="13"/>
      <c r="B5110" s="234"/>
      <c r="C5110" s="235"/>
      <c r="D5110" s="236" t="s">
        <v>202</v>
      </c>
      <c r="E5110" s="237" t="s">
        <v>19</v>
      </c>
      <c r="F5110" s="238" t="s">
        <v>1544</v>
      </c>
      <c r="G5110" s="235"/>
      <c r="H5110" s="237" t="s">
        <v>19</v>
      </c>
      <c r="I5110" s="239"/>
      <c r="J5110" s="235"/>
      <c r="K5110" s="235"/>
      <c r="L5110" s="240"/>
      <c r="M5110" s="241"/>
      <c r="N5110" s="242"/>
      <c r="O5110" s="242"/>
      <c r="P5110" s="242"/>
      <c r="Q5110" s="242"/>
      <c r="R5110" s="242"/>
      <c r="S5110" s="242"/>
      <c r="T5110" s="24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4" t="s">
        <v>202</v>
      </c>
      <c r="AU5110" s="244" t="s">
        <v>82</v>
      </c>
      <c r="AV5110" s="13" t="s">
        <v>80</v>
      </c>
      <c r="AW5110" s="13" t="s">
        <v>34</v>
      </c>
      <c r="AX5110" s="13" t="s">
        <v>72</v>
      </c>
      <c r="AY5110" s="244" t="s">
        <v>191</v>
      </c>
    </row>
    <row r="5111" s="14" customFormat="1">
      <c r="A5111" s="14"/>
      <c r="B5111" s="245"/>
      <c r="C5111" s="246"/>
      <c r="D5111" s="236" t="s">
        <v>202</v>
      </c>
      <c r="E5111" s="247" t="s">
        <v>19</v>
      </c>
      <c r="F5111" s="248" t="s">
        <v>1545</v>
      </c>
      <c r="G5111" s="246"/>
      <c r="H5111" s="249">
        <v>76.146000000000001</v>
      </c>
      <c r="I5111" s="250"/>
      <c r="J5111" s="246"/>
      <c r="K5111" s="246"/>
      <c r="L5111" s="251"/>
      <c r="M5111" s="252"/>
      <c r="N5111" s="253"/>
      <c r="O5111" s="253"/>
      <c r="P5111" s="253"/>
      <c r="Q5111" s="253"/>
      <c r="R5111" s="253"/>
      <c r="S5111" s="253"/>
      <c r="T5111" s="25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5" t="s">
        <v>202</v>
      </c>
      <c r="AU5111" s="255" t="s">
        <v>82</v>
      </c>
      <c r="AV5111" s="14" t="s">
        <v>82</v>
      </c>
      <c r="AW5111" s="14" t="s">
        <v>34</v>
      </c>
      <c r="AX5111" s="14" t="s">
        <v>72</v>
      </c>
      <c r="AY5111" s="255" t="s">
        <v>191</v>
      </c>
    </row>
    <row r="5112" s="14" customFormat="1">
      <c r="A5112" s="14"/>
      <c r="B5112" s="245"/>
      <c r="C5112" s="246"/>
      <c r="D5112" s="236" t="s">
        <v>202</v>
      </c>
      <c r="E5112" s="247" t="s">
        <v>19</v>
      </c>
      <c r="F5112" s="248" t="s">
        <v>1546</v>
      </c>
      <c r="G5112" s="246"/>
      <c r="H5112" s="249">
        <v>0.69999999999999996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202</v>
      </c>
      <c r="AU5112" s="255" t="s">
        <v>82</v>
      </c>
      <c r="AV5112" s="14" t="s">
        <v>82</v>
      </c>
      <c r="AW5112" s="14" t="s">
        <v>34</v>
      </c>
      <c r="AX5112" s="14" t="s">
        <v>72</v>
      </c>
      <c r="AY5112" s="255" t="s">
        <v>191</v>
      </c>
    </row>
    <row r="5113" s="14" customFormat="1">
      <c r="A5113" s="14"/>
      <c r="B5113" s="245"/>
      <c r="C5113" s="246"/>
      <c r="D5113" s="236" t="s">
        <v>202</v>
      </c>
      <c r="E5113" s="247" t="s">
        <v>19</v>
      </c>
      <c r="F5113" s="248" t="s">
        <v>1547</v>
      </c>
      <c r="G5113" s="246"/>
      <c r="H5113" s="249">
        <v>-3.0760000000000001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202</v>
      </c>
      <c r="AU5113" s="255" t="s">
        <v>82</v>
      </c>
      <c r="AV5113" s="14" t="s">
        <v>82</v>
      </c>
      <c r="AW5113" s="14" t="s">
        <v>34</v>
      </c>
      <c r="AX5113" s="14" t="s">
        <v>72</v>
      </c>
      <c r="AY5113" s="255" t="s">
        <v>191</v>
      </c>
    </row>
    <row r="5114" s="13" customFormat="1">
      <c r="A5114" s="13"/>
      <c r="B5114" s="234"/>
      <c r="C5114" s="235"/>
      <c r="D5114" s="236" t="s">
        <v>202</v>
      </c>
      <c r="E5114" s="237" t="s">
        <v>19</v>
      </c>
      <c r="F5114" s="238" t="s">
        <v>1548</v>
      </c>
      <c r="G5114" s="235"/>
      <c r="H5114" s="237" t="s">
        <v>19</v>
      </c>
      <c r="I5114" s="239"/>
      <c r="J5114" s="235"/>
      <c r="K5114" s="235"/>
      <c r="L5114" s="240"/>
      <c r="M5114" s="241"/>
      <c r="N5114" s="242"/>
      <c r="O5114" s="242"/>
      <c r="P5114" s="242"/>
      <c r="Q5114" s="242"/>
      <c r="R5114" s="242"/>
      <c r="S5114" s="242"/>
      <c r="T5114" s="243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4" t="s">
        <v>202</v>
      </c>
      <c r="AU5114" s="244" t="s">
        <v>82</v>
      </c>
      <c r="AV5114" s="13" t="s">
        <v>80</v>
      </c>
      <c r="AW5114" s="13" t="s">
        <v>34</v>
      </c>
      <c r="AX5114" s="13" t="s">
        <v>72</v>
      </c>
      <c r="AY5114" s="244" t="s">
        <v>191</v>
      </c>
    </row>
    <row r="5115" s="14" customFormat="1">
      <c r="A5115" s="14"/>
      <c r="B5115" s="245"/>
      <c r="C5115" s="246"/>
      <c r="D5115" s="236" t="s">
        <v>202</v>
      </c>
      <c r="E5115" s="247" t="s">
        <v>19</v>
      </c>
      <c r="F5115" s="248" t="s">
        <v>1549</v>
      </c>
      <c r="G5115" s="246"/>
      <c r="H5115" s="249">
        <v>34.566000000000003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202</v>
      </c>
      <c r="AU5115" s="255" t="s">
        <v>82</v>
      </c>
      <c r="AV5115" s="14" t="s">
        <v>82</v>
      </c>
      <c r="AW5115" s="14" t="s">
        <v>34</v>
      </c>
      <c r="AX5115" s="14" t="s">
        <v>72</v>
      </c>
      <c r="AY5115" s="255" t="s">
        <v>191</v>
      </c>
    </row>
    <row r="5116" s="14" customFormat="1">
      <c r="A5116" s="14"/>
      <c r="B5116" s="245"/>
      <c r="C5116" s="246"/>
      <c r="D5116" s="236" t="s">
        <v>202</v>
      </c>
      <c r="E5116" s="247" t="s">
        <v>19</v>
      </c>
      <c r="F5116" s="248" t="s">
        <v>1550</v>
      </c>
      <c r="G5116" s="246"/>
      <c r="H5116" s="249">
        <v>0.34999999999999998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202</v>
      </c>
      <c r="AU5116" s="255" t="s">
        <v>82</v>
      </c>
      <c r="AV5116" s="14" t="s">
        <v>82</v>
      </c>
      <c r="AW5116" s="14" t="s">
        <v>34</v>
      </c>
      <c r="AX5116" s="14" t="s">
        <v>72</v>
      </c>
      <c r="AY5116" s="255" t="s">
        <v>191</v>
      </c>
    </row>
    <row r="5117" s="14" customFormat="1">
      <c r="A5117" s="14"/>
      <c r="B5117" s="245"/>
      <c r="C5117" s="246"/>
      <c r="D5117" s="236" t="s">
        <v>202</v>
      </c>
      <c r="E5117" s="247" t="s">
        <v>19</v>
      </c>
      <c r="F5117" s="248" t="s">
        <v>1551</v>
      </c>
      <c r="G5117" s="246"/>
      <c r="H5117" s="249">
        <v>-1.754</v>
      </c>
      <c r="I5117" s="250"/>
      <c r="J5117" s="246"/>
      <c r="K5117" s="246"/>
      <c r="L5117" s="251"/>
      <c r="M5117" s="252"/>
      <c r="N5117" s="253"/>
      <c r="O5117" s="253"/>
      <c r="P5117" s="253"/>
      <c r="Q5117" s="253"/>
      <c r="R5117" s="253"/>
      <c r="S5117" s="253"/>
      <c r="T5117" s="25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5" t="s">
        <v>202</v>
      </c>
      <c r="AU5117" s="255" t="s">
        <v>82</v>
      </c>
      <c r="AV5117" s="14" t="s">
        <v>82</v>
      </c>
      <c r="AW5117" s="14" t="s">
        <v>34</v>
      </c>
      <c r="AX5117" s="14" t="s">
        <v>72</v>
      </c>
      <c r="AY5117" s="255" t="s">
        <v>191</v>
      </c>
    </row>
    <row r="5118" s="13" customFormat="1">
      <c r="A5118" s="13"/>
      <c r="B5118" s="234"/>
      <c r="C5118" s="235"/>
      <c r="D5118" s="236" t="s">
        <v>202</v>
      </c>
      <c r="E5118" s="237" t="s">
        <v>19</v>
      </c>
      <c r="F5118" s="238" t="s">
        <v>1552</v>
      </c>
      <c r="G5118" s="235"/>
      <c r="H5118" s="237" t="s">
        <v>19</v>
      </c>
      <c r="I5118" s="239"/>
      <c r="J5118" s="235"/>
      <c r="K5118" s="235"/>
      <c r="L5118" s="240"/>
      <c r="M5118" s="241"/>
      <c r="N5118" s="242"/>
      <c r="O5118" s="242"/>
      <c r="P5118" s="242"/>
      <c r="Q5118" s="242"/>
      <c r="R5118" s="242"/>
      <c r="S5118" s="242"/>
      <c r="T5118" s="24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4" t="s">
        <v>202</v>
      </c>
      <c r="AU5118" s="244" t="s">
        <v>82</v>
      </c>
      <c r="AV5118" s="13" t="s">
        <v>80</v>
      </c>
      <c r="AW5118" s="13" t="s">
        <v>34</v>
      </c>
      <c r="AX5118" s="13" t="s">
        <v>72</v>
      </c>
      <c r="AY5118" s="244" t="s">
        <v>191</v>
      </c>
    </row>
    <row r="5119" s="14" customFormat="1">
      <c r="A5119" s="14"/>
      <c r="B5119" s="245"/>
      <c r="C5119" s="246"/>
      <c r="D5119" s="236" t="s">
        <v>202</v>
      </c>
      <c r="E5119" s="247" t="s">
        <v>19</v>
      </c>
      <c r="F5119" s="248" t="s">
        <v>1553</v>
      </c>
      <c r="G5119" s="246"/>
      <c r="H5119" s="249">
        <v>58.590000000000003</v>
      </c>
      <c r="I5119" s="250"/>
      <c r="J5119" s="246"/>
      <c r="K5119" s="246"/>
      <c r="L5119" s="251"/>
      <c r="M5119" s="252"/>
      <c r="N5119" s="253"/>
      <c r="O5119" s="253"/>
      <c r="P5119" s="253"/>
      <c r="Q5119" s="253"/>
      <c r="R5119" s="253"/>
      <c r="S5119" s="253"/>
      <c r="T5119" s="25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5" t="s">
        <v>202</v>
      </c>
      <c r="AU5119" s="255" t="s">
        <v>82</v>
      </c>
      <c r="AV5119" s="14" t="s">
        <v>82</v>
      </c>
      <c r="AW5119" s="14" t="s">
        <v>34</v>
      </c>
      <c r="AX5119" s="14" t="s">
        <v>72</v>
      </c>
      <c r="AY5119" s="255" t="s">
        <v>191</v>
      </c>
    </row>
    <row r="5120" s="14" customFormat="1">
      <c r="A5120" s="14"/>
      <c r="B5120" s="245"/>
      <c r="C5120" s="246"/>
      <c r="D5120" s="236" t="s">
        <v>202</v>
      </c>
      <c r="E5120" s="247" t="s">
        <v>19</v>
      </c>
      <c r="F5120" s="248" t="s">
        <v>1546</v>
      </c>
      <c r="G5120" s="246"/>
      <c r="H5120" s="249">
        <v>0.69999999999999996</v>
      </c>
      <c r="I5120" s="250"/>
      <c r="J5120" s="246"/>
      <c r="K5120" s="246"/>
      <c r="L5120" s="251"/>
      <c r="M5120" s="252"/>
      <c r="N5120" s="253"/>
      <c r="O5120" s="253"/>
      <c r="P5120" s="253"/>
      <c r="Q5120" s="253"/>
      <c r="R5120" s="253"/>
      <c r="S5120" s="253"/>
      <c r="T5120" s="25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5" t="s">
        <v>202</v>
      </c>
      <c r="AU5120" s="255" t="s">
        <v>82</v>
      </c>
      <c r="AV5120" s="14" t="s">
        <v>82</v>
      </c>
      <c r="AW5120" s="14" t="s">
        <v>34</v>
      </c>
      <c r="AX5120" s="14" t="s">
        <v>72</v>
      </c>
      <c r="AY5120" s="255" t="s">
        <v>191</v>
      </c>
    </row>
    <row r="5121" s="14" customFormat="1">
      <c r="A5121" s="14"/>
      <c r="B5121" s="245"/>
      <c r="C5121" s="246"/>
      <c r="D5121" s="236" t="s">
        <v>202</v>
      </c>
      <c r="E5121" s="247" t="s">
        <v>19</v>
      </c>
      <c r="F5121" s="248" t="s">
        <v>1547</v>
      </c>
      <c r="G5121" s="246"/>
      <c r="H5121" s="249">
        <v>-3.0760000000000001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202</v>
      </c>
      <c r="AU5121" s="255" t="s">
        <v>82</v>
      </c>
      <c r="AV5121" s="14" t="s">
        <v>82</v>
      </c>
      <c r="AW5121" s="14" t="s">
        <v>34</v>
      </c>
      <c r="AX5121" s="14" t="s">
        <v>72</v>
      </c>
      <c r="AY5121" s="255" t="s">
        <v>191</v>
      </c>
    </row>
    <row r="5122" s="13" customFormat="1">
      <c r="A5122" s="13"/>
      <c r="B5122" s="234"/>
      <c r="C5122" s="235"/>
      <c r="D5122" s="236" t="s">
        <v>202</v>
      </c>
      <c r="E5122" s="237" t="s">
        <v>19</v>
      </c>
      <c r="F5122" s="238" t="s">
        <v>1554</v>
      </c>
      <c r="G5122" s="235"/>
      <c r="H5122" s="237" t="s">
        <v>19</v>
      </c>
      <c r="I5122" s="239"/>
      <c r="J5122" s="235"/>
      <c r="K5122" s="235"/>
      <c r="L5122" s="240"/>
      <c r="M5122" s="241"/>
      <c r="N5122" s="242"/>
      <c r="O5122" s="242"/>
      <c r="P5122" s="242"/>
      <c r="Q5122" s="242"/>
      <c r="R5122" s="242"/>
      <c r="S5122" s="242"/>
      <c r="T5122" s="24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4" t="s">
        <v>202</v>
      </c>
      <c r="AU5122" s="244" t="s">
        <v>82</v>
      </c>
      <c r="AV5122" s="13" t="s">
        <v>80</v>
      </c>
      <c r="AW5122" s="13" t="s">
        <v>34</v>
      </c>
      <c r="AX5122" s="13" t="s">
        <v>72</v>
      </c>
      <c r="AY5122" s="244" t="s">
        <v>191</v>
      </c>
    </row>
    <row r="5123" s="13" customFormat="1">
      <c r="A5123" s="13"/>
      <c r="B5123" s="234"/>
      <c r="C5123" s="235"/>
      <c r="D5123" s="236" t="s">
        <v>202</v>
      </c>
      <c r="E5123" s="237" t="s">
        <v>19</v>
      </c>
      <c r="F5123" s="238" t="s">
        <v>1555</v>
      </c>
      <c r="G5123" s="235"/>
      <c r="H5123" s="237" t="s">
        <v>19</v>
      </c>
      <c r="I5123" s="239"/>
      <c r="J5123" s="235"/>
      <c r="K5123" s="235"/>
      <c r="L5123" s="240"/>
      <c r="M5123" s="241"/>
      <c r="N5123" s="242"/>
      <c r="O5123" s="242"/>
      <c r="P5123" s="242"/>
      <c r="Q5123" s="242"/>
      <c r="R5123" s="242"/>
      <c r="S5123" s="242"/>
      <c r="T5123" s="24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4" t="s">
        <v>202</v>
      </c>
      <c r="AU5123" s="244" t="s">
        <v>82</v>
      </c>
      <c r="AV5123" s="13" t="s">
        <v>80</v>
      </c>
      <c r="AW5123" s="13" t="s">
        <v>34</v>
      </c>
      <c r="AX5123" s="13" t="s">
        <v>72</v>
      </c>
      <c r="AY5123" s="244" t="s">
        <v>191</v>
      </c>
    </row>
    <row r="5124" s="14" customFormat="1">
      <c r="A5124" s="14"/>
      <c r="B5124" s="245"/>
      <c r="C5124" s="246"/>
      <c r="D5124" s="236" t="s">
        <v>202</v>
      </c>
      <c r="E5124" s="247" t="s">
        <v>19</v>
      </c>
      <c r="F5124" s="248" t="s">
        <v>1556</v>
      </c>
      <c r="G5124" s="246"/>
      <c r="H5124" s="249">
        <v>31.667999999999999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202</v>
      </c>
      <c r="AU5124" s="255" t="s">
        <v>82</v>
      </c>
      <c r="AV5124" s="14" t="s">
        <v>82</v>
      </c>
      <c r="AW5124" s="14" t="s">
        <v>34</v>
      </c>
      <c r="AX5124" s="14" t="s">
        <v>72</v>
      </c>
      <c r="AY5124" s="255" t="s">
        <v>191</v>
      </c>
    </row>
    <row r="5125" s="14" customFormat="1">
      <c r="A5125" s="14"/>
      <c r="B5125" s="245"/>
      <c r="C5125" s="246"/>
      <c r="D5125" s="236" t="s">
        <v>202</v>
      </c>
      <c r="E5125" s="247" t="s">
        <v>19</v>
      </c>
      <c r="F5125" s="248" t="s">
        <v>1543</v>
      </c>
      <c r="G5125" s="246"/>
      <c r="H5125" s="249">
        <v>-6.1070000000000002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202</v>
      </c>
      <c r="AU5125" s="255" t="s">
        <v>82</v>
      </c>
      <c r="AV5125" s="14" t="s">
        <v>82</v>
      </c>
      <c r="AW5125" s="14" t="s">
        <v>34</v>
      </c>
      <c r="AX5125" s="14" t="s">
        <v>72</v>
      </c>
      <c r="AY5125" s="255" t="s">
        <v>191</v>
      </c>
    </row>
    <row r="5126" s="13" customFormat="1">
      <c r="A5126" s="13"/>
      <c r="B5126" s="234"/>
      <c r="C5126" s="235"/>
      <c r="D5126" s="236" t="s">
        <v>202</v>
      </c>
      <c r="E5126" s="237" t="s">
        <v>19</v>
      </c>
      <c r="F5126" s="238" t="s">
        <v>1557</v>
      </c>
      <c r="G5126" s="235"/>
      <c r="H5126" s="237" t="s">
        <v>19</v>
      </c>
      <c r="I5126" s="239"/>
      <c r="J5126" s="235"/>
      <c r="K5126" s="235"/>
      <c r="L5126" s="240"/>
      <c r="M5126" s="241"/>
      <c r="N5126" s="242"/>
      <c r="O5126" s="242"/>
      <c r="P5126" s="242"/>
      <c r="Q5126" s="242"/>
      <c r="R5126" s="242"/>
      <c r="S5126" s="242"/>
      <c r="T5126" s="243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4" t="s">
        <v>202</v>
      </c>
      <c r="AU5126" s="244" t="s">
        <v>82</v>
      </c>
      <c r="AV5126" s="13" t="s">
        <v>80</v>
      </c>
      <c r="AW5126" s="13" t="s">
        <v>34</v>
      </c>
      <c r="AX5126" s="13" t="s">
        <v>72</v>
      </c>
      <c r="AY5126" s="244" t="s">
        <v>191</v>
      </c>
    </row>
    <row r="5127" s="14" customFormat="1">
      <c r="A5127" s="14"/>
      <c r="B5127" s="245"/>
      <c r="C5127" s="246"/>
      <c r="D5127" s="236" t="s">
        <v>202</v>
      </c>
      <c r="E5127" s="247" t="s">
        <v>19</v>
      </c>
      <c r="F5127" s="248" t="s">
        <v>1558</v>
      </c>
      <c r="G5127" s="246"/>
      <c r="H5127" s="249">
        <v>72.617999999999995</v>
      </c>
      <c r="I5127" s="250"/>
      <c r="J5127" s="246"/>
      <c r="K5127" s="246"/>
      <c r="L5127" s="251"/>
      <c r="M5127" s="252"/>
      <c r="N5127" s="253"/>
      <c r="O5127" s="253"/>
      <c r="P5127" s="253"/>
      <c r="Q5127" s="253"/>
      <c r="R5127" s="253"/>
      <c r="S5127" s="253"/>
      <c r="T5127" s="25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5" t="s">
        <v>202</v>
      </c>
      <c r="AU5127" s="255" t="s">
        <v>82</v>
      </c>
      <c r="AV5127" s="14" t="s">
        <v>82</v>
      </c>
      <c r="AW5127" s="14" t="s">
        <v>34</v>
      </c>
      <c r="AX5127" s="14" t="s">
        <v>72</v>
      </c>
      <c r="AY5127" s="255" t="s">
        <v>191</v>
      </c>
    </row>
    <row r="5128" s="14" customFormat="1">
      <c r="A5128" s="14"/>
      <c r="B5128" s="245"/>
      <c r="C5128" s="246"/>
      <c r="D5128" s="236" t="s">
        <v>202</v>
      </c>
      <c r="E5128" s="247" t="s">
        <v>19</v>
      </c>
      <c r="F5128" s="248" t="s">
        <v>1546</v>
      </c>
      <c r="G5128" s="246"/>
      <c r="H5128" s="249">
        <v>0.69999999999999996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202</v>
      </c>
      <c r="AU5128" s="255" t="s">
        <v>82</v>
      </c>
      <c r="AV5128" s="14" t="s">
        <v>82</v>
      </c>
      <c r="AW5128" s="14" t="s">
        <v>34</v>
      </c>
      <c r="AX5128" s="14" t="s">
        <v>72</v>
      </c>
      <c r="AY5128" s="255" t="s">
        <v>191</v>
      </c>
    </row>
    <row r="5129" s="14" customFormat="1">
      <c r="A5129" s="14"/>
      <c r="B5129" s="245"/>
      <c r="C5129" s="246"/>
      <c r="D5129" s="236" t="s">
        <v>202</v>
      </c>
      <c r="E5129" s="247" t="s">
        <v>19</v>
      </c>
      <c r="F5129" s="248" t="s">
        <v>1547</v>
      </c>
      <c r="G5129" s="246"/>
      <c r="H5129" s="249">
        <v>-3.0760000000000001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202</v>
      </c>
      <c r="AU5129" s="255" t="s">
        <v>82</v>
      </c>
      <c r="AV5129" s="14" t="s">
        <v>82</v>
      </c>
      <c r="AW5129" s="14" t="s">
        <v>34</v>
      </c>
      <c r="AX5129" s="14" t="s">
        <v>72</v>
      </c>
      <c r="AY5129" s="255" t="s">
        <v>191</v>
      </c>
    </row>
    <row r="5130" s="13" customFormat="1">
      <c r="A5130" s="13"/>
      <c r="B5130" s="234"/>
      <c r="C5130" s="235"/>
      <c r="D5130" s="236" t="s">
        <v>202</v>
      </c>
      <c r="E5130" s="237" t="s">
        <v>19</v>
      </c>
      <c r="F5130" s="238" t="s">
        <v>1559</v>
      </c>
      <c r="G5130" s="235"/>
      <c r="H5130" s="237" t="s">
        <v>19</v>
      </c>
      <c r="I5130" s="239"/>
      <c r="J5130" s="235"/>
      <c r="K5130" s="235"/>
      <c r="L5130" s="240"/>
      <c r="M5130" s="241"/>
      <c r="N5130" s="242"/>
      <c r="O5130" s="242"/>
      <c r="P5130" s="242"/>
      <c r="Q5130" s="242"/>
      <c r="R5130" s="242"/>
      <c r="S5130" s="242"/>
      <c r="T5130" s="243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4" t="s">
        <v>202</v>
      </c>
      <c r="AU5130" s="244" t="s">
        <v>82</v>
      </c>
      <c r="AV5130" s="13" t="s">
        <v>80</v>
      </c>
      <c r="AW5130" s="13" t="s">
        <v>34</v>
      </c>
      <c r="AX5130" s="13" t="s">
        <v>72</v>
      </c>
      <c r="AY5130" s="244" t="s">
        <v>191</v>
      </c>
    </row>
    <row r="5131" s="14" customFormat="1">
      <c r="A5131" s="14"/>
      <c r="B5131" s="245"/>
      <c r="C5131" s="246"/>
      <c r="D5131" s="236" t="s">
        <v>202</v>
      </c>
      <c r="E5131" s="247" t="s">
        <v>19</v>
      </c>
      <c r="F5131" s="248" t="s">
        <v>1560</v>
      </c>
      <c r="G5131" s="246"/>
      <c r="H5131" s="249">
        <v>34.439999999999998</v>
      </c>
      <c r="I5131" s="250"/>
      <c r="J5131" s="246"/>
      <c r="K5131" s="246"/>
      <c r="L5131" s="251"/>
      <c r="M5131" s="252"/>
      <c r="N5131" s="253"/>
      <c r="O5131" s="253"/>
      <c r="P5131" s="253"/>
      <c r="Q5131" s="253"/>
      <c r="R5131" s="253"/>
      <c r="S5131" s="253"/>
      <c r="T5131" s="25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5" t="s">
        <v>202</v>
      </c>
      <c r="AU5131" s="255" t="s">
        <v>82</v>
      </c>
      <c r="AV5131" s="14" t="s">
        <v>82</v>
      </c>
      <c r="AW5131" s="14" t="s">
        <v>34</v>
      </c>
      <c r="AX5131" s="14" t="s">
        <v>72</v>
      </c>
      <c r="AY5131" s="255" t="s">
        <v>191</v>
      </c>
    </row>
    <row r="5132" s="14" customFormat="1">
      <c r="A5132" s="14"/>
      <c r="B5132" s="245"/>
      <c r="C5132" s="246"/>
      <c r="D5132" s="236" t="s">
        <v>202</v>
      </c>
      <c r="E5132" s="247" t="s">
        <v>19</v>
      </c>
      <c r="F5132" s="248" t="s">
        <v>1550</v>
      </c>
      <c r="G5132" s="246"/>
      <c r="H5132" s="249">
        <v>0.34999999999999998</v>
      </c>
      <c r="I5132" s="250"/>
      <c r="J5132" s="246"/>
      <c r="K5132" s="246"/>
      <c r="L5132" s="251"/>
      <c r="M5132" s="252"/>
      <c r="N5132" s="253"/>
      <c r="O5132" s="253"/>
      <c r="P5132" s="253"/>
      <c r="Q5132" s="253"/>
      <c r="R5132" s="253"/>
      <c r="S5132" s="253"/>
      <c r="T5132" s="25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5" t="s">
        <v>202</v>
      </c>
      <c r="AU5132" s="255" t="s">
        <v>82</v>
      </c>
      <c r="AV5132" s="14" t="s">
        <v>82</v>
      </c>
      <c r="AW5132" s="14" t="s">
        <v>34</v>
      </c>
      <c r="AX5132" s="14" t="s">
        <v>72</v>
      </c>
      <c r="AY5132" s="255" t="s">
        <v>191</v>
      </c>
    </row>
    <row r="5133" s="14" customFormat="1">
      <c r="A5133" s="14"/>
      <c r="B5133" s="245"/>
      <c r="C5133" s="246"/>
      <c r="D5133" s="236" t="s">
        <v>202</v>
      </c>
      <c r="E5133" s="247" t="s">
        <v>19</v>
      </c>
      <c r="F5133" s="248" t="s">
        <v>1551</v>
      </c>
      <c r="G5133" s="246"/>
      <c r="H5133" s="249">
        <v>-1.754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202</v>
      </c>
      <c r="AU5133" s="255" t="s">
        <v>82</v>
      </c>
      <c r="AV5133" s="14" t="s">
        <v>82</v>
      </c>
      <c r="AW5133" s="14" t="s">
        <v>34</v>
      </c>
      <c r="AX5133" s="14" t="s">
        <v>72</v>
      </c>
      <c r="AY5133" s="255" t="s">
        <v>191</v>
      </c>
    </row>
    <row r="5134" s="13" customFormat="1">
      <c r="A5134" s="13"/>
      <c r="B5134" s="234"/>
      <c r="C5134" s="235"/>
      <c r="D5134" s="236" t="s">
        <v>202</v>
      </c>
      <c r="E5134" s="237" t="s">
        <v>19</v>
      </c>
      <c r="F5134" s="238" t="s">
        <v>1561</v>
      </c>
      <c r="G5134" s="235"/>
      <c r="H5134" s="237" t="s">
        <v>19</v>
      </c>
      <c r="I5134" s="239"/>
      <c r="J5134" s="235"/>
      <c r="K5134" s="235"/>
      <c r="L5134" s="240"/>
      <c r="M5134" s="241"/>
      <c r="N5134" s="242"/>
      <c r="O5134" s="242"/>
      <c r="P5134" s="242"/>
      <c r="Q5134" s="242"/>
      <c r="R5134" s="242"/>
      <c r="S5134" s="242"/>
      <c r="T5134" s="243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4" t="s">
        <v>202</v>
      </c>
      <c r="AU5134" s="244" t="s">
        <v>82</v>
      </c>
      <c r="AV5134" s="13" t="s">
        <v>80</v>
      </c>
      <c r="AW5134" s="13" t="s">
        <v>34</v>
      </c>
      <c r="AX5134" s="13" t="s">
        <v>72</v>
      </c>
      <c r="AY5134" s="244" t="s">
        <v>191</v>
      </c>
    </row>
    <row r="5135" s="14" customFormat="1">
      <c r="A5135" s="14"/>
      <c r="B5135" s="245"/>
      <c r="C5135" s="246"/>
      <c r="D5135" s="236" t="s">
        <v>202</v>
      </c>
      <c r="E5135" s="247" t="s">
        <v>19</v>
      </c>
      <c r="F5135" s="248" t="s">
        <v>1562</v>
      </c>
      <c r="G5135" s="246"/>
      <c r="H5135" s="249">
        <v>72.701999999999998</v>
      </c>
      <c r="I5135" s="250"/>
      <c r="J5135" s="246"/>
      <c r="K5135" s="246"/>
      <c r="L5135" s="251"/>
      <c r="M5135" s="252"/>
      <c r="N5135" s="253"/>
      <c r="O5135" s="253"/>
      <c r="P5135" s="253"/>
      <c r="Q5135" s="253"/>
      <c r="R5135" s="253"/>
      <c r="S5135" s="253"/>
      <c r="T5135" s="254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5" t="s">
        <v>202</v>
      </c>
      <c r="AU5135" s="255" t="s">
        <v>82</v>
      </c>
      <c r="AV5135" s="14" t="s">
        <v>82</v>
      </c>
      <c r="AW5135" s="14" t="s">
        <v>34</v>
      </c>
      <c r="AX5135" s="14" t="s">
        <v>72</v>
      </c>
      <c r="AY5135" s="255" t="s">
        <v>191</v>
      </c>
    </row>
    <row r="5136" s="14" customFormat="1">
      <c r="A5136" s="14"/>
      <c r="B5136" s="245"/>
      <c r="C5136" s="246"/>
      <c r="D5136" s="236" t="s">
        <v>202</v>
      </c>
      <c r="E5136" s="247" t="s">
        <v>19</v>
      </c>
      <c r="F5136" s="248" t="s">
        <v>1546</v>
      </c>
      <c r="G5136" s="246"/>
      <c r="H5136" s="249">
        <v>0.69999999999999996</v>
      </c>
      <c r="I5136" s="250"/>
      <c r="J5136" s="246"/>
      <c r="K5136" s="246"/>
      <c r="L5136" s="251"/>
      <c r="M5136" s="252"/>
      <c r="N5136" s="253"/>
      <c r="O5136" s="253"/>
      <c r="P5136" s="253"/>
      <c r="Q5136" s="253"/>
      <c r="R5136" s="253"/>
      <c r="S5136" s="253"/>
      <c r="T5136" s="254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5" t="s">
        <v>202</v>
      </c>
      <c r="AU5136" s="255" t="s">
        <v>82</v>
      </c>
      <c r="AV5136" s="14" t="s">
        <v>82</v>
      </c>
      <c r="AW5136" s="14" t="s">
        <v>34</v>
      </c>
      <c r="AX5136" s="14" t="s">
        <v>72</v>
      </c>
      <c r="AY5136" s="255" t="s">
        <v>191</v>
      </c>
    </row>
    <row r="5137" s="14" customFormat="1">
      <c r="A5137" s="14"/>
      <c r="B5137" s="245"/>
      <c r="C5137" s="246"/>
      <c r="D5137" s="236" t="s">
        <v>202</v>
      </c>
      <c r="E5137" s="247" t="s">
        <v>19</v>
      </c>
      <c r="F5137" s="248" t="s">
        <v>1547</v>
      </c>
      <c r="G5137" s="246"/>
      <c r="H5137" s="249">
        <v>-3.0760000000000001</v>
      </c>
      <c r="I5137" s="250"/>
      <c r="J5137" s="246"/>
      <c r="K5137" s="246"/>
      <c r="L5137" s="251"/>
      <c r="M5137" s="252"/>
      <c r="N5137" s="253"/>
      <c r="O5137" s="253"/>
      <c r="P5137" s="253"/>
      <c r="Q5137" s="253"/>
      <c r="R5137" s="253"/>
      <c r="S5137" s="253"/>
      <c r="T5137" s="25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5" t="s">
        <v>202</v>
      </c>
      <c r="AU5137" s="255" t="s">
        <v>82</v>
      </c>
      <c r="AV5137" s="14" t="s">
        <v>82</v>
      </c>
      <c r="AW5137" s="14" t="s">
        <v>34</v>
      </c>
      <c r="AX5137" s="14" t="s">
        <v>72</v>
      </c>
      <c r="AY5137" s="255" t="s">
        <v>191</v>
      </c>
    </row>
    <row r="5138" s="13" customFormat="1">
      <c r="A5138" s="13"/>
      <c r="B5138" s="234"/>
      <c r="C5138" s="235"/>
      <c r="D5138" s="236" t="s">
        <v>202</v>
      </c>
      <c r="E5138" s="237" t="s">
        <v>19</v>
      </c>
      <c r="F5138" s="238" t="s">
        <v>1563</v>
      </c>
      <c r="G5138" s="235"/>
      <c r="H5138" s="237" t="s">
        <v>19</v>
      </c>
      <c r="I5138" s="239"/>
      <c r="J5138" s="235"/>
      <c r="K5138" s="235"/>
      <c r="L5138" s="240"/>
      <c r="M5138" s="241"/>
      <c r="N5138" s="242"/>
      <c r="O5138" s="242"/>
      <c r="P5138" s="242"/>
      <c r="Q5138" s="242"/>
      <c r="R5138" s="242"/>
      <c r="S5138" s="242"/>
      <c r="T5138" s="243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4" t="s">
        <v>202</v>
      </c>
      <c r="AU5138" s="244" t="s">
        <v>82</v>
      </c>
      <c r="AV5138" s="13" t="s">
        <v>80</v>
      </c>
      <c r="AW5138" s="13" t="s">
        <v>34</v>
      </c>
      <c r="AX5138" s="13" t="s">
        <v>72</v>
      </c>
      <c r="AY5138" s="244" t="s">
        <v>191</v>
      </c>
    </row>
    <row r="5139" s="14" customFormat="1">
      <c r="A5139" s="14"/>
      <c r="B5139" s="245"/>
      <c r="C5139" s="246"/>
      <c r="D5139" s="236" t="s">
        <v>202</v>
      </c>
      <c r="E5139" s="247" t="s">
        <v>19</v>
      </c>
      <c r="F5139" s="248" t="s">
        <v>1564</v>
      </c>
      <c r="G5139" s="246"/>
      <c r="H5139" s="249">
        <v>59.009999999999998</v>
      </c>
      <c r="I5139" s="250"/>
      <c r="J5139" s="246"/>
      <c r="K5139" s="246"/>
      <c r="L5139" s="251"/>
      <c r="M5139" s="252"/>
      <c r="N5139" s="253"/>
      <c r="O5139" s="253"/>
      <c r="P5139" s="253"/>
      <c r="Q5139" s="253"/>
      <c r="R5139" s="253"/>
      <c r="S5139" s="253"/>
      <c r="T5139" s="254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5" t="s">
        <v>202</v>
      </c>
      <c r="AU5139" s="255" t="s">
        <v>82</v>
      </c>
      <c r="AV5139" s="14" t="s">
        <v>82</v>
      </c>
      <c r="AW5139" s="14" t="s">
        <v>34</v>
      </c>
      <c r="AX5139" s="14" t="s">
        <v>72</v>
      </c>
      <c r="AY5139" s="255" t="s">
        <v>191</v>
      </c>
    </row>
    <row r="5140" s="14" customFormat="1">
      <c r="A5140" s="14"/>
      <c r="B5140" s="245"/>
      <c r="C5140" s="246"/>
      <c r="D5140" s="236" t="s">
        <v>202</v>
      </c>
      <c r="E5140" s="247" t="s">
        <v>19</v>
      </c>
      <c r="F5140" s="248" t="s">
        <v>1546</v>
      </c>
      <c r="G5140" s="246"/>
      <c r="H5140" s="249">
        <v>0.69999999999999996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202</v>
      </c>
      <c r="AU5140" s="255" t="s">
        <v>82</v>
      </c>
      <c r="AV5140" s="14" t="s">
        <v>82</v>
      </c>
      <c r="AW5140" s="14" t="s">
        <v>34</v>
      </c>
      <c r="AX5140" s="14" t="s">
        <v>72</v>
      </c>
      <c r="AY5140" s="255" t="s">
        <v>191</v>
      </c>
    </row>
    <row r="5141" s="14" customFormat="1">
      <c r="A5141" s="14"/>
      <c r="B5141" s="245"/>
      <c r="C5141" s="246"/>
      <c r="D5141" s="236" t="s">
        <v>202</v>
      </c>
      <c r="E5141" s="247" t="s">
        <v>19</v>
      </c>
      <c r="F5141" s="248" t="s">
        <v>1547</v>
      </c>
      <c r="G5141" s="246"/>
      <c r="H5141" s="249">
        <v>-3.0760000000000001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202</v>
      </c>
      <c r="AU5141" s="255" t="s">
        <v>82</v>
      </c>
      <c r="AV5141" s="14" t="s">
        <v>82</v>
      </c>
      <c r="AW5141" s="14" t="s">
        <v>34</v>
      </c>
      <c r="AX5141" s="14" t="s">
        <v>72</v>
      </c>
      <c r="AY5141" s="255" t="s">
        <v>191</v>
      </c>
    </row>
    <row r="5142" s="13" customFormat="1">
      <c r="A5142" s="13"/>
      <c r="B5142" s="234"/>
      <c r="C5142" s="235"/>
      <c r="D5142" s="236" t="s">
        <v>202</v>
      </c>
      <c r="E5142" s="237" t="s">
        <v>19</v>
      </c>
      <c r="F5142" s="238" t="s">
        <v>1565</v>
      </c>
      <c r="G5142" s="235"/>
      <c r="H5142" s="237" t="s">
        <v>19</v>
      </c>
      <c r="I5142" s="239"/>
      <c r="J5142" s="235"/>
      <c r="K5142" s="235"/>
      <c r="L5142" s="240"/>
      <c r="M5142" s="241"/>
      <c r="N5142" s="242"/>
      <c r="O5142" s="242"/>
      <c r="P5142" s="242"/>
      <c r="Q5142" s="242"/>
      <c r="R5142" s="242"/>
      <c r="S5142" s="242"/>
      <c r="T5142" s="243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4" t="s">
        <v>202</v>
      </c>
      <c r="AU5142" s="244" t="s">
        <v>82</v>
      </c>
      <c r="AV5142" s="13" t="s">
        <v>80</v>
      </c>
      <c r="AW5142" s="13" t="s">
        <v>34</v>
      </c>
      <c r="AX5142" s="13" t="s">
        <v>72</v>
      </c>
      <c r="AY5142" s="244" t="s">
        <v>191</v>
      </c>
    </row>
    <row r="5143" s="13" customFormat="1">
      <c r="A5143" s="13"/>
      <c r="B5143" s="234"/>
      <c r="C5143" s="235"/>
      <c r="D5143" s="236" t="s">
        <v>202</v>
      </c>
      <c r="E5143" s="237" t="s">
        <v>19</v>
      </c>
      <c r="F5143" s="238" t="s">
        <v>1566</v>
      </c>
      <c r="G5143" s="235"/>
      <c r="H5143" s="237" t="s">
        <v>19</v>
      </c>
      <c r="I5143" s="239"/>
      <c r="J5143" s="235"/>
      <c r="K5143" s="235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202</v>
      </c>
      <c r="AU5143" s="244" t="s">
        <v>82</v>
      </c>
      <c r="AV5143" s="13" t="s">
        <v>80</v>
      </c>
      <c r="AW5143" s="13" t="s">
        <v>34</v>
      </c>
      <c r="AX5143" s="13" t="s">
        <v>72</v>
      </c>
      <c r="AY5143" s="244" t="s">
        <v>191</v>
      </c>
    </row>
    <row r="5144" s="14" customFormat="1">
      <c r="A5144" s="14"/>
      <c r="B5144" s="245"/>
      <c r="C5144" s="246"/>
      <c r="D5144" s="236" t="s">
        <v>202</v>
      </c>
      <c r="E5144" s="247" t="s">
        <v>19</v>
      </c>
      <c r="F5144" s="248" t="s">
        <v>1567</v>
      </c>
      <c r="G5144" s="246"/>
      <c r="H5144" s="249">
        <v>45.234000000000002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202</v>
      </c>
      <c r="AU5144" s="255" t="s">
        <v>82</v>
      </c>
      <c r="AV5144" s="14" t="s">
        <v>82</v>
      </c>
      <c r="AW5144" s="14" t="s">
        <v>34</v>
      </c>
      <c r="AX5144" s="14" t="s">
        <v>72</v>
      </c>
      <c r="AY5144" s="255" t="s">
        <v>191</v>
      </c>
    </row>
    <row r="5145" s="14" customFormat="1">
      <c r="A5145" s="14"/>
      <c r="B5145" s="245"/>
      <c r="C5145" s="246"/>
      <c r="D5145" s="236" t="s">
        <v>202</v>
      </c>
      <c r="E5145" s="247" t="s">
        <v>19</v>
      </c>
      <c r="F5145" s="248" t="s">
        <v>1568</v>
      </c>
      <c r="G5145" s="246"/>
      <c r="H5145" s="249">
        <v>-4.5309999999999997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5" t="s">
        <v>202</v>
      </c>
      <c r="AU5145" s="255" t="s">
        <v>82</v>
      </c>
      <c r="AV5145" s="14" t="s">
        <v>82</v>
      </c>
      <c r="AW5145" s="14" t="s">
        <v>34</v>
      </c>
      <c r="AX5145" s="14" t="s">
        <v>72</v>
      </c>
      <c r="AY5145" s="255" t="s">
        <v>191</v>
      </c>
    </row>
    <row r="5146" s="13" customFormat="1">
      <c r="A5146" s="13"/>
      <c r="B5146" s="234"/>
      <c r="C5146" s="235"/>
      <c r="D5146" s="236" t="s">
        <v>202</v>
      </c>
      <c r="E5146" s="237" t="s">
        <v>19</v>
      </c>
      <c r="F5146" s="238" t="s">
        <v>1569</v>
      </c>
      <c r="G5146" s="235"/>
      <c r="H5146" s="237" t="s">
        <v>19</v>
      </c>
      <c r="I5146" s="239"/>
      <c r="J5146" s="235"/>
      <c r="K5146" s="235"/>
      <c r="L5146" s="240"/>
      <c r="M5146" s="241"/>
      <c r="N5146" s="242"/>
      <c r="O5146" s="242"/>
      <c r="P5146" s="242"/>
      <c r="Q5146" s="242"/>
      <c r="R5146" s="242"/>
      <c r="S5146" s="242"/>
      <c r="T5146" s="243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44" t="s">
        <v>202</v>
      </c>
      <c r="AU5146" s="244" t="s">
        <v>82</v>
      </c>
      <c r="AV5146" s="13" t="s">
        <v>80</v>
      </c>
      <c r="AW5146" s="13" t="s">
        <v>34</v>
      </c>
      <c r="AX5146" s="13" t="s">
        <v>72</v>
      </c>
      <c r="AY5146" s="244" t="s">
        <v>191</v>
      </c>
    </row>
    <row r="5147" s="14" customFormat="1">
      <c r="A5147" s="14"/>
      <c r="B5147" s="245"/>
      <c r="C5147" s="246"/>
      <c r="D5147" s="236" t="s">
        <v>202</v>
      </c>
      <c r="E5147" s="247" t="s">
        <v>19</v>
      </c>
      <c r="F5147" s="248" t="s">
        <v>1560</v>
      </c>
      <c r="G5147" s="246"/>
      <c r="H5147" s="249">
        <v>34.439999999999998</v>
      </c>
      <c r="I5147" s="250"/>
      <c r="J5147" s="246"/>
      <c r="K5147" s="246"/>
      <c r="L5147" s="251"/>
      <c r="M5147" s="252"/>
      <c r="N5147" s="253"/>
      <c r="O5147" s="253"/>
      <c r="P5147" s="253"/>
      <c r="Q5147" s="253"/>
      <c r="R5147" s="253"/>
      <c r="S5147" s="253"/>
      <c r="T5147" s="254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5" t="s">
        <v>202</v>
      </c>
      <c r="AU5147" s="255" t="s">
        <v>82</v>
      </c>
      <c r="AV5147" s="14" t="s">
        <v>82</v>
      </c>
      <c r="AW5147" s="14" t="s">
        <v>34</v>
      </c>
      <c r="AX5147" s="14" t="s">
        <v>72</v>
      </c>
      <c r="AY5147" s="255" t="s">
        <v>191</v>
      </c>
    </row>
    <row r="5148" s="14" customFormat="1">
      <c r="A5148" s="14"/>
      <c r="B5148" s="245"/>
      <c r="C5148" s="246"/>
      <c r="D5148" s="236" t="s">
        <v>202</v>
      </c>
      <c r="E5148" s="247" t="s">
        <v>19</v>
      </c>
      <c r="F5148" s="248" t="s">
        <v>1550</v>
      </c>
      <c r="G5148" s="246"/>
      <c r="H5148" s="249">
        <v>0.34999999999999998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202</v>
      </c>
      <c r="AU5148" s="255" t="s">
        <v>82</v>
      </c>
      <c r="AV5148" s="14" t="s">
        <v>82</v>
      </c>
      <c r="AW5148" s="14" t="s">
        <v>34</v>
      </c>
      <c r="AX5148" s="14" t="s">
        <v>72</v>
      </c>
      <c r="AY5148" s="255" t="s">
        <v>191</v>
      </c>
    </row>
    <row r="5149" s="14" customFormat="1">
      <c r="A5149" s="14"/>
      <c r="B5149" s="245"/>
      <c r="C5149" s="246"/>
      <c r="D5149" s="236" t="s">
        <v>202</v>
      </c>
      <c r="E5149" s="247" t="s">
        <v>19</v>
      </c>
      <c r="F5149" s="248" t="s">
        <v>1551</v>
      </c>
      <c r="G5149" s="246"/>
      <c r="H5149" s="249">
        <v>-1.754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202</v>
      </c>
      <c r="AU5149" s="255" t="s">
        <v>82</v>
      </c>
      <c r="AV5149" s="14" t="s">
        <v>82</v>
      </c>
      <c r="AW5149" s="14" t="s">
        <v>34</v>
      </c>
      <c r="AX5149" s="14" t="s">
        <v>72</v>
      </c>
      <c r="AY5149" s="255" t="s">
        <v>191</v>
      </c>
    </row>
    <row r="5150" s="13" customFormat="1">
      <c r="A5150" s="13"/>
      <c r="B5150" s="234"/>
      <c r="C5150" s="235"/>
      <c r="D5150" s="236" t="s">
        <v>202</v>
      </c>
      <c r="E5150" s="237" t="s">
        <v>19</v>
      </c>
      <c r="F5150" s="238" t="s">
        <v>1570</v>
      </c>
      <c r="G5150" s="235"/>
      <c r="H5150" s="237" t="s">
        <v>19</v>
      </c>
      <c r="I5150" s="239"/>
      <c r="J5150" s="235"/>
      <c r="K5150" s="235"/>
      <c r="L5150" s="240"/>
      <c r="M5150" s="241"/>
      <c r="N5150" s="242"/>
      <c r="O5150" s="242"/>
      <c r="P5150" s="242"/>
      <c r="Q5150" s="242"/>
      <c r="R5150" s="242"/>
      <c r="S5150" s="242"/>
      <c r="T5150" s="24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4" t="s">
        <v>202</v>
      </c>
      <c r="AU5150" s="244" t="s">
        <v>82</v>
      </c>
      <c r="AV5150" s="13" t="s">
        <v>80</v>
      </c>
      <c r="AW5150" s="13" t="s">
        <v>34</v>
      </c>
      <c r="AX5150" s="13" t="s">
        <v>72</v>
      </c>
      <c r="AY5150" s="244" t="s">
        <v>191</v>
      </c>
    </row>
    <row r="5151" s="14" customFormat="1">
      <c r="A5151" s="14"/>
      <c r="B5151" s="245"/>
      <c r="C5151" s="246"/>
      <c r="D5151" s="236" t="s">
        <v>202</v>
      </c>
      <c r="E5151" s="247" t="s">
        <v>19</v>
      </c>
      <c r="F5151" s="248" t="s">
        <v>1571</v>
      </c>
      <c r="G5151" s="246"/>
      <c r="H5151" s="249">
        <v>76.524000000000001</v>
      </c>
      <c r="I5151" s="250"/>
      <c r="J5151" s="246"/>
      <c r="K5151" s="246"/>
      <c r="L5151" s="251"/>
      <c r="M5151" s="252"/>
      <c r="N5151" s="253"/>
      <c r="O5151" s="253"/>
      <c r="P5151" s="253"/>
      <c r="Q5151" s="253"/>
      <c r="R5151" s="253"/>
      <c r="S5151" s="253"/>
      <c r="T5151" s="254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5" t="s">
        <v>202</v>
      </c>
      <c r="AU5151" s="255" t="s">
        <v>82</v>
      </c>
      <c r="AV5151" s="14" t="s">
        <v>82</v>
      </c>
      <c r="AW5151" s="14" t="s">
        <v>34</v>
      </c>
      <c r="AX5151" s="14" t="s">
        <v>72</v>
      </c>
      <c r="AY5151" s="255" t="s">
        <v>191</v>
      </c>
    </row>
    <row r="5152" s="14" customFormat="1">
      <c r="A5152" s="14"/>
      <c r="B5152" s="245"/>
      <c r="C5152" s="246"/>
      <c r="D5152" s="236" t="s">
        <v>202</v>
      </c>
      <c r="E5152" s="247" t="s">
        <v>19</v>
      </c>
      <c r="F5152" s="248" t="s">
        <v>1546</v>
      </c>
      <c r="G5152" s="246"/>
      <c r="H5152" s="249">
        <v>0.69999999999999996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202</v>
      </c>
      <c r="AU5152" s="255" t="s">
        <v>82</v>
      </c>
      <c r="AV5152" s="14" t="s">
        <v>82</v>
      </c>
      <c r="AW5152" s="14" t="s">
        <v>34</v>
      </c>
      <c r="AX5152" s="14" t="s">
        <v>72</v>
      </c>
      <c r="AY5152" s="255" t="s">
        <v>191</v>
      </c>
    </row>
    <row r="5153" s="14" customFormat="1">
      <c r="A5153" s="14"/>
      <c r="B5153" s="245"/>
      <c r="C5153" s="246"/>
      <c r="D5153" s="236" t="s">
        <v>202</v>
      </c>
      <c r="E5153" s="247" t="s">
        <v>19</v>
      </c>
      <c r="F5153" s="248" t="s">
        <v>1547</v>
      </c>
      <c r="G5153" s="246"/>
      <c r="H5153" s="249">
        <v>-3.0760000000000001</v>
      </c>
      <c r="I5153" s="250"/>
      <c r="J5153" s="246"/>
      <c r="K5153" s="246"/>
      <c r="L5153" s="251"/>
      <c r="M5153" s="252"/>
      <c r="N5153" s="253"/>
      <c r="O5153" s="253"/>
      <c r="P5153" s="253"/>
      <c r="Q5153" s="253"/>
      <c r="R5153" s="253"/>
      <c r="S5153" s="253"/>
      <c r="T5153" s="25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5" t="s">
        <v>202</v>
      </c>
      <c r="AU5153" s="255" t="s">
        <v>82</v>
      </c>
      <c r="AV5153" s="14" t="s">
        <v>82</v>
      </c>
      <c r="AW5153" s="14" t="s">
        <v>34</v>
      </c>
      <c r="AX5153" s="14" t="s">
        <v>72</v>
      </c>
      <c r="AY5153" s="255" t="s">
        <v>191</v>
      </c>
    </row>
    <row r="5154" s="13" customFormat="1">
      <c r="A5154" s="13"/>
      <c r="B5154" s="234"/>
      <c r="C5154" s="235"/>
      <c r="D5154" s="236" t="s">
        <v>202</v>
      </c>
      <c r="E5154" s="237" t="s">
        <v>19</v>
      </c>
      <c r="F5154" s="238" t="s">
        <v>1572</v>
      </c>
      <c r="G5154" s="235"/>
      <c r="H5154" s="237" t="s">
        <v>19</v>
      </c>
      <c r="I5154" s="239"/>
      <c r="J5154" s="235"/>
      <c r="K5154" s="235"/>
      <c r="L5154" s="240"/>
      <c r="M5154" s="241"/>
      <c r="N5154" s="242"/>
      <c r="O5154" s="242"/>
      <c r="P5154" s="242"/>
      <c r="Q5154" s="242"/>
      <c r="R5154" s="242"/>
      <c r="S5154" s="242"/>
      <c r="T5154" s="243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4" t="s">
        <v>202</v>
      </c>
      <c r="AU5154" s="244" t="s">
        <v>82</v>
      </c>
      <c r="AV5154" s="13" t="s">
        <v>80</v>
      </c>
      <c r="AW5154" s="13" t="s">
        <v>34</v>
      </c>
      <c r="AX5154" s="13" t="s">
        <v>72</v>
      </c>
      <c r="AY5154" s="244" t="s">
        <v>191</v>
      </c>
    </row>
    <row r="5155" s="13" customFormat="1">
      <c r="A5155" s="13"/>
      <c r="B5155" s="234"/>
      <c r="C5155" s="235"/>
      <c r="D5155" s="236" t="s">
        <v>202</v>
      </c>
      <c r="E5155" s="237" t="s">
        <v>19</v>
      </c>
      <c r="F5155" s="238" t="s">
        <v>1573</v>
      </c>
      <c r="G5155" s="235"/>
      <c r="H5155" s="237" t="s">
        <v>19</v>
      </c>
      <c r="I5155" s="239"/>
      <c r="J5155" s="235"/>
      <c r="K5155" s="235"/>
      <c r="L5155" s="240"/>
      <c r="M5155" s="241"/>
      <c r="N5155" s="242"/>
      <c r="O5155" s="242"/>
      <c r="P5155" s="242"/>
      <c r="Q5155" s="242"/>
      <c r="R5155" s="242"/>
      <c r="S5155" s="242"/>
      <c r="T5155" s="24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4" t="s">
        <v>202</v>
      </c>
      <c r="AU5155" s="244" t="s">
        <v>82</v>
      </c>
      <c r="AV5155" s="13" t="s">
        <v>80</v>
      </c>
      <c r="AW5155" s="13" t="s">
        <v>34</v>
      </c>
      <c r="AX5155" s="13" t="s">
        <v>72</v>
      </c>
      <c r="AY5155" s="244" t="s">
        <v>191</v>
      </c>
    </row>
    <row r="5156" s="14" customFormat="1">
      <c r="A5156" s="14"/>
      <c r="B5156" s="245"/>
      <c r="C5156" s="246"/>
      <c r="D5156" s="236" t="s">
        <v>202</v>
      </c>
      <c r="E5156" s="247" t="s">
        <v>19</v>
      </c>
      <c r="F5156" s="248" t="s">
        <v>1574</v>
      </c>
      <c r="G5156" s="246"/>
      <c r="H5156" s="249">
        <v>40.152000000000001</v>
      </c>
      <c r="I5156" s="250"/>
      <c r="J5156" s="246"/>
      <c r="K5156" s="246"/>
      <c r="L5156" s="251"/>
      <c r="M5156" s="252"/>
      <c r="N5156" s="253"/>
      <c r="O5156" s="253"/>
      <c r="P5156" s="253"/>
      <c r="Q5156" s="253"/>
      <c r="R5156" s="253"/>
      <c r="S5156" s="253"/>
      <c r="T5156" s="254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5" t="s">
        <v>202</v>
      </c>
      <c r="AU5156" s="255" t="s">
        <v>82</v>
      </c>
      <c r="AV5156" s="14" t="s">
        <v>82</v>
      </c>
      <c r="AW5156" s="14" t="s">
        <v>34</v>
      </c>
      <c r="AX5156" s="14" t="s">
        <v>72</v>
      </c>
      <c r="AY5156" s="255" t="s">
        <v>191</v>
      </c>
    </row>
    <row r="5157" s="14" customFormat="1">
      <c r="A5157" s="14"/>
      <c r="B5157" s="245"/>
      <c r="C5157" s="246"/>
      <c r="D5157" s="236" t="s">
        <v>202</v>
      </c>
      <c r="E5157" s="247" t="s">
        <v>19</v>
      </c>
      <c r="F5157" s="248" t="s">
        <v>1543</v>
      </c>
      <c r="G5157" s="246"/>
      <c r="H5157" s="249">
        <v>-6.1070000000000002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202</v>
      </c>
      <c r="AU5157" s="255" t="s">
        <v>82</v>
      </c>
      <c r="AV5157" s="14" t="s">
        <v>82</v>
      </c>
      <c r="AW5157" s="14" t="s">
        <v>34</v>
      </c>
      <c r="AX5157" s="14" t="s">
        <v>72</v>
      </c>
      <c r="AY5157" s="255" t="s">
        <v>191</v>
      </c>
    </row>
    <row r="5158" s="13" customFormat="1">
      <c r="A5158" s="13"/>
      <c r="B5158" s="234"/>
      <c r="C5158" s="235"/>
      <c r="D5158" s="236" t="s">
        <v>202</v>
      </c>
      <c r="E5158" s="237" t="s">
        <v>19</v>
      </c>
      <c r="F5158" s="238" t="s">
        <v>1575</v>
      </c>
      <c r="G5158" s="235"/>
      <c r="H5158" s="237" t="s">
        <v>19</v>
      </c>
      <c r="I5158" s="239"/>
      <c r="J5158" s="235"/>
      <c r="K5158" s="235"/>
      <c r="L5158" s="240"/>
      <c r="M5158" s="241"/>
      <c r="N5158" s="242"/>
      <c r="O5158" s="242"/>
      <c r="P5158" s="242"/>
      <c r="Q5158" s="242"/>
      <c r="R5158" s="242"/>
      <c r="S5158" s="242"/>
      <c r="T5158" s="243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44" t="s">
        <v>202</v>
      </c>
      <c r="AU5158" s="244" t="s">
        <v>82</v>
      </c>
      <c r="AV5158" s="13" t="s">
        <v>80</v>
      </c>
      <c r="AW5158" s="13" t="s">
        <v>34</v>
      </c>
      <c r="AX5158" s="13" t="s">
        <v>72</v>
      </c>
      <c r="AY5158" s="244" t="s">
        <v>191</v>
      </c>
    </row>
    <row r="5159" s="14" customFormat="1">
      <c r="A5159" s="14"/>
      <c r="B5159" s="245"/>
      <c r="C5159" s="246"/>
      <c r="D5159" s="236" t="s">
        <v>202</v>
      </c>
      <c r="E5159" s="247" t="s">
        <v>19</v>
      </c>
      <c r="F5159" s="248" t="s">
        <v>1576</v>
      </c>
      <c r="G5159" s="246"/>
      <c r="H5159" s="249">
        <v>60.060000000000002</v>
      </c>
      <c r="I5159" s="250"/>
      <c r="J5159" s="246"/>
      <c r="K5159" s="246"/>
      <c r="L5159" s="251"/>
      <c r="M5159" s="252"/>
      <c r="N5159" s="253"/>
      <c r="O5159" s="253"/>
      <c r="P5159" s="253"/>
      <c r="Q5159" s="253"/>
      <c r="R5159" s="253"/>
      <c r="S5159" s="253"/>
      <c r="T5159" s="254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5" t="s">
        <v>202</v>
      </c>
      <c r="AU5159" s="255" t="s">
        <v>82</v>
      </c>
      <c r="AV5159" s="14" t="s">
        <v>82</v>
      </c>
      <c r="AW5159" s="14" t="s">
        <v>34</v>
      </c>
      <c r="AX5159" s="14" t="s">
        <v>72</v>
      </c>
      <c r="AY5159" s="255" t="s">
        <v>191</v>
      </c>
    </row>
    <row r="5160" s="14" customFormat="1">
      <c r="A5160" s="14"/>
      <c r="B5160" s="245"/>
      <c r="C5160" s="246"/>
      <c r="D5160" s="236" t="s">
        <v>202</v>
      </c>
      <c r="E5160" s="247" t="s">
        <v>19</v>
      </c>
      <c r="F5160" s="248" t="s">
        <v>1546</v>
      </c>
      <c r="G5160" s="246"/>
      <c r="H5160" s="249">
        <v>0.69999999999999996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5" t="s">
        <v>202</v>
      </c>
      <c r="AU5160" s="255" t="s">
        <v>82</v>
      </c>
      <c r="AV5160" s="14" t="s">
        <v>82</v>
      </c>
      <c r="AW5160" s="14" t="s">
        <v>34</v>
      </c>
      <c r="AX5160" s="14" t="s">
        <v>72</v>
      </c>
      <c r="AY5160" s="255" t="s">
        <v>191</v>
      </c>
    </row>
    <row r="5161" s="14" customFormat="1">
      <c r="A5161" s="14"/>
      <c r="B5161" s="245"/>
      <c r="C5161" s="246"/>
      <c r="D5161" s="236" t="s">
        <v>202</v>
      </c>
      <c r="E5161" s="247" t="s">
        <v>19</v>
      </c>
      <c r="F5161" s="248" t="s">
        <v>1547</v>
      </c>
      <c r="G5161" s="246"/>
      <c r="H5161" s="249">
        <v>-3.0760000000000001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5" t="s">
        <v>202</v>
      </c>
      <c r="AU5161" s="255" t="s">
        <v>82</v>
      </c>
      <c r="AV5161" s="14" t="s">
        <v>82</v>
      </c>
      <c r="AW5161" s="14" t="s">
        <v>34</v>
      </c>
      <c r="AX5161" s="14" t="s">
        <v>72</v>
      </c>
      <c r="AY5161" s="255" t="s">
        <v>191</v>
      </c>
    </row>
    <row r="5162" s="13" customFormat="1">
      <c r="A5162" s="13"/>
      <c r="B5162" s="234"/>
      <c r="C5162" s="235"/>
      <c r="D5162" s="236" t="s">
        <v>202</v>
      </c>
      <c r="E5162" s="237" t="s">
        <v>19</v>
      </c>
      <c r="F5162" s="238" t="s">
        <v>1577</v>
      </c>
      <c r="G5162" s="235"/>
      <c r="H5162" s="237" t="s">
        <v>19</v>
      </c>
      <c r="I5162" s="239"/>
      <c r="J5162" s="235"/>
      <c r="K5162" s="235"/>
      <c r="L5162" s="240"/>
      <c r="M5162" s="241"/>
      <c r="N5162" s="242"/>
      <c r="O5162" s="242"/>
      <c r="P5162" s="242"/>
      <c r="Q5162" s="242"/>
      <c r="R5162" s="242"/>
      <c r="S5162" s="242"/>
      <c r="T5162" s="243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44" t="s">
        <v>202</v>
      </c>
      <c r="AU5162" s="244" t="s">
        <v>82</v>
      </c>
      <c r="AV5162" s="13" t="s">
        <v>80</v>
      </c>
      <c r="AW5162" s="13" t="s">
        <v>34</v>
      </c>
      <c r="AX5162" s="13" t="s">
        <v>72</v>
      </c>
      <c r="AY5162" s="244" t="s">
        <v>191</v>
      </c>
    </row>
    <row r="5163" s="14" customFormat="1">
      <c r="A5163" s="14"/>
      <c r="B5163" s="245"/>
      <c r="C5163" s="246"/>
      <c r="D5163" s="236" t="s">
        <v>202</v>
      </c>
      <c r="E5163" s="247" t="s">
        <v>19</v>
      </c>
      <c r="F5163" s="248" t="s">
        <v>1578</v>
      </c>
      <c r="G5163" s="246"/>
      <c r="H5163" s="249">
        <v>34.439999999999998</v>
      </c>
      <c r="I5163" s="250"/>
      <c r="J5163" s="246"/>
      <c r="K5163" s="246"/>
      <c r="L5163" s="251"/>
      <c r="M5163" s="252"/>
      <c r="N5163" s="253"/>
      <c r="O5163" s="253"/>
      <c r="P5163" s="253"/>
      <c r="Q5163" s="253"/>
      <c r="R5163" s="253"/>
      <c r="S5163" s="253"/>
      <c r="T5163" s="254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5" t="s">
        <v>202</v>
      </c>
      <c r="AU5163" s="255" t="s">
        <v>82</v>
      </c>
      <c r="AV5163" s="14" t="s">
        <v>82</v>
      </c>
      <c r="AW5163" s="14" t="s">
        <v>34</v>
      </c>
      <c r="AX5163" s="14" t="s">
        <v>72</v>
      </c>
      <c r="AY5163" s="255" t="s">
        <v>191</v>
      </c>
    </row>
    <row r="5164" s="14" customFormat="1">
      <c r="A5164" s="14"/>
      <c r="B5164" s="245"/>
      <c r="C5164" s="246"/>
      <c r="D5164" s="236" t="s">
        <v>202</v>
      </c>
      <c r="E5164" s="247" t="s">
        <v>19</v>
      </c>
      <c r="F5164" s="248" t="s">
        <v>1550</v>
      </c>
      <c r="G5164" s="246"/>
      <c r="H5164" s="249">
        <v>0.34999999999999998</v>
      </c>
      <c r="I5164" s="250"/>
      <c r="J5164" s="246"/>
      <c r="K5164" s="246"/>
      <c r="L5164" s="251"/>
      <c r="M5164" s="252"/>
      <c r="N5164" s="253"/>
      <c r="O5164" s="253"/>
      <c r="P5164" s="253"/>
      <c r="Q5164" s="253"/>
      <c r="R5164" s="253"/>
      <c r="S5164" s="253"/>
      <c r="T5164" s="25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5" t="s">
        <v>202</v>
      </c>
      <c r="AU5164" s="255" t="s">
        <v>82</v>
      </c>
      <c r="AV5164" s="14" t="s">
        <v>82</v>
      </c>
      <c r="AW5164" s="14" t="s">
        <v>34</v>
      </c>
      <c r="AX5164" s="14" t="s">
        <v>72</v>
      </c>
      <c r="AY5164" s="255" t="s">
        <v>191</v>
      </c>
    </row>
    <row r="5165" s="14" customFormat="1">
      <c r="A5165" s="14"/>
      <c r="B5165" s="245"/>
      <c r="C5165" s="246"/>
      <c r="D5165" s="236" t="s">
        <v>202</v>
      </c>
      <c r="E5165" s="247" t="s">
        <v>19</v>
      </c>
      <c r="F5165" s="248" t="s">
        <v>1551</v>
      </c>
      <c r="G5165" s="246"/>
      <c r="H5165" s="249">
        <v>-1.754</v>
      </c>
      <c r="I5165" s="250"/>
      <c r="J5165" s="246"/>
      <c r="K5165" s="246"/>
      <c r="L5165" s="251"/>
      <c r="M5165" s="252"/>
      <c r="N5165" s="253"/>
      <c r="O5165" s="253"/>
      <c r="P5165" s="253"/>
      <c r="Q5165" s="253"/>
      <c r="R5165" s="253"/>
      <c r="S5165" s="253"/>
      <c r="T5165" s="25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5" t="s">
        <v>202</v>
      </c>
      <c r="AU5165" s="255" t="s">
        <v>82</v>
      </c>
      <c r="AV5165" s="14" t="s">
        <v>82</v>
      </c>
      <c r="AW5165" s="14" t="s">
        <v>34</v>
      </c>
      <c r="AX5165" s="14" t="s">
        <v>72</v>
      </c>
      <c r="AY5165" s="255" t="s">
        <v>191</v>
      </c>
    </row>
    <row r="5166" s="13" customFormat="1">
      <c r="A5166" s="13"/>
      <c r="B5166" s="234"/>
      <c r="C5166" s="235"/>
      <c r="D5166" s="236" t="s">
        <v>202</v>
      </c>
      <c r="E5166" s="237" t="s">
        <v>19</v>
      </c>
      <c r="F5166" s="238" t="s">
        <v>1579</v>
      </c>
      <c r="G5166" s="235"/>
      <c r="H5166" s="237" t="s">
        <v>19</v>
      </c>
      <c r="I5166" s="239"/>
      <c r="J5166" s="235"/>
      <c r="K5166" s="235"/>
      <c r="L5166" s="240"/>
      <c r="M5166" s="241"/>
      <c r="N5166" s="242"/>
      <c r="O5166" s="242"/>
      <c r="P5166" s="242"/>
      <c r="Q5166" s="242"/>
      <c r="R5166" s="242"/>
      <c r="S5166" s="242"/>
      <c r="T5166" s="243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4" t="s">
        <v>202</v>
      </c>
      <c r="AU5166" s="244" t="s">
        <v>82</v>
      </c>
      <c r="AV5166" s="13" t="s">
        <v>80</v>
      </c>
      <c r="AW5166" s="13" t="s">
        <v>34</v>
      </c>
      <c r="AX5166" s="13" t="s">
        <v>72</v>
      </c>
      <c r="AY5166" s="244" t="s">
        <v>191</v>
      </c>
    </row>
    <row r="5167" s="14" customFormat="1">
      <c r="A5167" s="14"/>
      <c r="B5167" s="245"/>
      <c r="C5167" s="246"/>
      <c r="D5167" s="236" t="s">
        <v>202</v>
      </c>
      <c r="E5167" s="247" t="s">
        <v>19</v>
      </c>
      <c r="F5167" s="248" t="s">
        <v>1580</v>
      </c>
      <c r="G5167" s="246"/>
      <c r="H5167" s="249">
        <v>60.060000000000002</v>
      </c>
      <c r="I5167" s="250"/>
      <c r="J5167" s="246"/>
      <c r="K5167" s="246"/>
      <c r="L5167" s="251"/>
      <c r="M5167" s="252"/>
      <c r="N5167" s="253"/>
      <c r="O5167" s="253"/>
      <c r="P5167" s="253"/>
      <c r="Q5167" s="253"/>
      <c r="R5167" s="253"/>
      <c r="S5167" s="253"/>
      <c r="T5167" s="254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5" t="s">
        <v>202</v>
      </c>
      <c r="AU5167" s="255" t="s">
        <v>82</v>
      </c>
      <c r="AV5167" s="14" t="s">
        <v>82</v>
      </c>
      <c r="AW5167" s="14" t="s">
        <v>34</v>
      </c>
      <c r="AX5167" s="14" t="s">
        <v>72</v>
      </c>
      <c r="AY5167" s="255" t="s">
        <v>191</v>
      </c>
    </row>
    <row r="5168" s="14" customFormat="1">
      <c r="A5168" s="14"/>
      <c r="B5168" s="245"/>
      <c r="C5168" s="246"/>
      <c r="D5168" s="236" t="s">
        <v>202</v>
      </c>
      <c r="E5168" s="247" t="s">
        <v>19</v>
      </c>
      <c r="F5168" s="248" t="s">
        <v>1546</v>
      </c>
      <c r="G5168" s="246"/>
      <c r="H5168" s="249">
        <v>0.69999999999999996</v>
      </c>
      <c r="I5168" s="250"/>
      <c r="J5168" s="246"/>
      <c r="K5168" s="246"/>
      <c r="L5168" s="251"/>
      <c r="M5168" s="252"/>
      <c r="N5168" s="253"/>
      <c r="O5168" s="253"/>
      <c r="P5168" s="253"/>
      <c r="Q5168" s="253"/>
      <c r="R5168" s="253"/>
      <c r="S5168" s="253"/>
      <c r="T5168" s="254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5" t="s">
        <v>202</v>
      </c>
      <c r="AU5168" s="255" t="s">
        <v>82</v>
      </c>
      <c r="AV5168" s="14" t="s">
        <v>82</v>
      </c>
      <c r="AW5168" s="14" t="s">
        <v>34</v>
      </c>
      <c r="AX5168" s="14" t="s">
        <v>72</v>
      </c>
      <c r="AY5168" s="255" t="s">
        <v>191</v>
      </c>
    </row>
    <row r="5169" s="14" customFormat="1">
      <c r="A5169" s="14"/>
      <c r="B5169" s="245"/>
      <c r="C5169" s="246"/>
      <c r="D5169" s="236" t="s">
        <v>202</v>
      </c>
      <c r="E5169" s="247" t="s">
        <v>19</v>
      </c>
      <c r="F5169" s="248" t="s">
        <v>1547</v>
      </c>
      <c r="G5169" s="246"/>
      <c r="H5169" s="249">
        <v>-3.0760000000000001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202</v>
      </c>
      <c r="AU5169" s="255" t="s">
        <v>82</v>
      </c>
      <c r="AV5169" s="14" t="s">
        <v>82</v>
      </c>
      <c r="AW5169" s="14" t="s">
        <v>34</v>
      </c>
      <c r="AX5169" s="14" t="s">
        <v>72</v>
      </c>
      <c r="AY5169" s="255" t="s">
        <v>191</v>
      </c>
    </row>
    <row r="5170" s="15" customFormat="1">
      <c r="A5170" s="15"/>
      <c r="B5170" s="256"/>
      <c r="C5170" s="257"/>
      <c r="D5170" s="236" t="s">
        <v>202</v>
      </c>
      <c r="E5170" s="258" t="s">
        <v>19</v>
      </c>
      <c r="F5170" s="259" t="s">
        <v>208</v>
      </c>
      <c r="G5170" s="257"/>
      <c r="H5170" s="260">
        <v>789.08000000000015</v>
      </c>
      <c r="I5170" s="261"/>
      <c r="J5170" s="257"/>
      <c r="K5170" s="257"/>
      <c r="L5170" s="262"/>
      <c r="M5170" s="263"/>
      <c r="N5170" s="264"/>
      <c r="O5170" s="264"/>
      <c r="P5170" s="264"/>
      <c r="Q5170" s="264"/>
      <c r="R5170" s="264"/>
      <c r="S5170" s="264"/>
      <c r="T5170" s="265"/>
      <c r="U5170" s="15"/>
      <c r="V5170" s="15"/>
      <c r="W5170" s="15"/>
      <c r="X5170" s="15"/>
      <c r="Y5170" s="15"/>
      <c r="Z5170" s="15"/>
      <c r="AA5170" s="15"/>
      <c r="AB5170" s="15"/>
      <c r="AC5170" s="15"/>
      <c r="AD5170" s="15"/>
      <c r="AE5170" s="15"/>
      <c r="AT5170" s="266" t="s">
        <v>202</v>
      </c>
      <c r="AU5170" s="266" t="s">
        <v>82</v>
      </c>
      <c r="AV5170" s="15" t="s">
        <v>93</v>
      </c>
      <c r="AW5170" s="15" t="s">
        <v>34</v>
      </c>
      <c r="AX5170" s="15" t="s">
        <v>72</v>
      </c>
      <c r="AY5170" s="266" t="s">
        <v>191</v>
      </c>
    </row>
    <row r="5171" s="13" customFormat="1">
      <c r="A5171" s="13"/>
      <c r="B5171" s="234"/>
      <c r="C5171" s="235"/>
      <c r="D5171" s="236" t="s">
        <v>202</v>
      </c>
      <c r="E5171" s="237" t="s">
        <v>19</v>
      </c>
      <c r="F5171" s="238" t="s">
        <v>1581</v>
      </c>
      <c r="G5171" s="235"/>
      <c r="H5171" s="237" t="s">
        <v>19</v>
      </c>
      <c r="I5171" s="239"/>
      <c r="J5171" s="235"/>
      <c r="K5171" s="235"/>
      <c r="L5171" s="240"/>
      <c r="M5171" s="241"/>
      <c r="N5171" s="242"/>
      <c r="O5171" s="242"/>
      <c r="P5171" s="242"/>
      <c r="Q5171" s="242"/>
      <c r="R5171" s="242"/>
      <c r="S5171" s="242"/>
      <c r="T5171" s="24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4" t="s">
        <v>202</v>
      </c>
      <c r="AU5171" s="244" t="s">
        <v>82</v>
      </c>
      <c r="AV5171" s="13" t="s">
        <v>80</v>
      </c>
      <c r="AW5171" s="13" t="s">
        <v>34</v>
      </c>
      <c r="AX5171" s="13" t="s">
        <v>72</v>
      </c>
      <c r="AY5171" s="244" t="s">
        <v>191</v>
      </c>
    </row>
    <row r="5172" s="13" customFormat="1">
      <c r="A5172" s="13"/>
      <c r="B5172" s="234"/>
      <c r="C5172" s="235"/>
      <c r="D5172" s="236" t="s">
        <v>202</v>
      </c>
      <c r="E5172" s="237" t="s">
        <v>19</v>
      </c>
      <c r="F5172" s="238" t="s">
        <v>1582</v>
      </c>
      <c r="G5172" s="235"/>
      <c r="H5172" s="237" t="s">
        <v>19</v>
      </c>
      <c r="I5172" s="239"/>
      <c r="J5172" s="235"/>
      <c r="K5172" s="235"/>
      <c r="L5172" s="240"/>
      <c r="M5172" s="241"/>
      <c r="N5172" s="242"/>
      <c r="O5172" s="242"/>
      <c r="P5172" s="242"/>
      <c r="Q5172" s="242"/>
      <c r="R5172" s="242"/>
      <c r="S5172" s="242"/>
      <c r="T5172" s="243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44" t="s">
        <v>202</v>
      </c>
      <c r="AU5172" s="244" t="s">
        <v>82</v>
      </c>
      <c r="AV5172" s="13" t="s">
        <v>80</v>
      </c>
      <c r="AW5172" s="13" t="s">
        <v>34</v>
      </c>
      <c r="AX5172" s="13" t="s">
        <v>72</v>
      </c>
      <c r="AY5172" s="244" t="s">
        <v>191</v>
      </c>
    </row>
    <row r="5173" s="14" customFormat="1">
      <c r="A5173" s="14"/>
      <c r="B5173" s="245"/>
      <c r="C5173" s="246"/>
      <c r="D5173" s="236" t="s">
        <v>202</v>
      </c>
      <c r="E5173" s="247" t="s">
        <v>19</v>
      </c>
      <c r="F5173" s="248" t="s">
        <v>1583</v>
      </c>
      <c r="G5173" s="246"/>
      <c r="H5173" s="249">
        <v>55.481999999999999</v>
      </c>
      <c r="I5173" s="250"/>
      <c r="J5173" s="246"/>
      <c r="K5173" s="246"/>
      <c r="L5173" s="251"/>
      <c r="M5173" s="252"/>
      <c r="N5173" s="253"/>
      <c r="O5173" s="253"/>
      <c r="P5173" s="253"/>
      <c r="Q5173" s="253"/>
      <c r="R5173" s="253"/>
      <c r="S5173" s="253"/>
      <c r="T5173" s="25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5" t="s">
        <v>202</v>
      </c>
      <c r="AU5173" s="255" t="s">
        <v>82</v>
      </c>
      <c r="AV5173" s="14" t="s">
        <v>82</v>
      </c>
      <c r="AW5173" s="14" t="s">
        <v>34</v>
      </c>
      <c r="AX5173" s="14" t="s">
        <v>72</v>
      </c>
      <c r="AY5173" s="255" t="s">
        <v>191</v>
      </c>
    </row>
    <row r="5174" s="14" customFormat="1">
      <c r="A5174" s="14"/>
      <c r="B5174" s="245"/>
      <c r="C5174" s="246"/>
      <c r="D5174" s="236" t="s">
        <v>202</v>
      </c>
      <c r="E5174" s="247" t="s">
        <v>19</v>
      </c>
      <c r="F5174" s="248" t="s">
        <v>1503</v>
      </c>
      <c r="G5174" s="246"/>
      <c r="H5174" s="249">
        <v>0.59999999999999998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202</v>
      </c>
      <c r="AU5174" s="255" t="s">
        <v>82</v>
      </c>
      <c r="AV5174" s="14" t="s">
        <v>82</v>
      </c>
      <c r="AW5174" s="14" t="s">
        <v>34</v>
      </c>
      <c r="AX5174" s="14" t="s">
        <v>72</v>
      </c>
      <c r="AY5174" s="255" t="s">
        <v>191</v>
      </c>
    </row>
    <row r="5175" s="14" customFormat="1">
      <c r="A5175" s="14"/>
      <c r="B5175" s="245"/>
      <c r="C5175" s="246"/>
      <c r="D5175" s="236" t="s">
        <v>202</v>
      </c>
      <c r="E5175" s="247" t="s">
        <v>19</v>
      </c>
      <c r="F5175" s="248" t="s">
        <v>1584</v>
      </c>
      <c r="G5175" s="246"/>
      <c r="H5175" s="249">
        <v>-2.5760000000000001</v>
      </c>
      <c r="I5175" s="250"/>
      <c r="J5175" s="246"/>
      <c r="K5175" s="246"/>
      <c r="L5175" s="251"/>
      <c r="M5175" s="252"/>
      <c r="N5175" s="253"/>
      <c r="O5175" s="253"/>
      <c r="P5175" s="253"/>
      <c r="Q5175" s="253"/>
      <c r="R5175" s="253"/>
      <c r="S5175" s="253"/>
      <c r="T5175" s="25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5" t="s">
        <v>202</v>
      </c>
      <c r="AU5175" s="255" t="s">
        <v>82</v>
      </c>
      <c r="AV5175" s="14" t="s">
        <v>82</v>
      </c>
      <c r="AW5175" s="14" t="s">
        <v>34</v>
      </c>
      <c r="AX5175" s="14" t="s">
        <v>72</v>
      </c>
      <c r="AY5175" s="255" t="s">
        <v>191</v>
      </c>
    </row>
    <row r="5176" s="13" customFormat="1">
      <c r="A5176" s="13"/>
      <c r="B5176" s="234"/>
      <c r="C5176" s="235"/>
      <c r="D5176" s="236" t="s">
        <v>202</v>
      </c>
      <c r="E5176" s="237" t="s">
        <v>19</v>
      </c>
      <c r="F5176" s="238" t="s">
        <v>1585</v>
      </c>
      <c r="G5176" s="235"/>
      <c r="H5176" s="237" t="s">
        <v>19</v>
      </c>
      <c r="I5176" s="239"/>
      <c r="J5176" s="235"/>
      <c r="K5176" s="235"/>
      <c r="L5176" s="240"/>
      <c r="M5176" s="241"/>
      <c r="N5176" s="242"/>
      <c r="O5176" s="242"/>
      <c r="P5176" s="242"/>
      <c r="Q5176" s="242"/>
      <c r="R5176" s="242"/>
      <c r="S5176" s="242"/>
      <c r="T5176" s="24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4" t="s">
        <v>202</v>
      </c>
      <c r="AU5176" s="244" t="s">
        <v>82</v>
      </c>
      <c r="AV5176" s="13" t="s">
        <v>80</v>
      </c>
      <c r="AW5176" s="13" t="s">
        <v>34</v>
      </c>
      <c r="AX5176" s="13" t="s">
        <v>72</v>
      </c>
      <c r="AY5176" s="244" t="s">
        <v>191</v>
      </c>
    </row>
    <row r="5177" s="14" customFormat="1">
      <c r="A5177" s="14"/>
      <c r="B5177" s="245"/>
      <c r="C5177" s="246"/>
      <c r="D5177" s="236" t="s">
        <v>202</v>
      </c>
      <c r="E5177" s="247" t="s">
        <v>19</v>
      </c>
      <c r="F5177" s="248" t="s">
        <v>1586</v>
      </c>
      <c r="G5177" s="246"/>
      <c r="H5177" s="249">
        <v>56.868000000000002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202</v>
      </c>
      <c r="AU5177" s="255" t="s">
        <v>82</v>
      </c>
      <c r="AV5177" s="14" t="s">
        <v>82</v>
      </c>
      <c r="AW5177" s="14" t="s">
        <v>34</v>
      </c>
      <c r="AX5177" s="14" t="s">
        <v>72</v>
      </c>
      <c r="AY5177" s="255" t="s">
        <v>191</v>
      </c>
    </row>
    <row r="5178" s="14" customFormat="1">
      <c r="A5178" s="14"/>
      <c r="B5178" s="245"/>
      <c r="C5178" s="246"/>
      <c r="D5178" s="236" t="s">
        <v>202</v>
      </c>
      <c r="E5178" s="247" t="s">
        <v>19</v>
      </c>
      <c r="F5178" s="248" t="s">
        <v>1503</v>
      </c>
      <c r="G5178" s="246"/>
      <c r="H5178" s="249">
        <v>0.59999999999999998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202</v>
      </c>
      <c r="AU5178" s="255" t="s">
        <v>82</v>
      </c>
      <c r="AV5178" s="14" t="s">
        <v>82</v>
      </c>
      <c r="AW5178" s="14" t="s">
        <v>34</v>
      </c>
      <c r="AX5178" s="14" t="s">
        <v>72</v>
      </c>
      <c r="AY5178" s="255" t="s">
        <v>191</v>
      </c>
    </row>
    <row r="5179" s="14" customFormat="1">
      <c r="A5179" s="14"/>
      <c r="B5179" s="245"/>
      <c r="C5179" s="246"/>
      <c r="D5179" s="236" t="s">
        <v>202</v>
      </c>
      <c r="E5179" s="247" t="s">
        <v>19</v>
      </c>
      <c r="F5179" s="248" t="s">
        <v>1584</v>
      </c>
      <c r="G5179" s="246"/>
      <c r="H5179" s="249">
        <v>-2.5760000000000001</v>
      </c>
      <c r="I5179" s="250"/>
      <c r="J5179" s="246"/>
      <c r="K5179" s="246"/>
      <c r="L5179" s="251"/>
      <c r="M5179" s="252"/>
      <c r="N5179" s="253"/>
      <c r="O5179" s="253"/>
      <c r="P5179" s="253"/>
      <c r="Q5179" s="253"/>
      <c r="R5179" s="253"/>
      <c r="S5179" s="253"/>
      <c r="T5179" s="25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5" t="s">
        <v>202</v>
      </c>
      <c r="AU5179" s="255" t="s">
        <v>82</v>
      </c>
      <c r="AV5179" s="14" t="s">
        <v>82</v>
      </c>
      <c r="AW5179" s="14" t="s">
        <v>34</v>
      </c>
      <c r="AX5179" s="14" t="s">
        <v>72</v>
      </c>
      <c r="AY5179" s="255" t="s">
        <v>191</v>
      </c>
    </row>
    <row r="5180" s="13" customFormat="1">
      <c r="A5180" s="13"/>
      <c r="B5180" s="234"/>
      <c r="C5180" s="235"/>
      <c r="D5180" s="236" t="s">
        <v>202</v>
      </c>
      <c r="E5180" s="237" t="s">
        <v>19</v>
      </c>
      <c r="F5180" s="238" t="s">
        <v>1587</v>
      </c>
      <c r="G5180" s="235"/>
      <c r="H5180" s="237" t="s">
        <v>19</v>
      </c>
      <c r="I5180" s="239"/>
      <c r="J5180" s="235"/>
      <c r="K5180" s="235"/>
      <c r="L5180" s="240"/>
      <c r="M5180" s="241"/>
      <c r="N5180" s="242"/>
      <c r="O5180" s="242"/>
      <c r="P5180" s="242"/>
      <c r="Q5180" s="242"/>
      <c r="R5180" s="242"/>
      <c r="S5180" s="242"/>
      <c r="T5180" s="24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44" t="s">
        <v>202</v>
      </c>
      <c r="AU5180" s="244" t="s">
        <v>82</v>
      </c>
      <c r="AV5180" s="13" t="s">
        <v>80</v>
      </c>
      <c r="AW5180" s="13" t="s">
        <v>34</v>
      </c>
      <c r="AX5180" s="13" t="s">
        <v>72</v>
      </c>
      <c r="AY5180" s="244" t="s">
        <v>191</v>
      </c>
    </row>
    <row r="5181" s="14" customFormat="1">
      <c r="A5181" s="14"/>
      <c r="B5181" s="245"/>
      <c r="C5181" s="246"/>
      <c r="D5181" s="236" t="s">
        <v>202</v>
      </c>
      <c r="E5181" s="247" t="s">
        <v>19</v>
      </c>
      <c r="F5181" s="248" t="s">
        <v>1588</v>
      </c>
      <c r="G5181" s="246"/>
      <c r="H5181" s="249">
        <v>36.246000000000002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202</v>
      </c>
      <c r="AU5181" s="255" t="s">
        <v>82</v>
      </c>
      <c r="AV5181" s="14" t="s">
        <v>82</v>
      </c>
      <c r="AW5181" s="14" t="s">
        <v>34</v>
      </c>
      <c r="AX5181" s="14" t="s">
        <v>72</v>
      </c>
      <c r="AY5181" s="255" t="s">
        <v>191</v>
      </c>
    </row>
    <row r="5182" s="14" customFormat="1">
      <c r="A5182" s="14"/>
      <c r="B5182" s="245"/>
      <c r="C5182" s="246"/>
      <c r="D5182" s="236" t="s">
        <v>202</v>
      </c>
      <c r="E5182" s="247" t="s">
        <v>19</v>
      </c>
      <c r="F5182" s="248" t="s">
        <v>1375</v>
      </c>
      <c r="G5182" s="246"/>
      <c r="H5182" s="249">
        <v>-1.5760000000000001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202</v>
      </c>
      <c r="AU5182" s="255" t="s">
        <v>82</v>
      </c>
      <c r="AV5182" s="14" t="s">
        <v>82</v>
      </c>
      <c r="AW5182" s="14" t="s">
        <v>34</v>
      </c>
      <c r="AX5182" s="14" t="s">
        <v>72</v>
      </c>
      <c r="AY5182" s="255" t="s">
        <v>191</v>
      </c>
    </row>
    <row r="5183" s="13" customFormat="1">
      <c r="A5183" s="13"/>
      <c r="B5183" s="234"/>
      <c r="C5183" s="235"/>
      <c r="D5183" s="236" t="s">
        <v>202</v>
      </c>
      <c r="E5183" s="237" t="s">
        <v>19</v>
      </c>
      <c r="F5183" s="238" t="s">
        <v>1589</v>
      </c>
      <c r="G5183" s="235"/>
      <c r="H5183" s="237" t="s">
        <v>19</v>
      </c>
      <c r="I5183" s="239"/>
      <c r="J5183" s="235"/>
      <c r="K5183" s="235"/>
      <c r="L5183" s="240"/>
      <c r="M5183" s="241"/>
      <c r="N5183" s="242"/>
      <c r="O5183" s="242"/>
      <c r="P5183" s="242"/>
      <c r="Q5183" s="242"/>
      <c r="R5183" s="242"/>
      <c r="S5183" s="242"/>
      <c r="T5183" s="243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4" t="s">
        <v>202</v>
      </c>
      <c r="AU5183" s="244" t="s">
        <v>82</v>
      </c>
      <c r="AV5183" s="13" t="s">
        <v>80</v>
      </c>
      <c r="AW5183" s="13" t="s">
        <v>34</v>
      </c>
      <c r="AX5183" s="13" t="s">
        <v>72</v>
      </c>
      <c r="AY5183" s="244" t="s">
        <v>191</v>
      </c>
    </row>
    <row r="5184" s="14" customFormat="1">
      <c r="A5184" s="14"/>
      <c r="B5184" s="245"/>
      <c r="C5184" s="246"/>
      <c r="D5184" s="236" t="s">
        <v>202</v>
      </c>
      <c r="E5184" s="247" t="s">
        <v>19</v>
      </c>
      <c r="F5184" s="248" t="s">
        <v>1590</v>
      </c>
      <c r="G5184" s="246"/>
      <c r="H5184" s="249">
        <v>23.352</v>
      </c>
      <c r="I5184" s="250"/>
      <c r="J5184" s="246"/>
      <c r="K5184" s="246"/>
      <c r="L5184" s="251"/>
      <c r="M5184" s="252"/>
      <c r="N5184" s="253"/>
      <c r="O5184" s="253"/>
      <c r="P5184" s="253"/>
      <c r="Q5184" s="253"/>
      <c r="R5184" s="253"/>
      <c r="S5184" s="253"/>
      <c r="T5184" s="254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5" t="s">
        <v>202</v>
      </c>
      <c r="AU5184" s="255" t="s">
        <v>82</v>
      </c>
      <c r="AV5184" s="14" t="s">
        <v>82</v>
      </c>
      <c r="AW5184" s="14" t="s">
        <v>34</v>
      </c>
      <c r="AX5184" s="14" t="s">
        <v>72</v>
      </c>
      <c r="AY5184" s="255" t="s">
        <v>191</v>
      </c>
    </row>
    <row r="5185" s="14" customFormat="1">
      <c r="A5185" s="14"/>
      <c r="B5185" s="245"/>
      <c r="C5185" s="246"/>
      <c r="D5185" s="236" t="s">
        <v>202</v>
      </c>
      <c r="E5185" s="247" t="s">
        <v>19</v>
      </c>
      <c r="F5185" s="248" t="s">
        <v>1375</v>
      </c>
      <c r="G5185" s="246"/>
      <c r="H5185" s="249">
        <v>-1.5760000000000001</v>
      </c>
      <c r="I5185" s="250"/>
      <c r="J5185" s="246"/>
      <c r="K5185" s="246"/>
      <c r="L5185" s="251"/>
      <c r="M5185" s="252"/>
      <c r="N5185" s="253"/>
      <c r="O5185" s="253"/>
      <c r="P5185" s="253"/>
      <c r="Q5185" s="253"/>
      <c r="R5185" s="253"/>
      <c r="S5185" s="253"/>
      <c r="T5185" s="254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5" t="s">
        <v>202</v>
      </c>
      <c r="AU5185" s="255" t="s">
        <v>82</v>
      </c>
      <c r="AV5185" s="14" t="s">
        <v>82</v>
      </c>
      <c r="AW5185" s="14" t="s">
        <v>34</v>
      </c>
      <c r="AX5185" s="14" t="s">
        <v>72</v>
      </c>
      <c r="AY5185" s="255" t="s">
        <v>191</v>
      </c>
    </row>
    <row r="5186" s="13" customFormat="1">
      <c r="A5186" s="13"/>
      <c r="B5186" s="234"/>
      <c r="C5186" s="235"/>
      <c r="D5186" s="236" t="s">
        <v>202</v>
      </c>
      <c r="E5186" s="237" t="s">
        <v>19</v>
      </c>
      <c r="F5186" s="238" t="s">
        <v>1591</v>
      </c>
      <c r="G5186" s="235"/>
      <c r="H5186" s="237" t="s">
        <v>19</v>
      </c>
      <c r="I5186" s="239"/>
      <c r="J5186" s="235"/>
      <c r="K5186" s="235"/>
      <c r="L5186" s="240"/>
      <c r="M5186" s="241"/>
      <c r="N5186" s="242"/>
      <c r="O5186" s="242"/>
      <c r="P5186" s="242"/>
      <c r="Q5186" s="242"/>
      <c r="R5186" s="242"/>
      <c r="S5186" s="242"/>
      <c r="T5186" s="24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44" t="s">
        <v>202</v>
      </c>
      <c r="AU5186" s="244" t="s">
        <v>82</v>
      </c>
      <c r="AV5186" s="13" t="s">
        <v>80</v>
      </c>
      <c r="AW5186" s="13" t="s">
        <v>34</v>
      </c>
      <c r="AX5186" s="13" t="s">
        <v>72</v>
      </c>
      <c r="AY5186" s="244" t="s">
        <v>191</v>
      </c>
    </row>
    <row r="5187" s="14" customFormat="1">
      <c r="A5187" s="14"/>
      <c r="B5187" s="245"/>
      <c r="C5187" s="246"/>
      <c r="D5187" s="236" t="s">
        <v>202</v>
      </c>
      <c r="E5187" s="247" t="s">
        <v>19</v>
      </c>
      <c r="F5187" s="248" t="s">
        <v>1592</v>
      </c>
      <c r="G5187" s="246"/>
      <c r="H5187" s="249">
        <v>62.244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202</v>
      </c>
      <c r="AU5187" s="255" t="s">
        <v>82</v>
      </c>
      <c r="AV5187" s="14" t="s">
        <v>82</v>
      </c>
      <c r="AW5187" s="14" t="s">
        <v>34</v>
      </c>
      <c r="AX5187" s="14" t="s">
        <v>72</v>
      </c>
      <c r="AY5187" s="255" t="s">
        <v>191</v>
      </c>
    </row>
    <row r="5188" s="14" customFormat="1">
      <c r="A5188" s="14"/>
      <c r="B5188" s="245"/>
      <c r="C5188" s="246"/>
      <c r="D5188" s="236" t="s">
        <v>202</v>
      </c>
      <c r="E5188" s="247" t="s">
        <v>19</v>
      </c>
      <c r="F5188" s="248" t="s">
        <v>1593</v>
      </c>
      <c r="G5188" s="246"/>
      <c r="H5188" s="249">
        <v>1.2</v>
      </c>
      <c r="I5188" s="250"/>
      <c r="J5188" s="246"/>
      <c r="K5188" s="246"/>
      <c r="L5188" s="251"/>
      <c r="M5188" s="252"/>
      <c r="N5188" s="253"/>
      <c r="O5188" s="253"/>
      <c r="P5188" s="253"/>
      <c r="Q5188" s="253"/>
      <c r="R5188" s="253"/>
      <c r="S5188" s="253"/>
      <c r="T5188" s="254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5" t="s">
        <v>202</v>
      </c>
      <c r="AU5188" s="255" t="s">
        <v>82</v>
      </c>
      <c r="AV5188" s="14" t="s">
        <v>82</v>
      </c>
      <c r="AW5188" s="14" t="s">
        <v>34</v>
      </c>
      <c r="AX5188" s="14" t="s">
        <v>72</v>
      </c>
      <c r="AY5188" s="255" t="s">
        <v>191</v>
      </c>
    </row>
    <row r="5189" s="14" customFormat="1">
      <c r="A5189" s="14"/>
      <c r="B5189" s="245"/>
      <c r="C5189" s="246"/>
      <c r="D5189" s="236" t="s">
        <v>202</v>
      </c>
      <c r="E5189" s="247" t="s">
        <v>19</v>
      </c>
      <c r="F5189" s="248" t="s">
        <v>1594</v>
      </c>
      <c r="G5189" s="246"/>
      <c r="H5189" s="249">
        <v>-5.7999999999999998</v>
      </c>
      <c r="I5189" s="250"/>
      <c r="J5189" s="246"/>
      <c r="K5189" s="246"/>
      <c r="L5189" s="251"/>
      <c r="M5189" s="252"/>
      <c r="N5189" s="253"/>
      <c r="O5189" s="253"/>
      <c r="P5189" s="253"/>
      <c r="Q5189" s="253"/>
      <c r="R5189" s="253"/>
      <c r="S5189" s="253"/>
      <c r="T5189" s="254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5" t="s">
        <v>202</v>
      </c>
      <c r="AU5189" s="255" t="s">
        <v>82</v>
      </c>
      <c r="AV5189" s="14" t="s">
        <v>82</v>
      </c>
      <c r="AW5189" s="14" t="s">
        <v>34</v>
      </c>
      <c r="AX5189" s="14" t="s">
        <v>72</v>
      </c>
      <c r="AY5189" s="255" t="s">
        <v>191</v>
      </c>
    </row>
    <row r="5190" s="13" customFormat="1">
      <c r="A5190" s="13"/>
      <c r="B5190" s="234"/>
      <c r="C5190" s="235"/>
      <c r="D5190" s="236" t="s">
        <v>202</v>
      </c>
      <c r="E5190" s="237" t="s">
        <v>19</v>
      </c>
      <c r="F5190" s="238" t="s">
        <v>1595</v>
      </c>
      <c r="G5190" s="235"/>
      <c r="H5190" s="237" t="s">
        <v>19</v>
      </c>
      <c r="I5190" s="239"/>
      <c r="J5190" s="235"/>
      <c r="K5190" s="235"/>
      <c r="L5190" s="240"/>
      <c r="M5190" s="241"/>
      <c r="N5190" s="242"/>
      <c r="O5190" s="242"/>
      <c r="P5190" s="242"/>
      <c r="Q5190" s="242"/>
      <c r="R5190" s="242"/>
      <c r="S5190" s="242"/>
      <c r="T5190" s="24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4" t="s">
        <v>202</v>
      </c>
      <c r="AU5190" s="244" t="s">
        <v>82</v>
      </c>
      <c r="AV5190" s="13" t="s">
        <v>80</v>
      </c>
      <c r="AW5190" s="13" t="s">
        <v>34</v>
      </c>
      <c r="AX5190" s="13" t="s">
        <v>72</v>
      </c>
      <c r="AY5190" s="244" t="s">
        <v>191</v>
      </c>
    </row>
    <row r="5191" s="14" customFormat="1">
      <c r="A5191" s="14"/>
      <c r="B5191" s="245"/>
      <c r="C5191" s="246"/>
      <c r="D5191" s="236" t="s">
        <v>202</v>
      </c>
      <c r="E5191" s="247" t="s">
        <v>19</v>
      </c>
      <c r="F5191" s="248" t="s">
        <v>1596</v>
      </c>
      <c r="G5191" s="246"/>
      <c r="H5191" s="249">
        <v>62.579999999999998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202</v>
      </c>
      <c r="AU5191" s="255" t="s">
        <v>82</v>
      </c>
      <c r="AV5191" s="14" t="s">
        <v>82</v>
      </c>
      <c r="AW5191" s="14" t="s">
        <v>34</v>
      </c>
      <c r="AX5191" s="14" t="s">
        <v>72</v>
      </c>
      <c r="AY5191" s="255" t="s">
        <v>191</v>
      </c>
    </row>
    <row r="5192" s="14" customFormat="1">
      <c r="A5192" s="14"/>
      <c r="B5192" s="245"/>
      <c r="C5192" s="246"/>
      <c r="D5192" s="236" t="s">
        <v>202</v>
      </c>
      <c r="E5192" s="247" t="s">
        <v>19</v>
      </c>
      <c r="F5192" s="248" t="s">
        <v>1428</v>
      </c>
      <c r="G5192" s="246"/>
      <c r="H5192" s="249">
        <v>-1.8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202</v>
      </c>
      <c r="AU5192" s="255" t="s">
        <v>82</v>
      </c>
      <c r="AV5192" s="14" t="s">
        <v>82</v>
      </c>
      <c r="AW5192" s="14" t="s">
        <v>34</v>
      </c>
      <c r="AX5192" s="14" t="s">
        <v>72</v>
      </c>
      <c r="AY5192" s="255" t="s">
        <v>191</v>
      </c>
    </row>
    <row r="5193" s="13" customFormat="1">
      <c r="A5193" s="13"/>
      <c r="B5193" s="234"/>
      <c r="C5193" s="235"/>
      <c r="D5193" s="236" t="s">
        <v>202</v>
      </c>
      <c r="E5193" s="237" t="s">
        <v>19</v>
      </c>
      <c r="F5193" s="238" t="s">
        <v>1597</v>
      </c>
      <c r="G5193" s="235"/>
      <c r="H5193" s="237" t="s">
        <v>19</v>
      </c>
      <c r="I5193" s="239"/>
      <c r="J5193" s="235"/>
      <c r="K5193" s="235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202</v>
      </c>
      <c r="AU5193" s="244" t="s">
        <v>82</v>
      </c>
      <c r="AV5193" s="13" t="s">
        <v>80</v>
      </c>
      <c r="AW5193" s="13" t="s">
        <v>34</v>
      </c>
      <c r="AX5193" s="13" t="s">
        <v>72</v>
      </c>
      <c r="AY5193" s="244" t="s">
        <v>191</v>
      </c>
    </row>
    <row r="5194" s="14" customFormat="1">
      <c r="A5194" s="14"/>
      <c r="B5194" s="245"/>
      <c r="C5194" s="246"/>
      <c r="D5194" s="236" t="s">
        <v>202</v>
      </c>
      <c r="E5194" s="247" t="s">
        <v>19</v>
      </c>
      <c r="F5194" s="248" t="s">
        <v>1598</v>
      </c>
      <c r="G5194" s="246"/>
      <c r="H5194" s="249">
        <v>37.421999999999997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202</v>
      </c>
      <c r="AU5194" s="255" t="s">
        <v>82</v>
      </c>
      <c r="AV5194" s="14" t="s">
        <v>82</v>
      </c>
      <c r="AW5194" s="14" t="s">
        <v>34</v>
      </c>
      <c r="AX5194" s="14" t="s">
        <v>72</v>
      </c>
      <c r="AY5194" s="255" t="s">
        <v>191</v>
      </c>
    </row>
    <row r="5195" s="14" customFormat="1">
      <c r="A5195" s="14"/>
      <c r="B5195" s="245"/>
      <c r="C5195" s="246"/>
      <c r="D5195" s="236" t="s">
        <v>202</v>
      </c>
      <c r="E5195" s="247" t="s">
        <v>19</v>
      </c>
      <c r="F5195" s="248" t="s">
        <v>1428</v>
      </c>
      <c r="G5195" s="246"/>
      <c r="H5195" s="249">
        <v>-1.8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202</v>
      </c>
      <c r="AU5195" s="255" t="s">
        <v>82</v>
      </c>
      <c r="AV5195" s="14" t="s">
        <v>82</v>
      </c>
      <c r="AW5195" s="14" t="s">
        <v>34</v>
      </c>
      <c r="AX5195" s="14" t="s">
        <v>72</v>
      </c>
      <c r="AY5195" s="255" t="s">
        <v>191</v>
      </c>
    </row>
    <row r="5196" s="13" customFormat="1">
      <c r="A5196" s="13"/>
      <c r="B5196" s="234"/>
      <c r="C5196" s="235"/>
      <c r="D5196" s="236" t="s">
        <v>202</v>
      </c>
      <c r="E5196" s="237" t="s">
        <v>19</v>
      </c>
      <c r="F5196" s="238" t="s">
        <v>1599</v>
      </c>
      <c r="G5196" s="235"/>
      <c r="H5196" s="237" t="s">
        <v>19</v>
      </c>
      <c r="I5196" s="239"/>
      <c r="J5196" s="235"/>
      <c r="K5196" s="235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202</v>
      </c>
      <c r="AU5196" s="244" t="s">
        <v>82</v>
      </c>
      <c r="AV5196" s="13" t="s">
        <v>80</v>
      </c>
      <c r="AW5196" s="13" t="s">
        <v>34</v>
      </c>
      <c r="AX5196" s="13" t="s">
        <v>72</v>
      </c>
      <c r="AY5196" s="244" t="s">
        <v>191</v>
      </c>
    </row>
    <row r="5197" s="14" customFormat="1">
      <c r="A5197" s="14"/>
      <c r="B5197" s="245"/>
      <c r="C5197" s="246"/>
      <c r="D5197" s="236" t="s">
        <v>202</v>
      </c>
      <c r="E5197" s="247" t="s">
        <v>19</v>
      </c>
      <c r="F5197" s="248" t="s">
        <v>1600</v>
      </c>
      <c r="G5197" s="246"/>
      <c r="H5197" s="249">
        <v>53.591999999999999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202</v>
      </c>
      <c r="AU5197" s="255" t="s">
        <v>82</v>
      </c>
      <c r="AV5197" s="14" t="s">
        <v>82</v>
      </c>
      <c r="AW5197" s="14" t="s">
        <v>34</v>
      </c>
      <c r="AX5197" s="14" t="s">
        <v>72</v>
      </c>
      <c r="AY5197" s="255" t="s">
        <v>191</v>
      </c>
    </row>
    <row r="5198" s="14" customFormat="1">
      <c r="A5198" s="14"/>
      <c r="B5198" s="245"/>
      <c r="C5198" s="246"/>
      <c r="D5198" s="236" t="s">
        <v>202</v>
      </c>
      <c r="E5198" s="247" t="s">
        <v>19</v>
      </c>
      <c r="F5198" s="248" t="s">
        <v>1503</v>
      </c>
      <c r="G5198" s="246"/>
      <c r="H5198" s="249">
        <v>0.59999999999999998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202</v>
      </c>
      <c r="AU5198" s="255" t="s">
        <v>82</v>
      </c>
      <c r="AV5198" s="14" t="s">
        <v>82</v>
      </c>
      <c r="AW5198" s="14" t="s">
        <v>34</v>
      </c>
      <c r="AX5198" s="14" t="s">
        <v>72</v>
      </c>
      <c r="AY5198" s="255" t="s">
        <v>191</v>
      </c>
    </row>
    <row r="5199" s="14" customFormat="1">
      <c r="A5199" s="14"/>
      <c r="B5199" s="245"/>
      <c r="C5199" s="246"/>
      <c r="D5199" s="236" t="s">
        <v>202</v>
      </c>
      <c r="E5199" s="247" t="s">
        <v>19</v>
      </c>
      <c r="F5199" s="248" t="s">
        <v>1601</v>
      </c>
      <c r="G5199" s="246"/>
      <c r="H5199" s="249">
        <v>-4.1520000000000001</v>
      </c>
      <c r="I5199" s="250"/>
      <c r="J5199" s="246"/>
      <c r="K5199" s="246"/>
      <c r="L5199" s="251"/>
      <c r="M5199" s="252"/>
      <c r="N5199" s="253"/>
      <c r="O5199" s="253"/>
      <c r="P5199" s="253"/>
      <c r="Q5199" s="253"/>
      <c r="R5199" s="253"/>
      <c r="S5199" s="253"/>
      <c r="T5199" s="254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5" t="s">
        <v>202</v>
      </c>
      <c r="AU5199" s="255" t="s">
        <v>82</v>
      </c>
      <c r="AV5199" s="14" t="s">
        <v>82</v>
      </c>
      <c r="AW5199" s="14" t="s">
        <v>34</v>
      </c>
      <c r="AX5199" s="14" t="s">
        <v>72</v>
      </c>
      <c r="AY5199" s="255" t="s">
        <v>191</v>
      </c>
    </row>
    <row r="5200" s="13" customFormat="1">
      <c r="A5200" s="13"/>
      <c r="B5200" s="234"/>
      <c r="C5200" s="235"/>
      <c r="D5200" s="236" t="s">
        <v>202</v>
      </c>
      <c r="E5200" s="237" t="s">
        <v>19</v>
      </c>
      <c r="F5200" s="238" t="s">
        <v>1602</v>
      </c>
      <c r="G5200" s="235"/>
      <c r="H5200" s="237" t="s">
        <v>19</v>
      </c>
      <c r="I5200" s="239"/>
      <c r="J5200" s="235"/>
      <c r="K5200" s="235"/>
      <c r="L5200" s="240"/>
      <c r="M5200" s="241"/>
      <c r="N5200" s="242"/>
      <c r="O5200" s="242"/>
      <c r="P5200" s="242"/>
      <c r="Q5200" s="242"/>
      <c r="R5200" s="242"/>
      <c r="S5200" s="242"/>
      <c r="T5200" s="24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44" t="s">
        <v>202</v>
      </c>
      <c r="AU5200" s="244" t="s">
        <v>82</v>
      </c>
      <c r="AV5200" s="13" t="s">
        <v>80</v>
      </c>
      <c r="AW5200" s="13" t="s">
        <v>34</v>
      </c>
      <c r="AX5200" s="13" t="s">
        <v>72</v>
      </c>
      <c r="AY5200" s="244" t="s">
        <v>191</v>
      </c>
    </row>
    <row r="5201" s="14" customFormat="1">
      <c r="A5201" s="14"/>
      <c r="B5201" s="245"/>
      <c r="C5201" s="246"/>
      <c r="D5201" s="236" t="s">
        <v>202</v>
      </c>
      <c r="E5201" s="247" t="s">
        <v>19</v>
      </c>
      <c r="F5201" s="248" t="s">
        <v>1603</v>
      </c>
      <c r="G5201" s="246"/>
      <c r="H5201" s="249">
        <v>39.731999999999999</v>
      </c>
      <c r="I5201" s="250"/>
      <c r="J5201" s="246"/>
      <c r="K5201" s="246"/>
      <c r="L5201" s="251"/>
      <c r="M5201" s="252"/>
      <c r="N5201" s="253"/>
      <c r="O5201" s="253"/>
      <c r="P5201" s="253"/>
      <c r="Q5201" s="253"/>
      <c r="R5201" s="253"/>
      <c r="S5201" s="253"/>
      <c r="T5201" s="25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5" t="s">
        <v>202</v>
      </c>
      <c r="AU5201" s="255" t="s">
        <v>82</v>
      </c>
      <c r="AV5201" s="14" t="s">
        <v>82</v>
      </c>
      <c r="AW5201" s="14" t="s">
        <v>34</v>
      </c>
      <c r="AX5201" s="14" t="s">
        <v>72</v>
      </c>
      <c r="AY5201" s="255" t="s">
        <v>191</v>
      </c>
    </row>
    <row r="5202" s="14" customFormat="1">
      <c r="A5202" s="14"/>
      <c r="B5202" s="245"/>
      <c r="C5202" s="246"/>
      <c r="D5202" s="236" t="s">
        <v>202</v>
      </c>
      <c r="E5202" s="247" t="s">
        <v>19</v>
      </c>
      <c r="F5202" s="248" t="s">
        <v>1375</v>
      </c>
      <c r="G5202" s="246"/>
      <c r="H5202" s="249">
        <v>-1.5760000000000001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202</v>
      </c>
      <c r="AU5202" s="255" t="s">
        <v>82</v>
      </c>
      <c r="AV5202" s="14" t="s">
        <v>82</v>
      </c>
      <c r="AW5202" s="14" t="s">
        <v>34</v>
      </c>
      <c r="AX5202" s="14" t="s">
        <v>72</v>
      </c>
      <c r="AY5202" s="255" t="s">
        <v>191</v>
      </c>
    </row>
    <row r="5203" s="13" customFormat="1">
      <c r="A5203" s="13"/>
      <c r="B5203" s="234"/>
      <c r="C5203" s="235"/>
      <c r="D5203" s="236" t="s">
        <v>202</v>
      </c>
      <c r="E5203" s="237" t="s">
        <v>19</v>
      </c>
      <c r="F5203" s="238" t="s">
        <v>1604</v>
      </c>
      <c r="G5203" s="235"/>
      <c r="H5203" s="237" t="s">
        <v>19</v>
      </c>
      <c r="I5203" s="239"/>
      <c r="J5203" s="235"/>
      <c r="K5203" s="235"/>
      <c r="L5203" s="240"/>
      <c r="M5203" s="241"/>
      <c r="N5203" s="242"/>
      <c r="O5203" s="242"/>
      <c r="P5203" s="242"/>
      <c r="Q5203" s="242"/>
      <c r="R5203" s="242"/>
      <c r="S5203" s="242"/>
      <c r="T5203" s="24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4" t="s">
        <v>202</v>
      </c>
      <c r="AU5203" s="244" t="s">
        <v>82</v>
      </c>
      <c r="AV5203" s="13" t="s">
        <v>80</v>
      </c>
      <c r="AW5203" s="13" t="s">
        <v>34</v>
      </c>
      <c r="AX5203" s="13" t="s">
        <v>72</v>
      </c>
      <c r="AY5203" s="244" t="s">
        <v>191</v>
      </c>
    </row>
    <row r="5204" s="14" customFormat="1">
      <c r="A5204" s="14"/>
      <c r="B5204" s="245"/>
      <c r="C5204" s="246"/>
      <c r="D5204" s="236" t="s">
        <v>202</v>
      </c>
      <c r="E5204" s="247" t="s">
        <v>19</v>
      </c>
      <c r="F5204" s="248" t="s">
        <v>1603</v>
      </c>
      <c r="G5204" s="246"/>
      <c r="H5204" s="249">
        <v>39.731999999999999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202</v>
      </c>
      <c r="AU5204" s="255" t="s">
        <v>82</v>
      </c>
      <c r="AV5204" s="14" t="s">
        <v>82</v>
      </c>
      <c r="AW5204" s="14" t="s">
        <v>34</v>
      </c>
      <c r="AX5204" s="14" t="s">
        <v>72</v>
      </c>
      <c r="AY5204" s="255" t="s">
        <v>191</v>
      </c>
    </row>
    <row r="5205" s="14" customFormat="1">
      <c r="A5205" s="14"/>
      <c r="B5205" s="245"/>
      <c r="C5205" s="246"/>
      <c r="D5205" s="236" t="s">
        <v>202</v>
      </c>
      <c r="E5205" s="247" t="s">
        <v>19</v>
      </c>
      <c r="F5205" s="248" t="s">
        <v>1503</v>
      </c>
      <c r="G5205" s="246"/>
      <c r="H5205" s="249">
        <v>0.59999999999999998</v>
      </c>
      <c r="I5205" s="250"/>
      <c r="J5205" s="246"/>
      <c r="K5205" s="246"/>
      <c r="L5205" s="251"/>
      <c r="M5205" s="252"/>
      <c r="N5205" s="253"/>
      <c r="O5205" s="253"/>
      <c r="P5205" s="253"/>
      <c r="Q5205" s="253"/>
      <c r="R5205" s="253"/>
      <c r="S5205" s="253"/>
      <c r="T5205" s="25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5" t="s">
        <v>202</v>
      </c>
      <c r="AU5205" s="255" t="s">
        <v>82</v>
      </c>
      <c r="AV5205" s="14" t="s">
        <v>82</v>
      </c>
      <c r="AW5205" s="14" t="s">
        <v>34</v>
      </c>
      <c r="AX5205" s="14" t="s">
        <v>72</v>
      </c>
      <c r="AY5205" s="255" t="s">
        <v>191</v>
      </c>
    </row>
    <row r="5206" s="14" customFormat="1">
      <c r="A5206" s="14"/>
      <c r="B5206" s="245"/>
      <c r="C5206" s="246"/>
      <c r="D5206" s="236" t="s">
        <v>202</v>
      </c>
      <c r="E5206" s="247" t="s">
        <v>19</v>
      </c>
      <c r="F5206" s="248" t="s">
        <v>1605</v>
      </c>
      <c r="G5206" s="246"/>
      <c r="H5206" s="249">
        <v>1.032</v>
      </c>
      <c r="I5206" s="250"/>
      <c r="J5206" s="246"/>
      <c r="K5206" s="246"/>
      <c r="L5206" s="251"/>
      <c r="M5206" s="252"/>
      <c r="N5206" s="253"/>
      <c r="O5206" s="253"/>
      <c r="P5206" s="253"/>
      <c r="Q5206" s="253"/>
      <c r="R5206" s="253"/>
      <c r="S5206" s="253"/>
      <c r="T5206" s="254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5" t="s">
        <v>202</v>
      </c>
      <c r="AU5206" s="255" t="s">
        <v>82</v>
      </c>
      <c r="AV5206" s="14" t="s">
        <v>82</v>
      </c>
      <c r="AW5206" s="14" t="s">
        <v>34</v>
      </c>
      <c r="AX5206" s="14" t="s">
        <v>72</v>
      </c>
      <c r="AY5206" s="255" t="s">
        <v>191</v>
      </c>
    </row>
    <row r="5207" s="14" customFormat="1">
      <c r="A5207" s="14"/>
      <c r="B5207" s="245"/>
      <c r="C5207" s="246"/>
      <c r="D5207" s="236" t="s">
        <v>202</v>
      </c>
      <c r="E5207" s="247" t="s">
        <v>19</v>
      </c>
      <c r="F5207" s="248" t="s">
        <v>1606</v>
      </c>
      <c r="G5207" s="246"/>
      <c r="H5207" s="249">
        <v>-4.5709999999999997</v>
      </c>
      <c r="I5207" s="250"/>
      <c r="J5207" s="246"/>
      <c r="K5207" s="246"/>
      <c r="L5207" s="251"/>
      <c r="M5207" s="252"/>
      <c r="N5207" s="253"/>
      <c r="O5207" s="253"/>
      <c r="P5207" s="253"/>
      <c r="Q5207" s="253"/>
      <c r="R5207" s="253"/>
      <c r="S5207" s="253"/>
      <c r="T5207" s="25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5" t="s">
        <v>202</v>
      </c>
      <c r="AU5207" s="255" t="s">
        <v>82</v>
      </c>
      <c r="AV5207" s="14" t="s">
        <v>82</v>
      </c>
      <c r="AW5207" s="14" t="s">
        <v>34</v>
      </c>
      <c r="AX5207" s="14" t="s">
        <v>72</v>
      </c>
      <c r="AY5207" s="255" t="s">
        <v>191</v>
      </c>
    </row>
    <row r="5208" s="15" customFormat="1">
      <c r="A5208" s="15"/>
      <c r="B5208" s="256"/>
      <c r="C5208" s="257"/>
      <c r="D5208" s="236" t="s">
        <v>202</v>
      </c>
      <c r="E5208" s="258" t="s">
        <v>19</v>
      </c>
      <c r="F5208" s="259" t="s">
        <v>208</v>
      </c>
      <c r="G5208" s="257"/>
      <c r="H5208" s="260">
        <v>443.87899999999985</v>
      </c>
      <c r="I5208" s="261"/>
      <c r="J5208" s="257"/>
      <c r="K5208" s="257"/>
      <c r="L5208" s="262"/>
      <c r="M5208" s="263"/>
      <c r="N5208" s="264"/>
      <c r="O5208" s="264"/>
      <c r="P5208" s="264"/>
      <c r="Q5208" s="264"/>
      <c r="R5208" s="264"/>
      <c r="S5208" s="264"/>
      <c r="T5208" s="265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66" t="s">
        <v>202</v>
      </c>
      <c r="AU5208" s="266" t="s">
        <v>82</v>
      </c>
      <c r="AV5208" s="15" t="s">
        <v>93</v>
      </c>
      <c r="AW5208" s="15" t="s">
        <v>34</v>
      </c>
      <c r="AX5208" s="15" t="s">
        <v>72</v>
      </c>
      <c r="AY5208" s="266" t="s">
        <v>191</v>
      </c>
    </row>
    <row r="5209" s="13" customFormat="1">
      <c r="A5209" s="13"/>
      <c r="B5209" s="234"/>
      <c r="C5209" s="235"/>
      <c r="D5209" s="236" t="s">
        <v>202</v>
      </c>
      <c r="E5209" s="237" t="s">
        <v>19</v>
      </c>
      <c r="F5209" s="238" t="s">
        <v>1607</v>
      </c>
      <c r="G5209" s="235"/>
      <c r="H5209" s="237" t="s">
        <v>19</v>
      </c>
      <c r="I5209" s="239"/>
      <c r="J5209" s="235"/>
      <c r="K5209" s="235"/>
      <c r="L5209" s="240"/>
      <c r="M5209" s="241"/>
      <c r="N5209" s="242"/>
      <c r="O5209" s="242"/>
      <c r="P5209" s="242"/>
      <c r="Q5209" s="242"/>
      <c r="R5209" s="242"/>
      <c r="S5209" s="242"/>
      <c r="T5209" s="24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4" t="s">
        <v>202</v>
      </c>
      <c r="AU5209" s="244" t="s">
        <v>82</v>
      </c>
      <c r="AV5209" s="13" t="s">
        <v>80</v>
      </c>
      <c r="AW5209" s="13" t="s">
        <v>34</v>
      </c>
      <c r="AX5209" s="13" t="s">
        <v>72</v>
      </c>
      <c r="AY5209" s="244" t="s">
        <v>191</v>
      </c>
    </row>
    <row r="5210" s="13" customFormat="1">
      <c r="A5210" s="13"/>
      <c r="B5210" s="234"/>
      <c r="C5210" s="235"/>
      <c r="D5210" s="236" t="s">
        <v>202</v>
      </c>
      <c r="E5210" s="237" t="s">
        <v>19</v>
      </c>
      <c r="F5210" s="238" t="s">
        <v>1608</v>
      </c>
      <c r="G5210" s="235"/>
      <c r="H5210" s="237" t="s">
        <v>19</v>
      </c>
      <c r="I5210" s="239"/>
      <c r="J5210" s="235"/>
      <c r="K5210" s="235"/>
      <c r="L5210" s="240"/>
      <c r="M5210" s="241"/>
      <c r="N5210" s="242"/>
      <c r="O5210" s="242"/>
      <c r="P5210" s="242"/>
      <c r="Q5210" s="242"/>
      <c r="R5210" s="242"/>
      <c r="S5210" s="242"/>
      <c r="T5210" s="24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44" t="s">
        <v>202</v>
      </c>
      <c r="AU5210" s="244" t="s">
        <v>82</v>
      </c>
      <c r="AV5210" s="13" t="s">
        <v>80</v>
      </c>
      <c r="AW5210" s="13" t="s">
        <v>34</v>
      </c>
      <c r="AX5210" s="13" t="s">
        <v>72</v>
      </c>
      <c r="AY5210" s="244" t="s">
        <v>191</v>
      </c>
    </row>
    <row r="5211" s="14" customFormat="1">
      <c r="A5211" s="14"/>
      <c r="B5211" s="245"/>
      <c r="C5211" s="246"/>
      <c r="D5211" s="236" t="s">
        <v>202</v>
      </c>
      <c r="E5211" s="247" t="s">
        <v>19</v>
      </c>
      <c r="F5211" s="248" t="s">
        <v>1609</v>
      </c>
      <c r="G5211" s="246"/>
      <c r="H5211" s="249">
        <v>145.90799999999999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202</v>
      </c>
      <c r="AU5211" s="255" t="s">
        <v>82</v>
      </c>
      <c r="AV5211" s="14" t="s">
        <v>82</v>
      </c>
      <c r="AW5211" s="14" t="s">
        <v>34</v>
      </c>
      <c r="AX5211" s="14" t="s">
        <v>72</v>
      </c>
      <c r="AY5211" s="255" t="s">
        <v>191</v>
      </c>
    </row>
    <row r="5212" s="14" customFormat="1">
      <c r="A5212" s="14"/>
      <c r="B5212" s="245"/>
      <c r="C5212" s="246"/>
      <c r="D5212" s="236" t="s">
        <v>202</v>
      </c>
      <c r="E5212" s="247" t="s">
        <v>19</v>
      </c>
      <c r="F5212" s="248" t="s">
        <v>1610</v>
      </c>
      <c r="G5212" s="246"/>
      <c r="H5212" s="249">
        <v>2.625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202</v>
      </c>
      <c r="AU5212" s="255" t="s">
        <v>82</v>
      </c>
      <c r="AV5212" s="14" t="s">
        <v>82</v>
      </c>
      <c r="AW5212" s="14" t="s">
        <v>34</v>
      </c>
      <c r="AX5212" s="14" t="s">
        <v>72</v>
      </c>
      <c r="AY5212" s="255" t="s">
        <v>191</v>
      </c>
    </row>
    <row r="5213" s="14" customFormat="1">
      <c r="A5213" s="14"/>
      <c r="B5213" s="245"/>
      <c r="C5213" s="246"/>
      <c r="D5213" s="236" t="s">
        <v>202</v>
      </c>
      <c r="E5213" s="247" t="s">
        <v>19</v>
      </c>
      <c r="F5213" s="248" t="s">
        <v>1610</v>
      </c>
      <c r="G5213" s="246"/>
      <c r="H5213" s="249">
        <v>2.625</v>
      </c>
      <c r="I5213" s="250"/>
      <c r="J5213" s="246"/>
      <c r="K5213" s="246"/>
      <c r="L5213" s="251"/>
      <c r="M5213" s="252"/>
      <c r="N5213" s="253"/>
      <c r="O5213" s="253"/>
      <c r="P5213" s="253"/>
      <c r="Q5213" s="253"/>
      <c r="R5213" s="253"/>
      <c r="S5213" s="253"/>
      <c r="T5213" s="254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5" t="s">
        <v>202</v>
      </c>
      <c r="AU5213" s="255" t="s">
        <v>82</v>
      </c>
      <c r="AV5213" s="14" t="s">
        <v>82</v>
      </c>
      <c r="AW5213" s="14" t="s">
        <v>34</v>
      </c>
      <c r="AX5213" s="14" t="s">
        <v>72</v>
      </c>
      <c r="AY5213" s="255" t="s">
        <v>191</v>
      </c>
    </row>
    <row r="5214" s="14" customFormat="1">
      <c r="A5214" s="14"/>
      <c r="B5214" s="245"/>
      <c r="C5214" s="246"/>
      <c r="D5214" s="236" t="s">
        <v>202</v>
      </c>
      <c r="E5214" s="247" t="s">
        <v>19</v>
      </c>
      <c r="F5214" s="248" t="s">
        <v>1611</v>
      </c>
      <c r="G5214" s="246"/>
      <c r="H5214" s="249">
        <v>-30.440000000000001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202</v>
      </c>
      <c r="AU5214" s="255" t="s">
        <v>82</v>
      </c>
      <c r="AV5214" s="14" t="s">
        <v>82</v>
      </c>
      <c r="AW5214" s="14" t="s">
        <v>34</v>
      </c>
      <c r="AX5214" s="14" t="s">
        <v>72</v>
      </c>
      <c r="AY5214" s="255" t="s">
        <v>191</v>
      </c>
    </row>
    <row r="5215" s="13" customFormat="1">
      <c r="A5215" s="13"/>
      <c r="B5215" s="234"/>
      <c r="C5215" s="235"/>
      <c r="D5215" s="236" t="s">
        <v>202</v>
      </c>
      <c r="E5215" s="237" t="s">
        <v>19</v>
      </c>
      <c r="F5215" s="238" t="s">
        <v>1612</v>
      </c>
      <c r="G5215" s="235"/>
      <c r="H5215" s="237" t="s">
        <v>19</v>
      </c>
      <c r="I5215" s="239"/>
      <c r="J5215" s="235"/>
      <c r="K5215" s="235"/>
      <c r="L5215" s="240"/>
      <c r="M5215" s="241"/>
      <c r="N5215" s="242"/>
      <c r="O5215" s="242"/>
      <c r="P5215" s="242"/>
      <c r="Q5215" s="242"/>
      <c r="R5215" s="242"/>
      <c r="S5215" s="242"/>
      <c r="T5215" s="243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4" t="s">
        <v>202</v>
      </c>
      <c r="AU5215" s="244" t="s">
        <v>82</v>
      </c>
      <c r="AV5215" s="13" t="s">
        <v>80</v>
      </c>
      <c r="AW5215" s="13" t="s">
        <v>34</v>
      </c>
      <c r="AX5215" s="13" t="s">
        <v>72</v>
      </c>
      <c r="AY5215" s="244" t="s">
        <v>191</v>
      </c>
    </row>
    <row r="5216" s="14" customFormat="1">
      <c r="A5216" s="14"/>
      <c r="B5216" s="245"/>
      <c r="C5216" s="246"/>
      <c r="D5216" s="236" t="s">
        <v>202</v>
      </c>
      <c r="E5216" s="247" t="s">
        <v>19</v>
      </c>
      <c r="F5216" s="248" t="s">
        <v>1613</v>
      </c>
      <c r="G5216" s="246"/>
      <c r="H5216" s="249">
        <v>107.58499999999999</v>
      </c>
      <c r="I5216" s="250"/>
      <c r="J5216" s="246"/>
      <c r="K5216" s="246"/>
      <c r="L5216" s="251"/>
      <c r="M5216" s="252"/>
      <c r="N5216" s="253"/>
      <c r="O5216" s="253"/>
      <c r="P5216" s="253"/>
      <c r="Q5216" s="253"/>
      <c r="R5216" s="253"/>
      <c r="S5216" s="253"/>
      <c r="T5216" s="254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5" t="s">
        <v>202</v>
      </c>
      <c r="AU5216" s="255" t="s">
        <v>82</v>
      </c>
      <c r="AV5216" s="14" t="s">
        <v>82</v>
      </c>
      <c r="AW5216" s="14" t="s">
        <v>34</v>
      </c>
      <c r="AX5216" s="14" t="s">
        <v>72</v>
      </c>
      <c r="AY5216" s="255" t="s">
        <v>191</v>
      </c>
    </row>
    <row r="5217" s="14" customFormat="1">
      <c r="A5217" s="14"/>
      <c r="B5217" s="245"/>
      <c r="C5217" s="246"/>
      <c r="D5217" s="236" t="s">
        <v>202</v>
      </c>
      <c r="E5217" s="247" t="s">
        <v>19</v>
      </c>
      <c r="F5217" s="248" t="s">
        <v>1614</v>
      </c>
      <c r="G5217" s="246"/>
      <c r="H5217" s="249">
        <v>4.6559999999999997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202</v>
      </c>
      <c r="AU5217" s="255" t="s">
        <v>82</v>
      </c>
      <c r="AV5217" s="14" t="s">
        <v>82</v>
      </c>
      <c r="AW5217" s="14" t="s">
        <v>34</v>
      </c>
      <c r="AX5217" s="14" t="s">
        <v>72</v>
      </c>
      <c r="AY5217" s="255" t="s">
        <v>191</v>
      </c>
    </row>
    <row r="5218" s="14" customFormat="1">
      <c r="A5218" s="14"/>
      <c r="B5218" s="245"/>
      <c r="C5218" s="246"/>
      <c r="D5218" s="236" t="s">
        <v>202</v>
      </c>
      <c r="E5218" s="247" t="s">
        <v>19</v>
      </c>
      <c r="F5218" s="248" t="s">
        <v>1615</v>
      </c>
      <c r="G5218" s="246"/>
      <c r="H5218" s="249">
        <v>0.97999999999999998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202</v>
      </c>
      <c r="AU5218" s="255" t="s">
        <v>82</v>
      </c>
      <c r="AV5218" s="14" t="s">
        <v>82</v>
      </c>
      <c r="AW5218" s="14" t="s">
        <v>34</v>
      </c>
      <c r="AX5218" s="14" t="s">
        <v>72</v>
      </c>
      <c r="AY5218" s="255" t="s">
        <v>191</v>
      </c>
    </row>
    <row r="5219" s="14" customFormat="1">
      <c r="A5219" s="14"/>
      <c r="B5219" s="245"/>
      <c r="C5219" s="246"/>
      <c r="D5219" s="236" t="s">
        <v>202</v>
      </c>
      <c r="E5219" s="247" t="s">
        <v>19</v>
      </c>
      <c r="F5219" s="248" t="s">
        <v>1615</v>
      </c>
      <c r="G5219" s="246"/>
      <c r="H5219" s="249">
        <v>0.97999999999999998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202</v>
      </c>
      <c r="AU5219" s="255" t="s">
        <v>82</v>
      </c>
      <c r="AV5219" s="14" t="s">
        <v>82</v>
      </c>
      <c r="AW5219" s="14" t="s">
        <v>34</v>
      </c>
      <c r="AX5219" s="14" t="s">
        <v>72</v>
      </c>
      <c r="AY5219" s="255" t="s">
        <v>191</v>
      </c>
    </row>
    <row r="5220" s="14" customFormat="1">
      <c r="A5220" s="14"/>
      <c r="B5220" s="245"/>
      <c r="C5220" s="246"/>
      <c r="D5220" s="236" t="s">
        <v>202</v>
      </c>
      <c r="E5220" s="247" t="s">
        <v>19</v>
      </c>
      <c r="F5220" s="248" t="s">
        <v>1615</v>
      </c>
      <c r="G5220" s="246"/>
      <c r="H5220" s="249">
        <v>0.97999999999999998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202</v>
      </c>
      <c r="AU5220" s="255" t="s">
        <v>82</v>
      </c>
      <c r="AV5220" s="14" t="s">
        <v>82</v>
      </c>
      <c r="AW5220" s="14" t="s">
        <v>34</v>
      </c>
      <c r="AX5220" s="14" t="s">
        <v>72</v>
      </c>
      <c r="AY5220" s="255" t="s">
        <v>191</v>
      </c>
    </row>
    <row r="5221" s="14" customFormat="1">
      <c r="A5221" s="14"/>
      <c r="B5221" s="245"/>
      <c r="C5221" s="246"/>
      <c r="D5221" s="236" t="s">
        <v>202</v>
      </c>
      <c r="E5221" s="247" t="s">
        <v>19</v>
      </c>
      <c r="F5221" s="248" t="s">
        <v>1616</v>
      </c>
      <c r="G5221" s="246"/>
      <c r="H5221" s="249">
        <v>2.2400000000000002</v>
      </c>
      <c r="I5221" s="250"/>
      <c r="J5221" s="246"/>
      <c r="K5221" s="246"/>
      <c r="L5221" s="251"/>
      <c r="M5221" s="252"/>
      <c r="N5221" s="253"/>
      <c r="O5221" s="253"/>
      <c r="P5221" s="253"/>
      <c r="Q5221" s="253"/>
      <c r="R5221" s="253"/>
      <c r="S5221" s="253"/>
      <c r="T5221" s="25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5" t="s">
        <v>202</v>
      </c>
      <c r="AU5221" s="255" t="s">
        <v>82</v>
      </c>
      <c r="AV5221" s="14" t="s">
        <v>82</v>
      </c>
      <c r="AW5221" s="14" t="s">
        <v>34</v>
      </c>
      <c r="AX5221" s="14" t="s">
        <v>72</v>
      </c>
      <c r="AY5221" s="255" t="s">
        <v>191</v>
      </c>
    </row>
    <row r="5222" s="14" customFormat="1">
      <c r="A5222" s="14"/>
      <c r="B5222" s="245"/>
      <c r="C5222" s="246"/>
      <c r="D5222" s="236" t="s">
        <v>202</v>
      </c>
      <c r="E5222" s="247" t="s">
        <v>19</v>
      </c>
      <c r="F5222" s="248" t="s">
        <v>1616</v>
      </c>
      <c r="G5222" s="246"/>
      <c r="H5222" s="249">
        <v>2.2400000000000002</v>
      </c>
      <c r="I5222" s="250"/>
      <c r="J5222" s="246"/>
      <c r="K5222" s="246"/>
      <c r="L5222" s="251"/>
      <c r="M5222" s="252"/>
      <c r="N5222" s="253"/>
      <c r="O5222" s="253"/>
      <c r="P5222" s="253"/>
      <c r="Q5222" s="253"/>
      <c r="R5222" s="253"/>
      <c r="S5222" s="253"/>
      <c r="T5222" s="254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5" t="s">
        <v>202</v>
      </c>
      <c r="AU5222" s="255" t="s">
        <v>82</v>
      </c>
      <c r="AV5222" s="14" t="s">
        <v>82</v>
      </c>
      <c r="AW5222" s="14" t="s">
        <v>34</v>
      </c>
      <c r="AX5222" s="14" t="s">
        <v>72</v>
      </c>
      <c r="AY5222" s="255" t="s">
        <v>191</v>
      </c>
    </row>
    <row r="5223" s="14" customFormat="1">
      <c r="A5223" s="14"/>
      <c r="B5223" s="245"/>
      <c r="C5223" s="246"/>
      <c r="D5223" s="236" t="s">
        <v>202</v>
      </c>
      <c r="E5223" s="247" t="s">
        <v>19</v>
      </c>
      <c r="F5223" s="248" t="s">
        <v>1593</v>
      </c>
      <c r="G5223" s="246"/>
      <c r="H5223" s="249">
        <v>1.2</v>
      </c>
      <c r="I5223" s="250"/>
      <c r="J5223" s="246"/>
      <c r="K5223" s="246"/>
      <c r="L5223" s="251"/>
      <c r="M5223" s="252"/>
      <c r="N5223" s="253"/>
      <c r="O5223" s="253"/>
      <c r="P5223" s="253"/>
      <c r="Q5223" s="253"/>
      <c r="R5223" s="253"/>
      <c r="S5223" s="253"/>
      <c r="T5223" s="254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5" t="s">
        <v>202</v>
      </c>
      <c r="AU5223" s="255" t="s">
        <v>82</v>
      </c>
      <c r="AV5223" s="14" t="s">
        <v>82</v>
      </c>
      <c r="AW5223" s="14" t="s">
        <v>34</v>
      </c>
      <c r="AX5223" s="14" t="s">
        <v>72</v>
      </c>
      <c r="AY5223" s="255" t="s">
        <v>191</v>
      </c>
    </row>
    <row r="5224" s="14" customFormat="1">
      <c r="A5224" s="14"/>
      <c r="B5224" s="245"/>
      <c r="C5224" s="246"/>
      <c r="D5224" s="236" t="s">
        <v>202</v>
      </c>
      <c r="E5224" s="247" t="s">
        <v>19</v>
      </c>
      <c r="F5224" s="248" t="s">
        <v>1593</v>
      </c>
      <c r="G5224" s="246"/>
      <c r="H5224" s="249">
        <v>1.2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202</v>
      </c>
      <c r="AU5224" s="255" t="s">
        <v>82</v>
      </c>
      <c r="AV5224" s="14" t="s">
        <v>82</v>
      </c>
      <c r="AW5224" s="14" t="s">
        <v>34</v>
      </c>
      <c r="AX5224" s="14" t="s">
        <v>72</v>
      </c>
      <c r="AY5224" s="255" t="s">
        <v>191</v>
      </c>
    </row>
    <row r="5225" s="14" customFormat="1">
      <c r="A5225" s="14"/>
      <c r="B5225" s="245"/>
      <c r="C5225" s="246"/>
      <c r="D5225" s="236" t="s">
        <v>202</v>
      </c>
      <c r="E5225" s="247" t="s">
        <v>19</v>
      </c>
      <c r="F5225" s="248" t="s">
        <v>1617</v>
      </c>
      <c r="G5225" s="246"/>
      <c r="H5225" s="249">
        <v>-43.759999999999998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202</v>
      </c>
      <c r="AU5225" s="255" t="s">
        <v>82</v>
      </c>
      <c r="AV5225" s="14" t="s">
        <v>82</v>
      </c>
      <c r="AW5225" s="14" t="s">
        <v>34</v>
      </c>
      <c r="AX5225" s="14" t="s">
        <v>72</v>
      </c>
      <c r="AY5225" s="255" t="s">
        <v>191</v>
      </c>
    </row>
    <row r="5226" s="14" customFormat="1">
      <c r="A5226" s="14"/>
      <c r="B5226" s="245"/>
      <c r="C5226" s="246"/>
      <c r="D5226" s="236" t="s">
        <v>202</v>
      </c>
      <c r="E5226" s="247" t="s">
        <v>19</v>
      </c>
      <c r="F5226" s="248" t="s">
        <v>1618</v>
      </c>
      <c r="G5226" s="246"/>
      <c r="H5226" s="249">
        <v>184.34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202</v>
      </c>
      <c r="AU5226" s="255" t="s">
        <v>82</v>
      </c>
      <c r="AV5226" s="14" t="s">
        <v>82</v>
      </c>
      <c r="AW5226" s="14" t="s">
        <v>34</v>
      </c>
      <c r="AX5226" s="14" t="s">
        <v>72</v>
      </c>
      <c r="AY5226" s="255" t="s">
        <v>191</v>
      </c>
    </row>
    <row r="5227" s="14" customFormat="1">
      <c r="A5227" s="14"/>
      <c r="B5227" s="245"/>
      <c r="C5227" s="246"/>
      <c r="D5227" s="236" t="s">
        <v>202</v>
      </c>
      <c r="E5227" s="247" t="s">
        <v>19</v>
      </c>
      <c r="F5227" s="248" t="s">
        <v>1619</v>
      </c>
      <c r="G5227" s="246"/>
      <c r="H5227" s="249">
        <v>3.8999999999999999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202</v>
      </c>
      <c r="AU5227" s="255" t="s">
        <v>82</v>
      </c>
      <c r="AV5227" s="14" t="s">
        <v>82</v>
      </c>
      <c r="AW5227" s="14" t="s">
        <v>34</v>
      </c>
      <c r="AX5227" s="14" t="s">
        <v>72</v>
      </c>
      <c r="AY5227" s="255" t="s">
        <v>191</v>
      </c>
    </row>
    <row r="5228" s="14" customFormat="1">
      <c r="A5228" s="14"/>
      <c r="B5228" s="245"/>
      <c r="C5228" s="246"/>
      <c r="D5228" s="236" t="s">
        <v>202</v>
      </c>
      <c r="E5228" s="247" t="s">
        <v>19</v>
      </c>
      <c r="F5228" s="248" t="s">
        <v>1620</v>
      </c>
      <c r="G5228" s="246"/>
      <c r="H5228" s="249">
        <v>1.04</v>
      </c>
      <c r="I5228" s="250"/>
      <c r="J5228" s="246"/>
      <c r="K5228" s="246"/>
      <c r="L5228" s="251"/>
      <c r="M5228" s="252"/>
      <c r="N5228" s="253"/>
      <c r="O5228" s="253"/>
      <c r="P5228" s="253"/>
      <c r="Q5228" s="253"/>
      <c r="R5228" s="253"/>
      <c r="S5228" s="253"/>
      <c r="T5228" s="254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5" t="s">
        <v>202</v>
      </c>
      <c r="AU5228" s="255" t="s">
        <v>82</v>
      </c>
      <c r="AV5228" s="14" t="s">
        <v>82</v>
      </c>
      <c r="AW5228" s="14" t="s">
        <v>34</v>
      </c>
      <c r="AX5228" s="14" t="s">
        <v>72</v>
      </c>
      <c r="AY5228" s="255" t="s">
        <v>191</v>
      </c>
    </row>
    <row r="5229" s="14" customFormat="1">
      <c r="A5229" s="14"/>
      <c r="B5229" s="245"/>
      <c r="C5229" s="246"/>
      <c r="D5229" s="236" t="s">
        <v>202</v>
      </c>
      <c r="E5229" s="247" t="s">
        <v>19</v>
      </c>
      <c r="F5229" s="248" t="s">
        <v>1621</v>
      </c>
      <c r="G5229" s="246"/>
      <c r="H5229" s="249">
        <v>3.1200000000000001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202</v>
      </c>
      <c r="AU5229" s="255" t="s">
        <v>82</v>
      </c>
      <c r="AV5229" s="14" t="s">
        <v>82</v>
      </c>
      <c r="AW5229" s="14" t="s">
        <v>34</v>
      </c>
      <c r="AX5229" s="14" t="s">
        <v>72</v>
      </c>
      <c r="AY5229" s="255" t="s">
        <v>191</v>
      </c>
    </row>
    <row r="5230" s="14" customFormat="1">
      <c r="A5230" s="14"/>
      <c r="B5230" s="245"/>
      <c r="C5230" s="246"/>
      <c r="D5230" s="236" t="s">
        <v>202</v>
      </c>
      <c r="E5230" s="247" t="s">
        <v>19</v>
      </c>
      <c r="F5230" s="248" t="s">
        <v>1616</v>
      </c>
      <c r="G5230" s="246"/>
      <c r="H5230" s="249">
        <v>2.2400000000000002</v>
      </c>
      <c r="I5230" s="250"/>
      <c r="J5230" s="246"/>
      <c r="K5230" s="246"/>
      <c r="L5230" s="251"/>
      <c r="M5230" s="252"/>
      <c r="N5230" s="253"/>
      <c r="O5230" s="253"/>
      <c r="P5230" s="253"/>
      <c r="Q5230" s="253"/>
      <c r="R5230" s="253"/>
      <c r="S5230" s="253"/>
      <c r="T5230" s="25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5" t="s">
        <v>202</v>
      </c>
      <c r="AU5230" s="255" t="s">
        <v>82</v>
      </c>
      <c r="AV5230" s="14" t="s">
        <v>82</v>
      </c>
      <c r="AW5230" s="14" t="s">
        <v>34</v>
      </c>
      <c r="AX5230" s="14" t="s">
        <v>72</v>
      </c>
      <c r="AY5230" s="255" t="s">
        <v>191</v>
      </c>
    </row>
    <row r="5231" s="14" customFormat="1">
      <c r="A5231" s="14"/>
      <c r="B5231" s="245"/>
      <c r="C5231" s="246"/>
      <c r="D5231" s="236" t="s">
        <v>202</v>
      </c>
      <c r="E5231" s="247" t="s">
        <v>19</v>
      </c>
      <c r="F5231" s="248" t="s">
        <v>1616</v>
      </c>
      <c r="G5231" s="246"/>
      <c r="H5231" s="249">
        <v>2.2400000000000002</v>
      </c>
      <c r="I5231" s="250"/>
      <c r="J5231" s="246"/>
      <c r="K5231" s="246"/>
      <c r="L5231" s="251"/>
      <c r="M5231" s="252"/>
      <c r="N5231" s="253"/>
      <c r="O5231" s="253"/>
      <c r="P5231" s="253"/>
      <c r="Q5231" s="253"/>
      <c r="R5231" s="253"/>
      <c r="S5231" s="253"/>
      <c r="T5231" s="25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5" t="s">
        <v>202</v>
      </c>
      <c r="AU5231" s="255" t="s">
        <v>82</v>
      </c>
      <c r="AV5231" s="14" t="s">
        <v>82</v>
      </c>
      <c r="AW5231" s="14" t="s">
        <v>34</v>
      </c>
      <c r="AX5231" s="14" t="s">
        <v>72</v>
      </c>
      <c r="AY5231" s="255" t="s">
        <v>191</v>
      </c>
    </row>
    <row r="5232" s="14" customFormat="1">
      <c r="A5232" s="14"/>
      <c r="B5232" s="245"/>
      <c r="C5232" s="246"/>
      <c r="D5232" s="236" t="s">
        <v>202</v>
      </c>
      <c r="E5232" s="247" t="s">
        <v>19</v>
      </c>
      <c r="F5232" s="248" t="s">
        <v>1616</v>
      </c>
      <c r="G5232" s="246"/>
      <c r="H5232" s="249">
        <v>2.2400000000000002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5" t="s">
        <v>202</v>
      </c>
      <c r="AU5232" s="255" t="s">
        <v>82</v>
      </c>
      <c r="AV5232" s="14" t="s">
        <v>82</v>
      </c>
      <c r="AW5232" s="14" t="s">
        <v>34</v>
      </c>
      <c r="AX5232" s="14" t="s">
        <v>72</v>
      </c>
      <c r="AY5232" s="255" t="s">
        <v>191</v>
      </c>
    </row>
    <row r="5233" s="14" customFormat="1">
      <c r="A5233" s="14"/>
      <c r="B5233" s="245"/>
      <c r="C5233" s="246"/>
      <c r="D5233" s="236" t="s">
        <v>202</v>
      </c>
      <c r="E5233" s="247" t="s">
        <v>19</v>
      </c>
      <c r="F5233" s="248" t="s">
        <v>1593</v>
      </c>
      <c r="G5233" s="246"/>
      <c r="H5233" s="249">
        <v>1.2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5" t="s">
        <v>202</v>
      </c>
      <c r="AU5233" s="255" t="s">
        <v>82</v>
      </c>
      <c r="AV5233" s="14" t="s">
        <v>82</v>
      </c>
      <c r="AW5233" s="14" t="s">
        <v>34</v>
      </c>
      <c r="AX5233" s="14" t="s">
        <v>72</v>
      </c>
      <c r="AY5233" s="255" t="s">
        <v>191</v>
      </c>
    </row>
    <row r="5234" s="14" customFormat="1">
      <c r="A5234" s="14"/>
      <c r="B5234" s="245"/>
      <c r="C5234" s="246"/>
      <c r="D5234" s="236" t="s">
        <v>202</v>
      </c>
      <c r="E5234" s="247" t="s">
        <v>19</v>
      </c>
      <c r="F5234" s="248" t="s">
        <v>1622</v>
      </c>
      <c r="G5234" s="246"/>
      <c r="H5234" s="249">
        <v>-55.640000000000001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5" t="s">
        <v>202</v>
      </c>
      <c r="AU5234" s="255" t="s">
        <v>82</v>
      </c>
      <c r="AV5234" s="14" t="s">
        <v>82</v>
      </c>
      <c r="AW5234" s="14" t="s">
        <v>34</v>
      </c>
      <c r="AX5234" s="14" t="s">
        <v>72</v>
      </c>
      <c r="AY5234" s="255" t="s">
        <v>191</v>
      </c>
    </row>
    <row r="5235" s="15" customFormat="1">
      <c r="A5235" s="15"/>
      <c r="B5235" s="256"/>
      <c r="C5235" s="257"/>
      <c r="D5235" s="236" t="s">
        <v>202</v>
      </c>
      <c r="E5235" s="258" t="s">
        <v>19</v>
      </c>
      <c r="F5235" s="259" t="s">
        <v>208</v>
      </c>
      <c r="G5235" s="257"/>
      <c r="H5235" s="260">
        <v>343.69900000000001</v>
      </c>
      <c r="I5235" s="261"/>
      <c r="J5235" s="257"/>
      <c r="K5235" s="257"/>
      <c r="L5235" s="262"/>
      <c r="M5235" s="263"/>
      <c r="N5235" s="264"/>
      <c r="O5235" s="264"/>
      <c r="P5235" s="264"/>
      <c r="Q5235" s="264"/>
      <c r="R5235" s="264"/>
      <c r="S5235" s="264"/>
      <c r="T5235" s="265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5"/>
      <c r="AE5235" s="15"/>
      <c r="AT5235" s="266" t="s">
        <v>202</v>
      </c>
      <c r="AU5235" s="266" t="s">
        <v>82</v>
      </c>
      <c r="AV5235" s="15" t="s">
        <v>93</v>
      </c>
      <c r="AW5235" s="15" t="s">
        <v>34</v>
      </c>
      <c r="AX5235" s="15" t="s">
        <v>72</v>
      </c>
      <c r="AY5235" s="266" t="s">
        <v>191</v>
      </c>
    </row>
    <row r="5236" s="13" customFormat="1">
      <c r="A5236" s="13"/>
      <c r="B5236" s="234"/>
      <c r="C5236" s="235"/>
      <c r="D5236" s="236" t="s">
        <v>202</v>
      </c>
      <c r="E5236" s="237" t="s">
        <v>19</v>
      </c>
      <c r="F5236" s="238" t="s">
        <v>1623</v>
      </c>
      <c r="G5236" s="235"/>
      <c r="H5236" s="237" t="s">
        <v>19</v>
      </c>
      <c r="I5236" s="239"/>
      <c r="J5236" s="235"/>
      <c r="K5236" s="235"/>
      <c r="L5236" s="240"/>
      <c r="M5236" s="241"/>
      <c r="N5236" s="242"/>
      <c r="O5236" s="242"/>
      <c r="P5236" s="242"/>
      <c r="Q5236" s="242"/>
      <c r="R5236" s="242"/>
      <c r="S5236" s="242"/>
      <c r="T5236" s="243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44" t="s">
        <v>202</v>
      </c>
      <c r="AU5236" s="244" t="s">
        <v>82</v>
      </c>
      <c r="AV5236" s="13" t="s">
        <v>80</v>
      </c>
      <c r="AW5236" s="13" t="s">
        <v>34</v>
      </c>
      <c r="AX5236" s="13" t="s">
        <v>72</v>
      </c>
      <c r="AY5236" s="244" t="s">
        <v>191</v>
      </c>
    </row>
    <row r="5237" s="13" customFormat="1">
      <c r="A5237" s="13"/>
      <c r="B5237" s="234"/>
      <c r="C5237" s="235"/>
      <c r="D5237" s="236" t="s">
        <v>202</v>
      </c>
      <c r="E5237" s="237" t="s">
        <v>19</v>
      </c>
      <c r="F5237" s="238" t="s">
        <v>1471</v>
      </c>
      <c r="G5237" s="235"/>
      <c r="H5237" s="237" t="s">
        <v>19</v>
      </c>
      <c r="I5237" s="239"/>
      <c r="J5237" s="235"/>
      <c r="K5237" s="235"/>
      <c r="L5237" s="240"/>
      <c r="M5237" s="241"/>
      <c r="N5237" s="242"/>
      <c r="O5237" s="242"/>
      <c r="P5237" s="242"/>
      <c r="Q5237" s="242"/>
      <c r="R5237" s="242"/>
      <c r="S5237" s="242"/>
      <c r="T5237" s="243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44" t="s">
        <v>202</v>
      </c>
      <c r="AU5237" s="244" t="s">
        <v>82</v>
      </c>
      <c r="AV5237" s="13" t="s">
        <v>80</v>
      </c>
      <c r="AW5237" s="13" t="s">
        <v>34</v>
      </c>
      <c r="AX5237" s="13" t="s">
        <v>72</v>
      </c>
      <c r="AY5237" s="244" t="s">
        <v>191</v>
      </c>
    </row>
    <row r="5238" s="14" customFormat="1">
      <c r="A5238" s="14"/>
      <c r="B5238" s="245"/>
      <c r="C5238" s="246"/>
      <c r="D5238" s="236" t="s">
        <v>202</v>
      </c>
      <c r="E5238" s="247" t="s">
        <v>19</v>
      </c>
      <c r="F5238" s="248" t="s">
        <v>1624</v>
      </c>
      <c r="G5238" s="246"/>
      <c r="H5238" s="249">
        <v>142.61000000000001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5" t="s">
        <v>202</v>
      </c>
      <c r="AU5238" s="255" t="s">
        <v>82</v>
      </c>
      <c r="AV5238" s="14" t="s">
        <v>82</v>
      </c>
      <c r="AW5238" s="14" t="s">
        <v>34</v>
      </c>
      <c r="AX5238" s="14" t="s">
        <v>72</v>
      </c>
      <c r="AY5238" s="255" t="s">
        <v>191</v>
      </c>
    </row>
    <row r="5239" s="14" customFormat="1">
      <c r="A5239" s="14"/>
      <c r="B5239" s="245"/>
      <c r="C5239" s="246"/>
      <c r="D5239" s="236" t="s">
        <v>202</v>
      </c>
      <c r="E5239" s="247" t="s">
        <v>19</v>
      </c>
      <c r="F5239" s="248" t="s">
        <v>1616</v>
      </c>
      <c r="G5239" s="246"/>
      <c r="H5239" s="249">
        <v>2.2400000000000002</v>
      </c>
      <c r="I5239" s="250"/>
      <c r="J5239" s="246"/>
      <c r="K5239" s="246"/>
      <c r="L5239" s="251"/>
      <c r="M5239" s="252"/>
      <c r="N5239" s="253"/>
      <c r="O5239" s="253"/>
      <c r="P5239" s="253"/>
      <c r="Q5239" s="253"/>
      <c r="R5239" s="253"/>
      <c r="S5239" s="253"/>
      <c r="T5239" s="25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5" t="s">
        <v>202</v>
      </c>
      <c r="AU5239" s="255" t="s">
        <v>82</v>
      </c>
      <c r="AV5239" s="14" t="s">
        <v>82</v>
      </c>
      <c r="AW5239" s="14" t="s">
        <v>34</v>
      </c>
      <c r="AX5239" s="14" t="s">
        <v>72</v>
      </c>
      <c r="AY5239" s="255" t="s">
        <v>191</v>
      </c>
    </row>
    <row r="5240" s="14" customFormat="1">
      <c r="A5240" s="14"/>
      <c r="B5240" s="245"/>
      <c r="C5240" s="246"/>
      <c r="D5240" s="236" t="s">
        <v>202</v>
      </c>
      <c r="E5240" s="247" t="s">
        <v>19</v>
      </c>
      <c r="F5240" s="248" t="s">
        <v>1625</v>
      </c>
      <c r="G5240" s="246"/>
      <c r="H5240" s="249">
        <v>1.04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202</v>
      </c>
      <c r="AU5240" s="255" t="s">
        <v>82</v>
      </c>
      <c r="AV5240" s="14" t="s">
        <v>82</v>
      </c>
      <c r="AW5240" s="14" t="s">
        <v>34</v>
      </c>
      <c r="AX5240" s="14" t="s">
        <v>72</v>
      </c>
      <c r="AY5240" s="255" t="s">
        <v>191</v>
      </c>
    </row>
    <row r="5241" s="14" customFormat="1">
      <c r="A5241" s="14"/>
      <c r="B5241" s="245"/>
      <c r="C5241" s="246"/>
      <c r="D5241" s="236" t="s">
        <v>202</v>
      </c>
      <c r="E5241" s="247" t="s">
        <v>19</v>
      </c>
      <c r="F5241" s="248" t="s">
        <v>1626</v>
      </c>
      <c r="G5241" s="246"/>
      <c r="H5241" s="249">
        <v>0.80000000000000004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5" t="s">
        <v>202</v>
      </c>
      <c r="AU5241" s="255" t="s">
        <v>82</v>
      </c>
      <c r="AV5241" s="14" t="s">
        <v>82</v>
      </c>
      <c r="AW5241" s="14" t="s">
        <v>34</v>
      </c>
      <c r="AX5241" s="14" t="s">
        <v>72</v>
      </c>
      <c r="AY5241" s="255" t="s">
        <v>191</v>
      </c>
    </row>
    <row r="5242" s="14" customFormat="1">
      <c r="A5242" s="14"/>
      <c r="B5242" s="245"/>
      <c r="C5242" s="246"/>
      <c r="D5242" s="236" t="s">
        <v>202</v>
      </c>
      <c r="E5242" s="247" t="s">
        <v>19</v>
      </c>
      <c r="F5242" s="248" t="s">
        <v>1627</v>
      </c>
      <c r="G5242" s="246"/>
      <c r="H5242" s="249">
        <v>-21.440000000000001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202</v>
      </c>
      <c r="AU5242" s="255" t="s">
        <v>82</v>
      </c>
      <c r="AV5242" s="14" t="s">
        <v>82</v>
      </c>
      <c r="AW5242" s="14" t="s">
        <v>34</v>
      </c>
      <c r="AX5242" s="14" t="s">
        <v>72</v>
      </c>
      <c r="AY5242" s="255" t="s">
        <v>191</v>
      </c>
    </row>
    <row r="5243" s="13" customFormat="1">
      <c r="A5243" s="13"/>
      <c r="B5243" s="234"/>
      <c r="C5243" s="235"/>
      <c r="D5243" s="236" t="s">
        <v>202</v>
      </c>
      <c r="E5243" s="237" t="s">
        <v>19</v>
      </c>
      <c r="F5243" s="238" t="s">
        <v>1628</v>
      </c>
      <c r="G5243" s="235"/>
      <c r="H5243" s="237" t="s">
        <v>19</v>
      </c>
      <c r="I5243" s="239"/>
      <c r="J5243" s="235"/>
      <c r="K5243" s="235"/>
      <c r="L5243" s="240"/>
      <c r="M5243" s="241"/>
      <c r="N5243" s="242"/>
      <c r="O5243" s="242"/>
      <c r="P5243" s="242"/>
      <c r="Q5243" s="242"/>
      <c r="R5243" s="242"/>
      <c r="S5243" s="242"/>
      <c r="T5243" s="243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44" t="s">
        <v>202</v>
      </c>
      <c r="AU5243" s="244" t="s">
        <v>82</v>
      </c>
      <c r="AV5243" s="13" t="s">
        <v>80</v>
      </c>
      <c r="AW5243" s="13" t="s">
        <v>34</v>
      </c>
      <c r="AX5243" s="13" t="s">
        <v>72</v>
      </c>
      <c r="AY5243" s="244" t="s">
        <v>191</v>
      </c>
    </row>
    <row r="5244" s="14" customFormat="1">
      <c r="A5244" s="14"/>
      <c r="B5244" s="245"/>
      <c r="C5244" s="246"/>
      <c r="D5244" s="236" t="s">
        <v>202</v>
      </c>
      <c r="E5244" s="247" t="s">
        <v>19</v>
      </c>
      <c r="F5244" s="248" t="s">
        <v>1629</v>
      </c>
      <c r="G5244" s="246"/>
      <c r="H5244" s="249">
        <v>70.278000000000006</v>
      </c>
      <c r="I5244" s="250"/>
      <c r="J5244" s="246"/>
      <c r="K5244" s="246"/>
      <c r="L5244" s="251"/>
      <c r="M5244" s="252"/>
      <c r="N5244" s="253"/>
      <c r="O5244" s="253"/>
      <c r="P5244" s="253"/>
      <c r="Q5244" s="253"/>
      <c r="R5244" s="253"/>
      <c r="S5244" s="253"/>
      <c r="T5244" s="254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5" t="s">
        <v>202</v>
      </c>
      <c r="AU5244" s="255" t="s">
        <v>82</v>
      </c>
      <c r="AV5244" s="14" t="s">
        <v>82</v>
      </c>
      <c r="AW5244" s="14" t="s">
        <v>34</v>
      </c>
      <c r="AX5244" s="14" t="s">
        <v>72</v>
      </c>
      <c r="AY5244" s="255" t="s">
        <v>191</v>
      </c>
    </row>
    <row r="5245" s="14" customFormat="1">
      <c r="A5245" s="14"/>
      <c r="B5245" s="245"/>
      <c r="C5245" s="246"/>
      <c r="D5245" s="236" t="s">
        <v>202</v>
      </c>
      <c r="E5245" s="247" t="s">
        <v>19</v>
      </c>
      <c r="F5245" s="248" t="s">
        <v>1630</v>
      </c>
      <c r="G5245" s="246"/>
      <c r="H5245" s="249">
        <v>1.9199999999999999</v>
      </c>
      <c r="I5245" s="250"/>
      <c r="J5245" s="246"/>
      <c r="K5245" s="246"/>
      <c r="L5245" s="251"/>
      <c r="M5245" s="252"/>
      <c r="N5245" s="253"/>
      <c r="O5245" s="253"/>
      <c r="P5245" s="253"/>
      <c r="Q5245" s="253"/>
      <c r="R5245" s="253"/>
      <c r="S5245" s="253"/>
      <c r="T5245" s="25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5" t="s">
        <v>202</v>
      </c>
      <c r="AU5245" s="255" t="s">
        <v>82</v>
      </c>
      <c r="AV5245" s="14" t="s">
        <v>82</v>
      </c>
      <c r="AW5245" s="14" t="s">
        <v>34</v>
      </c>
      <c r="AX5245" s="14" t="s">
        <v>72</v>
      </c>
      <c r="AY5245" s="255" t="s">
        <v>191</v>
      </c>
    </row>
    <row r="5246" s="14" customFormat="1">
      <c r="A5246" s="14"/>
      <c r="B5246" s="245"/>
      <c r="C5246" s="246"/>
      <c r="D5246" s="236" t="s">
        <v>202</v>
      </c>
      <c r="E5246" s="247" t="s">
        <v>19</v>
      </c>
      <c r="F5246" s="248" t="s">
        <v>1631</v>
      </c>
      <c r="G5246" s="246"/>
      <c r="H5246" s="249">
        <v>-11.673</v>
      </c>
      <c r="I5246" s="250"/>
      <c r="J5246" s="246"/>
      <c r="K5246" s="246"/>
      <c r="L5246" s="251"/>
      <c r="M5246" s="252"/>
      <c r="N5246" s="253"/>
      <c r="O5246" s="253"/>
      <c r="P5246" s="253"/>
      <c r="Q5246" s="253"/>
      <c r="R5246" s="253"/>
      <c r="S5246" s="253"/>
      <c r="T5246" s="25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5" t="s">
        <v>202</v>
      </c>
      <c r="AU5246" s="255" t="s">
        <v>82</v>
      </c>
      <c r="AV5246" s="14" t="s">
        <v>82</v>
      </c>
      <c r="AW5246" s="14" t="s">
        <v>34</v>
      </c>
      <c r="AX5246" s="14" t="s">
        <v>72</v>
      </c>
      <c r="AY5246" s="255" t="s">
        <v>191</v>
      </c>
    </row>
    <row r="5247" s="13" customFormat="1">
      <c r="A5247" s="13"/>
      <c r="B5247" s="234"/>
      <c r="C5247" s="235"/>
      <c r="D5247" s="236" t="s">
        <v>202</v>
      </c>
      <c r="E5247" s="237" t="s">
        <v>19</v>
      </c>
      <c r="F5247" s="238" t="s">
        <v>1475</v>
      </c>
      <c r="G5247" s="235"/>
      <c r="H5247" s="237" t="s">
        <v>19</v>
      </c>
      <c r="I5247" s="239"/>
      <c r="J5247" s="235"/>
      <c r="K5247" s="235"/>
      <c r="L5247" s="240"/>
      <c r="M5247" s="241"/>
      <c r="N5247" s="242"/>
      <c r="O5247" s="242"/>
      <c r="P5247" s="242"/>
      <c r="Q5247" s="242"/>
      <c r="R5247" s="242"/>
      <c r="S5247" s="242"/>
      <c r="T5247" s="24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4" t="s">
        <v>202</v>
      </c>
      <c r="AU5247" s="244" t="s">
        <v>82</v>
      </c>
      <c r="AV5247" s="13" t="s">
        <v>80</v>
      </c>
      <c r="AW5247" s="13" t="s">
        <v>34</v>
      </c>
      <c r="AX5247" s="13" t="s">
        <v>72</v>
      </c>
      <c r="AY5247" s="244" t="s">
        <v>191</v>
      </c>
    </row>
    <row r="5248" s="14" customFormat="1">
      <c r="A5248" s="14"/>
      <c r="B5248" s="245"/>
      <c r="C5248" s="246"/>
      <c r="D5248" s="236" t="s">
        <v>202</v>
      </c>
      <c r="E5248" s="247" t="s">
        <v>19</v>
      </c>
      <c r="F5248" s="248" t="s">
        <v>1632</v>
      </c>
      <c r="G5248" s="246"/>
      <c r="H5248" s="249">
        <v>57.719999999999999</v>
      </c>
      <c r="I5248" s="250"/>
      <c r="J5248" s="246"/>
      <c r="K5248" s="246"/>
      <c r="L5248" s="251"/>
      <c r="M5248" s="252"/>
      <c r="N5248" s="253"/>
      <c r="O5248" s="253"/>
      <c r="P5248" s="253"/>
      <c r="Q5248" s="253"/>
      <c r="R5248" s="253"/>
      <c r="S5248" s="253"/>
      <c r="T5248" s="254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5" t="s">
        <v>202</v>
      </c>
      <c r="AU5248" s="255" t="s">
        <v>82</v>
      </c>
      <c r="AV5248" s="14" t="s">
        <v>82</v>
      </c>
      <c r="AW5248" s="14" t="s">
        <v>34</v>
      </c>
      <c r="AX5248" s="14" t="s">
        <v>72</v>
      </c>
      <c r="AY5248" s="255" t="s">
        <v>191</v>
      </c>
    </row>
    <row r="5249" s="14" customFormat="1">
      <c r="A5249" s="14"/>
      <c r="B5249" s="245"/>
      <c r="C5249" s="246"/>
      <c r="D5249" s="236" t="s">
        <v>202</v>
      </c>
      <c r="E5249" s="247" t="s">
        <v>19</v>
      </c>
      <c r="F5249" s="248" t="s">
        <v>1396</v>
      </c>
      <c r="G5249" s="246"/>
      <c r="H5249" s="249">
        <v>-1.7729999999999999</v>
      </c>
      <c r="I5249" s="250"/>
      <c r="J5249" s="246"/>
      <c r="K5249" s="246"/>
      <c r="L5249" s="251"/>
      <c r="M5249" s="252"/>
      <c r="N5249" s="253"/>
      <c r="O5249" s="253"/>
      <c r="P5249" s="253"/>
      <c r="Q5249" s="253"/>
      <c r="R5249" s="253"/>
      <c r="S5249" s="253"/>
      <c r="T5249" s="25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5" t="s">
        <v>202</v>
      </c>
      <c r="AU5249" s="255" t="s">
        <v>82</v>
      </c>
      <c r="AV5249" s="14" t="s">
        <v>82</v>
      </c>
      <c r="AW5249" s="14" t="s">
        <v>34</v>
      </c>
      <c r="AX5249" s="14" t="s">
        <v>72</v>
      </c>
      <c r="AY5249" s="255" t="s">
        <v>191</v>
      </c>
    </row>
    <row r="5250" s="13" customFormat="1">
      <c r="A5250" s="13"/>
      <c r="B5250" s="234"/>
      <c r="C5250" s="235"/>
      <c r="D5250" s="236" t="s">
        <v>202</v>
      </c>
      <c r="E5250" s="237" t="s">
        <v>19</v>
      </c>
      <c r="F5250" s="238" t="s">
        <v>1633</v>
      </c>
      <c r="G5250" s="235"/>
      <c r="H5250" s="237" t="s">
        <v>19</v>
      </c>
      <c r="I5250" s="239"/>
      <c r="J5250" s="235"/>
      <c r="K5250" s="235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4" t="s">
        <v>202</v>
      </c>
      <c r="AU5250" s="244" t="s">
        <v>82</v>
      </c>
      <c r="AV5250" s="13" t="s">
        <v>80</v>
      </c>
      <c r="AW5250" s="13" t="s">
        <v>34</v>
      </c>
      <c r="AX5250" s="13" t="s">
        <v>72</v>
      </c>
      <c r="AY5250" s="244" t="s">
        <v>191</v>
      </c>
    </row>
    <row r="5251" s="14" customFormat="1">
      <c r="A5251" s="14"/>
      <c r="B5251" s="245"/>
      <c r="C5251" s="246"/>
      <c r="D5251" s="236" t="s">
        <v>202</v>
      </c>
      <c r="E5251" s="247" t="s">
        <v>19</v>
      </c>
      <c r="F5251" s="248" t="s">
        <v>1634</v>
      </c>
      <c r="G5251" s="246"/>
      <c r="H5251" s="249">
        <v>68.328000000000003</v>
      </c>
      <c r="I5251" s="250"/>
      <c r="J5251" s="246"/>
      <c r="K5251" s="246"/>
      <c r="L5251" s="251"/>
      <c r="M5251" s="252"/>
      <c r="N5251" s="253"/>
      <c r="O5251" s="253"/>
      <c r="P5251" s="253"/>
      <c r="Q5251" s="253"/>
      <c r="R5251" s="253"/>
      <c r="S5251" s="253"/>
      <c r="T5251" s="25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5" t="s">
        <v>202</v>
      </c>
      <c r="AU5251" s="255" t="s">
        <v>82</v>
      </c>
      <c r="AV5251" s="14" t="s">
        <v>82</v>
      </c>
      <c r="AW5251" s="14" t="s">
        <v>34</v>
      </c>
      <c r="AX5251" s="14" t="s">
        <v>72</v>
      </c>
      <c r="AY5251" s="255" t="s">
        <v>191</v>
      </c>
    </row>
    <row r="5252" s="14" customFormat="1">
      <c r="A5252" s="14"/>
      <c r="B5252" s="245"/>
      <c r="C5252" s="246"/>
      <c r="D5252" s="236" t="s">
        <v>202</v>
      </c>
      <c r="E5252" s="247" t="s">
        <v>19</v>
      </c>
      <c r="F5252" s="248" t="s">
        <v>1635</v>
      </c>
      <c r="G5252" s="246"/>
      <c r="H5252" s="249">
        <v>1.1719999999999999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202</v>
      </c>
      <c r="AU5252" s="255" t="s">
        <v>82</v>
      </c>
      <c r="AV5252" s="14" t="s">
        <v>82</v>
      </c>
      <c r="AW5252" s="14" t="s">
        <v>34</v>
      </c>
      <c r="AX5252" s="14" t="s">
        <v>72</v>
      </c>
      <c r="AY5252" s="255" t="s">
        <v>191</v>
      </c>
    </row>
    <row r="5253" s="14" customFormat="1">
      <c r="A5253" s="14"/>
      <c r="B5253" s="245"/>
      <c r="C5253" s="246"/>
      <c r="D5253" s="236" t="s">
        <v>202</v>
      </c>
      <c r="E5253" s="247" t="s">
        <v>19</v>
      </c>
      <c r="F5253" s="248" t="s">
        <v>1636</v>
      </c>
      <c r="G5253" s="246"/>
      <c r="H5253" s="249">
        <v>-5.4059999999999997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5" t="s">
        <v>202</v>
      </c>
      <c r="AU5253" s="255" t="s">
        <v>82</v>
      </c>
      <c r="AV5253" s="14" t="s">
        <v>82</v>
      </c>
      <c r="AW5253" s="14" t="s">
        <v>34</v>
      </c>
      <c r="AX5253" s="14" t="s">
        <v>72</v>
      </c>
      <c r="AY5253" s="255" t="s">
        <v>191</v>
      </c>
    </row>
    <row r="5254" s="13" customFormat="1">
      <c r="A5254" s="13"/>
      <c r="B5254" s="234"/>
      <c r="C5254" s="235"/>
      <c r="D5254" s="236" t="s">
        <v>202</v>
      </c>
      <c r="E5254" s="237" t="s">
        <v>19</v>
      </c>
      <c r="F5254" s="238" t="s">
        <v>1479</v>
      </c>
      <c r="G5254" s="235"/>
      <c r="H5254" s="237" t="s">
        <v>19</v>
      </c>
      <c r="I5254" s="239"/>
      <c r="J5254" s="235"/>
      <c r="K5254" s="235"/>
      <c r="L5254" s="240"/>
      <c r="M5254" s="241"/>
      <c r="N5254" s="242"/>
      <c r="O5254" s="242"/>
      <c r="P5254" s="242"/>
      <c r="Q5254" s="242"/>
      <c r="R5254" s="242"/>
      <c r="S5254" s="242"/>
      <c r="T5254" s="243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44" t="s">
        <v>202</v>
      </c>
      <c r="AU5254" s="244" t="s">
        <v>82</v>
      </c>
      <c r="AV5254" s="13" t="s">
        <v>80</v>
      </c>
      <c r="AW5254" s="13" t="s">
        <v>34</v>
      </c>
      <c r="AX5254" s="13" t="s">
        <v>72</v>
      </c>
      <c r="AY5254" s="244" t="s">
        <v>191</v>
      </c>
    </row>
    <row r="5255" s="14" customFormat="1">
      <c r="A5255" s="14"/>
      <c r="B5255" s="245"/>
      <c r="C5255" s="246"/>
      <c r="D5255" s="236" t="s">
        <v>202</v>
      </c>
      <c r="E5255" s="247" t="s">
        <v>19</v>
      </c>
      <c r="F5255" s="248" t="s">
        <v>1637</v>
      </c>
      <c r="G5255" s="246"/>
      <c r="H5255" s="249">
        <v>70.772000000000006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5" t="s">
        <v>202</v>
      </c>
      <c r="AU5255" s="255" t="s">
        <v>82</v>
      </c>
      <c r="AV5255" s="14" t="s">
        <v>82</v>
      </c>
      <c r="AW5255" s="14" t="s">
        <v>34</v>
      </c>
      <c r="AX5255" s="14" t="s">
        <v>72</v>
      </c>
      <c r="AY5255" s="255" t="s">
        <v>191</v>
      </c>
    </row>
    <row r="5256" s="14" customFormat="1">
      <c r="A5256" s="14"/>
      <c r="B5256" s="245"/>
      <c r="C5256" s="246"/>
      <c r="D5256" s="236" t="s">
        <v>202</v>
      </c>
      <c r="E5256" s="247" t="s">
        <v>19</v>
      </c>
      <c r="F5256" s="248" t="s">
        <v>704</v>
      </c>
      <c r="G5256" s="246"/>
      <c r="H5256" s="249">
        <v>-1.9199999999999999</v>
      </c>
      <c r="I5256" s="250"/>
      <c r="J5256" s="246"/>
      <c r="K5256" s="246"/>
      <c r="L5256" s="251"/>
      <c r="M5256" s="252"/>
      <c r="N5256" s="253"/>
      <c r="O5256" s="253"/>
      <c r="P5256" s="253"/>
      <c r="Q5256" s="253"/>
      <c r="R5256" s="253"/>
      <c r="S5256" s="253"/>
      <c r="T5256" s="254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5" t="s">
        <v>202</v>
      </c>
      <c r="AU5256" s="255" t="s">
        <v>82</v>
      </c>
      <c r="AV5256" s="14" t="s">
        <v>82</v>
      </c>
      <c r="AW5256" s="14" t="s">
        <v>34</v>
      </c>
      <c r="AX5256" s="14" t="s">
        <v>72</v>
      </c>
      <c r="AY5256" s="255" t="s">
        <v>191</v>
      </c>
    </row>
    <row r="5257" s="15" customFormat="1">
      <c r="A5257" s="15"/>
      <c r="B5257" s="256"/>
      <c r="C5257" s="257"/>
      <c r="D5257" s="236" t="s">
        <v>202</v>
      </c>
      <c r="E5257" s="258" t="s">
        <v>19</v>
      </c>
      <c r="F5257" s="259" t="s">
        <v>208</v>
      </c>
      <c r="G5257" s="257"/>
      <c r="H5257" s="260">
        <v>374.66800000000001</v>
      </c>
      <c r="I5257" s="261"/>
      <c r="J5257" s="257"/>
      <c r="K5257" s="257"/>
      <c r="L5257" s="262"/>
      <c r="M5257" s="263"/>
      <c r="N5257" s="264"/>
      <c r="O5257" s="264"/>
      <c r="P5257" s="264"/>
      <c r="Q5257" s="264"/>
      <c r="R5257" s="264"/>
      <c r="S5257" s="264"/>
      <c r="T5257" s="265"/>
      <c r="U5257" s="15"/>
      <c r="V5257" s="15"/>
      <c r="W5257" s="15"/>
      <c r="X5257" s="15"/>
      <c r="Y5257" s="15"/>
      <c r="Z5257" s="15"/>
      <c r="AA5257" s="15"/>
      <c r="AB5257" s="15"/>
      <c r="AC5257" s="15"/>
      <c r="AD5257" s="15"/>
      <c r="AE5257" s="15"/>
      <c r="AT5257" s="266" t="s">
        <v>202</v>
      </c>
      <c r="AU5257" s="266" t="s">
        <v>82</v>
      </c>
      <c r="AV5257" s="15" t="s">
        <v>93</v>
      </c>
      <c r="AW5257" s="15" t="s">
        <v>34</v>
      </c>
      <c r="AX5257" s="15" t="s">
        <v>72</v>
      </c>
      <c r="AY5257" s="266" t="s">
        <v>191</v>
      </c>
    </row>
    <row r="5258" s="13" customFormat="1">
      <c r="A5258" s="13"/>
      <c r="B5258" s="234"/>
      <c r="C5258" s="235"/>
      <c r="D5258" s="236" t="s">
        <v>202</v>
      </c>
      <c r="E5258" s="237" t="s">
        <v>19</v>
      </c>
      <c r="F5258" s="238" t="s">
        <v>1646</v>
      </c>
      <c r="G5258" s="235"/>
      <c r="H5258" s="237" t="s">
        <v>19</v>
      </c>
      <c r="I5258" s="239"/>
      <c r="J5258" s="235"/>
      <c r="K5258" s="235"/>
      <c r="L5258" s="240"/>
      <c r="M5258" s="241"/>
      <c r="N5258" s="242"/>
      <c r="O5258" s="242"/>
      <c r="P5258" s="242"/>
      <c r="Q5258" s="242"/>
      <c r="R5258" s="242"/>
      <c r="S5258" s="242"/>
      <c r="T5258" s="243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4" t="s">
        <v>202</v>
      </c>
      <c r="AU5258" s="244" t="s">
        <v>82</v>
      </c>
      <c r="AV5258" s="13" t="s">
        <v>80</v>
      </c>
      <c r="AW5258" s="13" t="s">
        <v>34</v>
      </c>
      <c r="AX5258" s="13" t="s">
        <v>72</v>
      </c>
      <c r="AY5258" s="244" t="s">
        <v>191</v>
      </c>
    </row>
    <row r="5259" s="14" customFormat="1">
      <c r="A5259" s="14"/>
      <c r="B5259" s="245"/>
      <c r="C5259" s="246"/>
      <c r="D5259" s="236" t="s">
        <v>202</v>
      </c>
      <c r="E5259" s="247" t="s">
        <v>19</v>
      </c>
      <c r="F5259" s="248" t="s">
        <v>1647</v>
      </c>
      <c r="G5259" s="246"/>
      <c r="H5259" s="249">
        <v>-754.56500000000005</v>
      </c>
      <c r="I5259" s="250"/>
      <c r="J5259" s="246"/>
      <c r="K5259" s="246"/>
      <c r="L5259" s="251"/>
      <c r="M5259" s="252"/>
      <c r="N5259" s="253"/>
      <c r="O5259" s="253"/>
      <c r="P5259" s="253"/>
      <c r="Q5259" s="253"/>
      <c r="R5259" s="253"/>
      <c r="S5259" s="253"/>
      <c r="T5259" s="25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5" t="s">
        <v>202</v>
      </c>
      <c r="AU5259" s="255" t="s">
        <v>82</v>
      </c>
      <c r="AV5259" s="14" t="s">
        <v>82</v>
      </c>
      <c r="AW5259" s="14" t="s">
        <v>34</v>
      </c>
      <c r="AX5259" s="14" t="s">
        <v>72</v>
      </c>
      <c r="AY5259" s="255" t="s">
        <v>191</v>
      </c>
    </row>
    <row r="5260" s="15" customFormat="1">
      <c r="A5260" s="15"/>
      <c r="B5260" s="256"/>
      <c r="C5260" s="257"/>
      <c r="D5260" s="236" t="s">
        <v>202</v>
      </c>
      <c r="E5260" s="258" t="s">
        <v>19</v>
      </c>
      <c r="F5260" s="259" t="s">
        <v>208</v>
      </c>
      <c r="G5260" s="257"/>
      <c r="H5260" s="260">
        <v>-754.56500000000005</v>
      </c>
      <c r="I5260" s="261"/>
      <c r="J5260" s="257"/>
      <c r="K5260" s="257"/>
      <c r="L5260" s="262"/>
      <c r="M5260" s="263"/>
      <c r="N5260" s="264"/>
      <c r="O5260" s="264"/>
      <c r="P5260" s="264"/>
      <c r="Q5260" s="264"/>
      <c r="R5260" s="264"/>
      <c r="S5260" s="264"/>
      <c r="T5260" s="265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5"/>
      <c r="AE5260" s="15"/>
      <c r="AT5260" s="266" t="s">
        <v>202</v>
      </c>
      <c r="AU5260" s="266" t="s">
        <v>82</v>
      </c>
      <c r="AV5260" s="15" t="s">
        <v>93</v>
      </c>
      <c r="AW5260" s="15" t="s">
        <v>34</v>
      </c>
      <c r="AX5260" s="15" t="s">
        <v>72</v>
      </c>
      <c r="AY5260" s="266" t="s">
        <v>191</v>
      </c>
    </row>
    <row r="5261" s="16" customFormat="1">
      <c r="A5261" s="16"/>
      <c r="B5261" s="267"/>
      <c r="C5261" s="268"/>
      <c r="D5261" s="236" t="s">
        <v>202</v>
      </c>
      <c r="E5261" s="269" t="s">
        <v>19</v>
      </c>
      <c r="F5261" s="270" t="s">
        <v>212</v>
      </c>
      <c r="G5261" s="268"/>
      <c r="H5261" s="271">
        <v>2514.216999999996</v>
      </c>
      <c r="I5261" s="272"/>
      <c r="J5261" s="268"/>
      <c r="K5261" s="268"/>
      <c r="L5261" s="273"/>
      <c r="M5261" s="274"/>
      <c r="N5261" s="275"/>
      <c r="O5261" s="275"/>
      <c r="P5261" s="275"/>
      <c r="Q5261" s="275"/>
      <c r="R5261" s="275"/>
      <c r="S5261" s="275"/>
      <c r="T5261" s="276"/>
      <c r="U5261" s="16"/>
      <c r="V5261" s="16"/>
      <c r="W5261" s="16"/>
      <c r="X5261" s="16"/>
      <c r="Y5261" s="16"/>
      <c r="Z5261" s="16"/>
      <c r="AA5261" s="16"/>
      <c r="AB5261" s="16"/>
      <c r="AC5261" s="16"/>
      <c r="AD5261" s="16"/>
      <c r="AE5261" s="16"/>
      <c r="AT5261" s="277" t="s">
        <v>202</v>
      </c>
      <c r="AU5261" s="277" t="s">
        <v>82</v>
      </c>
      <c r="AV5261" s="16" t="s">
        <v>198</v>
      </c>
      <c r="AW5261" s="16" t="s">
        <v>34</v>
      </c>
      <c r="AX5261" s="16" t="s">
        <v>80</v>
      </c>
      <c r="AY5261" s="277" t="s">
        <v>191</v>
      </c>
    </row>
    <row r="5262" s="2" customFormat="1" ht="24.15" customHeight="1">
      <c r="A5262" s="41"/>
      <c r="B5262" s="42"/>
      <c r="C5262" s="216" t="s">
        <v>3179</v>
      </c>
      <c r="D5262" s="216" t="s">
        <v>193</v>
      </c>
      <c r="E5262" s="217" t="s">
        <v>3180</v>
      </c>
      <c r="F5262" s="218" t="s">
        <v>3181</v>
      </c>
      <c r="G5262" s="219" t="s">
        <v>196</v>
      </c>
      <c r="H5262" s="220">
        <v>2542.0369999999998</v>
      </c>
      <c r="I5262" s="221"/>
      <c r="J5262" s="222">
        <f>ROUND(I5262*H5262,2)</f>
        <v>0</v>
      </c>
      <c r="K5262" s="218" t="s">
        <v>197</v>
      </c>
      <c r="L5262" s="47"/>
      <c r="M5262" s="223" t="s">
        <v>19</v>
      </c>
      <c r="N5262" s="224" t="s">
        <v>43</v>
      </c>
      <c r="O5262" s="87"/>
      <c r="P5262" s="225">
        <f>O5262*H5262</f>
        <v>0</v>
      </c>
      <c r="Q5262" s="225">
        <v>0.00029</v>
      </c>
      <c r="R5262" s="225">
        <f>Q5262*H5262</f>
        <v>0.73719072999999991</v>
      </c>
      <c r="S5262" s="225">
        <v>0</v>
      </c>
      <c r="T5262" s="226">
        <f>S5262*H5262</f>
        <v>0</v>
      </c>
      <c r="U5262" s="41"/>
      <c r="V5262" s="41"/>
      <c r="W5262" s="41"/>
      <c r="X5262" s="41"/>
      <c r="Y5262" s="41"/>
      <c r="Z5262" s="41"/>
      <c r="AA5262" s="41"/>
      <c r="AB5262" s="41"/>
      <c r="AC5262" s="41"/>
      <c r="AD5262" s="41"/>
      <c r="AE5262" s="41"/>
      <c r="AR5262" s="227" t="s">
        <v>464</v>
      </c>
      <c r="AT5262" s="227" t="s">
        <v>193</v>
      </c>
      <c r="AU5262" s="227" t="s">
        <v>82</v>
      </c>
      <c r="AY5262" s="20" t="s">
        <v>191</v>
      </c>
      <c r="BE5262" s="228">
        <f>IF(N5262="základní",J5262,0)</f>
        <v>0</v>
      </c>
      <c r="BF5262" s="228">
        <f>IF(N5262="snížená",J5262,0)</f>
        <v>0</v>
      </c>
      <c r="BG5262" s="228">
        <f>IF(N5262="zákl. přenesená",J5262,0)</f>
        <v>0</v>
      </c>
      <c r="BH5262" s="228">
        <f>IF(N5262="sníž. přenesená",J5262,0)</f>
        <v>0</v>
      </c>
      <c r="BI5262" s="228">
        <f>IF(N5262="nulová",J5262,0)</f>
        <v>0</v>
      </c>
      <c r="BJ5262" s="20" t="s">
        <v>80</v>
      </c>
      <c r="BK5262" s="228">
        <f>ROUND(I5262*H5262,2)</f>
        <v>0</v>
      </c>
      <c r="BL5262" s="20" t="s">
        <v>464</v>
      </c>
      <c r="BM5262" s="227" t="s">
        <v>3182</v>
      </c>
    </row>
    <row r="5263" s="2" customFormat="1">
      <c r="A5263" s="41"/>
      <c r="B5263" s="42"/>
      <c r="C5263" s="43"/>
      <c r="D5263" s="229" t="s">
        <v>200</v>
      </c>
      <c r="E5263" s="43"/>
      <c r="F5263" s="230" t="s">
        <v>3183</v>
      </c>
      <c r="G5263" s="43"/>
      <c r="H5263" s="43"/>
      <c r="I5263" s="231"/>
      <c r="J5263" s="43"/>
      <c r="K5263" s="43"/>
      <c r="L5263" s="47"/>
      <c r="M5263" s="232"/>
      <c r="N5263" s="233"/>
      <c r="O5263" s="87"/>
      <c r="P5263" s="87"/>
      <c r="Q5263" s="87"/>
      <c r="R5263" s="87"/>
      <c r="S5263" s="87"/>
      <c r="T5263" s="88"/>
      <c r="U5263" s="41"/>
      <c r="V5263" s="41"/>
      <c r="W5263" s="41"/>
      <c r="X5263" s="41"/>
      <c r="Y5263" s="41"/>
      <c r="Z5263" s="41"/>
      <c r="AA5263" s="41"/>
      <c r="AB5263" s="41"/>
      <c r="AC5263" s="41"/>
      <c r="AD5263" s="41"/>
      <c r="AE5263" s="41"/>
      <c r="AT5263" s="20" t="s">
        <v>200</v>
      </c>
      <c r="AU5263" s="20" t="s">
        <v>82</v>
      </c>
    </row>
    <row r="5264" s="13" customFormat="1">
      <c r="A5264" s="13"/>
      <c r="B5264" s="234"/>
      <c r="C5264" s="235"/>
      <c r="D5264" s="236" t="s">
        <v>202</v>
      </c>
      <c r="E5264" s="237" t="s">
        <v>19</v>
      </c>
      <c r="F5264" s="238" t="s">
        <v>701</v>
      </c>
      <c r="G5264" s="235"/>
      <c r="H5264" s="237" t="s">
        <v>19</v>
      </c>
      <c r="I5264" s="239"/>
      <c r="J5264" s="235"/>
      <c r="K5264" s="235"/>
      <c r="L5264" s="240"/>
      <c r="M5264" s="241"/>
      <c r="N5264" s="242"/>
      <c r="O5264" s="242"/>
      <c r="P5264" s="242"/>
      <c r="Q5264" s="242"/>
      <c r="R5264" s="242"/>
      <c r="S5264" s="242"/>
      <c r="T5264" s="243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44" t="s">
        <v>202</v>
      </c>
      <c r="AU5264" s="244" t="s">
        <v>82</v>
      </c>
      <c r="AV5264" s="13" t="s">
        <v>80</v>
      </c>
      <c r="AW5264" s="13" t="s">
        <v>34</v>
      </c>
      <c r="AX5264" s="13" t="s">
        <v>72</v>
      </c>
      <c r="AY5264" s="244" t="s">
        <v>191</v>
      </c>
    </row>
    <row r="5265" s="13" customFormat="1">
      <c r="A5265" s="13"/>
      <c r="B5265" s="234"/>
      <c r="C5265" s="235"/>
      <c r="D5265" s="236" t="s">
        <v>202</v>
      </c>
      <c r="E5265" s="237" t="s">
        <v>19</v>
      </c>
      <c r="F5265" s="238" t="s">
        <v>3178</v>
      </c>
      <c r="G5265" s="235"/>
      <c r="H5265" s="237" t="s">
        <v>19</v>
      </c>
      <c r="I5265" s="239"/>
      <c r="J5265" s="235"/>
      <c r="K5265" s="235"/>
      <c r="L5265" s="240"/>
      <c r="M5265" s="241"/>
      <c r="N5265" s="242"/>
      <c r="O5265" s="242"/>
      <c r="P5265" s="242"/>
      <c r="Q5265" s="242"/>
      <c r="R5265" s="242"/>
      <c r="S5265" s="242"/>
      <c r="T5265" s="243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T5265" s="244" t="s">
        <v>202</v>
      </c>
      <c r="AU5265" s="244" t="s">
        <v>82</v>
      </c>
      <c r="AV5265" s="13" t="s">
        <v>80</v>
      </c>
      <c r="AW5265" s="13" t="s">
        <v>34</v>
      </c>
      <c r="AX5265" s="13" t="s">
        <v>72</v>
      </c>
      <c r="AY5265" s="244" t="s">
        <v>191</v>
      </c>
    </row>
    <row r="5266" s="13" customFormat="1">
      <c r="A5266" s="13"/>
      <c r="B5266" s="234"/>
      <c r="C5266" s="235"/>
      <c r="D5266" s="236" t="s">
        <v>202</v>
      </c>
      <c r="E5266" s="237" t="s">
        <v>19</v>
      </c>
      <c r="F5266" s="238" t="s">
        <v>1469</v>
      </c>
      <c r="G5266" s="235"/>
      <c r="H5266" s="237" t="s">
        <v>19</v>
      </c>
      <c r="I5266" s="239"/>
      <c r="J5266" s="235"/>
      <c r="K5266" s="235"/>
      <c r="L5266" s="240"/>
      <c r="M5266" s="241"/>
      <c r="N5266" s="242"/>
      <c r="O5266" s="242"/>
      <c r="P5266" s="242"/>
      <c r="Q5266" s="242"/>
      <c r="R5266" s="242"/>
      <c r="S5266" s="242"/>
      <c r="T5266" s="24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4" t="s">
        <v>202</v>
      </c>
      <c r="AU5266" s="244" t="s">
        <v>82</v>
      </c>
      <c r="AV5266" s="13" t="s">
        <v>80</v>
      </c>
      <c r="AW5266" s="13" t="s">
        <v>34</v>
      </c>
      <c r="AX5266" s="13" t="s">
        <v>72</v>
      </c>
      <c r="AY5266" s="244" t="s">
        <v>191</v>
      </c>
    </row>
    <row r="5267" s="14" customFormat="1">
      <c r="A5267" s="14"/>
      <c r="B5267" s="245"/>
      <c r="C5267" s="246"/>
      <c r="D5267" s="236" t="s">
        <v>202</v>
      </c>
      <c r="E5267" s="247" t="s">
        <v>19</v>
      </c>
      <c r="F5267" s="248" t="s">
        <v>1470</v>
      </c>
      <c r="G5267" s="246"/>
      <c r="H5267" s="249">
        <v>249.81</v>
      </c>
      <c r="I5267" s="250"/>
      <c r="J5267" s="246"/>
      <c r="K5267" s="246"/>
      <c r="L5267" s="251"/>
      <c r="M5267" s="252"/>
      <c r="N5267" s="253"/>
      <c r="O5267" s="253"/>
      <c r="P5267" s="253"/>
      <c r="Q5267" s="253"/>
      <c r="R5267" s="253"/>
      <c r="S5267" s="253"/>
      <c r="T5267" s="254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5" t="s">
        <v>202</v>
      </c>
      <c r="AU5267" s="255" t="s">
        <v>82</v>
      </c>
      <c r="AV5267" s="14" t="s">
        <v>82</v>
      </c>
      <c r="AW5267" s="14" t="s">
        <v>34</v>
      </c>
      <c r="AX5267" s="14" t="s">
        <v>72</v>
      </c>
      <c r="AY5267" s="255" t="s">
        <v>191</v>
      </c>
    </row>
    <row r="5268" s="13" customFormat="1">
      <c r="A5268" s="13"/>
      <c r="B5268" s="234"/>
      <c r="C5268" s="235"/>
      <c r="D5268" s="236" t="s">
        <v>202</v>
      </c>
      <c r="E5268" s="237" t="s">
        <v>19</v>
      </c>
      <c r="F5268" s="238" t="s">
        <v>1471</v>
      </c>
      <c r="G5268" s="235"/>
      <c r="H5268" s="237" t="s">
        <v>19</v>
      </c>
      <c r="I5268" s="239"/>
      <c r="J5268" s="235"/>
      <c r="K5268" s="235"/>
      <c r="L5268" s="240"/>
      <c r="M5268" s="241"/>
      <c r="N5268" s="242"/>
      <c r="O5268" s="242"/>
      <c r="P5268" s="242"/>
      <c r="Q5268" s="242"/>
      <c r="R5268" s="242"/>
      <c r="S5268" s="242"/>
      <c r="T5268" s="243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44" t="s">
        <v>202</v>
      </c>
      <c r="AU5268" s="244" t="s">
        <v>82</v>
      </c>
      <c r="AV5268" s="13" t="s">
        <v>80</v>
      </c>
      <c r="AW5268" s="13" t="s">
        <v>34</v>
      </c>
      <c r="AX5268" s="13" t="s">
        <v>72</v>
      </c>
      <c r="AY5268" s="244" t="s">
        <v>191</v>
      </c>
    </row>
    <row r="5269" s="14" customFormat="1">
      <c r="A5269" s="14"/>
      <c r="B5269" s="245"/>
      <c r="C5269" s="246"/>
      <c r="D5269" s="236" t="s">
        <v>202</v>
      </c>
      <c r="E5269" s="247" t="s">
        <v>19</v>
      </c>
      <c r="F5269" s="248" t="s">
        <v>1472</v>
      </c>
      <c r="G5269" s="246"/>
      <c r="H5269" s="249">
        <v>62.520000000000003</v>
      </c>
      <c r="I5269" s="250"/>
      <c r="J5269" s="246"/>
      <c r="K5269" s="246"/>
      <c r="L5269" s="251"/>
      <c r="M5269" s="252"/>
      <c r="N5269" s="253"/>
      <c r="O5269" s="253"/>
      <c r="P5269" s="253"/>
      <c r="Q5269" s="253"/>
      <c r="R5269" s="253"/>
      <c r="S5269" s="253"/>
      <c r="T5269" s="254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5" t="s">
        <v>202</v>
      </c>
      <c r="AU5269" s="255" t="s">
        <v>82</v>
      </c>
      <c r="AV5269" s="14" t="s">
        <v>82</v>
      </c>
      <c r="AW5269" s="14" t="s">
        <v>34</v>
      </c>
      <c r="AX5269" s="14" t="s">
        <v>72</v>
      </c>
      <c r="AY5269" s="255" t="s">
        <v>191</v>
      </c>
    </row>
    <row r="5270" s="13" customFormat="1">
      <c r="A5270" s="13"/>
      <c r="B5270" s="234"/>
      <c r="C5270" s="235"/>
      <c r="D5270" s="236" t="s">
        <v>202</v>
      </c>
      <c r="E5270" s="237" t="s">
        <v>19</v>
      </c>
      <c r="F5270" s="238" t="s">
        <v>1473</v>
      </c>
      <c r="G5270" s="235"/>
      <c r="H5270" s="237" t="s">
        <v>19</v>
      </c>
      <c r="I5270" s="239"/>
      <c r="J5270" s="235"/>
      <c r="K5270" s="235"/>
      <c r="L5270" s="240"/>
      <c r="M5270" s="241"/>
      <c r="N5270" s="242"/>
      <c r="O5270" s="242"/>
      <c r="P5270" s="242"/>
      <c r="Q5270" s="242"/>
      <c r="R5270" s="242"/>
      <c r="S5270" s="242"/>
      <c r="T5270" s="243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44" t="s">
        <v>202</v>
      </c>
      <c r="AU5270" s="244" t="s">
        <v>82</v>
      </c>
      <c r="AV5270" s="13" t="s">
        <v>80</v>
      </c>
      <c r="AW5270" s="13" t="s">
        <v>34</v>
      </c>
      <c r="AX5270" s="13" t="s">
        <v>72</v>
      </c>
      <c r="AY5270" s="244" t="s">
        <v>191</v>
      </c>
    </row>
    <row r="5271" s="14" customFormat="1">
      <c r="A5271" s="14"/>
      <c r="B5271" s="245"/>
      <c r="C5271" s="246"/>
      <c r="D5271" s="236" t="s">
        <v>202</v>
      </c>
      <c r="E5271" s="247" t="s">
        <v>19</v>
      </c>
      <c r="F5271" s="248" t="s">
        <v>1474</v>
      </c>
      <c r="G5271" s="246"/>
      <c r="H5271" s="249">
        <v>5.2400000000000002</v>
      </c>
      <c r="I5271" s="250"/>
      <c r="J5271" s="246"/>
      <c r="K5271" s="246"/>
      <c r="L5271" s="251"/>
      <c r="M5271" s="252"/>
      <c r="N5271" s="253"/>
      <c r="O5271" s="253"/>
      <c r="P5271" s="253"/>
      <c r="Q5271" s="253"/>
      <c r="R5271" s="253"/>
      <c r="S5271" s="253"/>
      <c r="T5271" s="254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5" t="s">
        <v>202</v>
      </c>
      <c r="AU5271" s="255" t="s">
        <v>82</v>
      </c>
      <c r="AV5271" s="14" t="s">
        <v>82</v>
      </c>
      <c r="AW5271" s="14" t="s">
        <v>34</v>
      </c>
      <c r="AX5271" s="14" t="s">
        <v>72</v>
      </c>
      <c r="AY5271" s="255" t="s">
        <v>191</v>
      </c>
    </row>
    <row r="5272" s="13" customFormat="1">
      <c r="A5272" s="13"/>
      <c r="B5272" s="234"/>
      <c r="C5272" s="235"/>
      <c r="D5272" s="236" t="s">
        <v>202</v>
      </c>
      <c r="E5272" s="237" t="s">
        <v>19</v>
      </c>
      <c r="F5272" s="238" t="s">
        <v>1475</v>
      </c>
      <c r="G5272" s="235"/>
      <c r="H5272" s="237" t="s">
        <v>19</v>
      </c>
      <c r="I5272" s="239"/>
      <c r="J5272" s="235"/>
      <c r="K5272" s="235"/>
      <c r="L5272" s="240"/>
      <c r="M5272" s="241"/>
      <c r="N5272" s="242"/>
      <c r="O5272" s="242"/>
      <c r="P5272" s="242"/>
      <c r="Q5272" s="242"/>
      <c r="R5272" s="242"/>
      <c r="S5272" s="242"/>
      <c r="T5272" s="24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4" t="s">
        <v>202</v>
      </c>
      <c r="AU5272" s="244" t="s">
        <v>82</v>
      </c>
      <c r="AV5272" s="13" t="s">
        <v>80</v>
      </c>
      <c r="AW5272" s="13" t="s">
        <v>34</v>
      </c>
      <c r="AX5272" s="13" t="s">
        <v>72</v>
      </c>
      <c r="AY5272" s="244" t="s">
        <v>191</v>
      </c>
    </row>
    <row r="5273" s="14" customFormat="1">
      <c r="A5273" s="14"/>
      <c r="B5273" s="245"/>
      <c r="C5273" s="246"/>
      <c r="D5273" s="236" t="s">
        <v>202</v>
      </c>
      <c r="E5273" s="247" t="s">
        <v>19</v>
      </c>
      <c r="F5273" s="248" t="s">
        <v>1476</v>
      </c>
      <c r="G5273" s="246"/>
      <c r="H5273" s="249">
        <v>6.7599999999999998</v>
      </c>
      <c r="I5273" s="250"/>
      <c r="J5273" s="246"/>
      <c r="K5273" s="246"/>
      <c r="L5273" s="251"/>
      <c r="M5273" s="252"/>
      <c r="N5273" s="253"/>
      <c r="O5273" s="253"/>
      <c r="P5273" s="253"/>
      <c r="Q5273" s="253"/>
      <c r="R5273" s="253"/>
      <c r="S5273" s="253"/>
      <c r="T5273" s="254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5" t="s">
        <v>202</v>
      </c>
      <c r="AU5273" s="255" t="s">
        <v>82</v>
      </c>
      <c r="AV5273" s="14" t="s">
        <v>82</v>
      </c>
      <c r="AW5273" s="14" t="s">
        <v>34</v>
      </c>
      <c r="AX5273" s="14" t="s">
        <v>72</v>
      </c>
      <c r="AY5273" s="255" t="s">
        <v>191</v>
      </c>
    </row>
    <row r="5274" s="13" customFormat="1">
      <c r="A5274" s="13"/>
      <c r="B5274" s="234"/>
      <c r="C5274" s="235"/>
      <c r="D5274" s="236" t="s">
        <v>202</v>
      </c>
      <c r="E5274" s="237" t="s">
        <v>19</v>
      </c>
      <c r="F5274" s="238" t="s">
        <v>1477</v>
      </c>
      <c r="G5274" s="235"/>
      <c r="H5274" s="237" t="s">
        <v>19</v>
      </c>
      <c r="I5274" s="239"/>
      <c r="J5274" s="235"/>
      <c r="K5274" s="235"/>
      <c r="L5274" s="240"/>
      <c r="M5274" s="241"/>
      <c r="N5274" s="242"/>
      <c r="O5274" s="242"/>
      <c r="P5274" s="242"/>
      <c r="Q5274" s="242"/>
      <c r="R5274" s="242"/>
      <c r="S5274" s="242"/>
      <c r="T5274" s="24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4" t="s">
        <v>202</v>
      </c>
      <c r="AU5274" s="244" t="s">
        <v>82</v>
      </c>
      <c r="AV5274" s="13" t="s">
        <v>80</v>
      </c>
      <c r="AW5274" s="13" t="s">
        <v>34</v>
      </c>
      <c r="AX5274" s="13" t="s">
        <v>72</v>
      </c>
      <c r="AY5274" s="244" t="s">
        <v>191</v>
      </c>
    </row>
    <row r="5275" s="14" customFormat="1">
      <c r="A5275" s="14"/>
      <c r="B5275" s="245"/>
      <c r="C5275" s="246"/>
      <c r="D5275" s="236" t="s">
        <v>202</v>
      </c>
      <c r="E5275" s="247" t="s">
        <v>19</v>
      </c>
      <c r="F5275" s="248" t="s">
        <v>1478</v>
      </c>
      <c r="G5275" s="246"/>
      <c r="H5275" s="249">
        <v>10.539999999999999</v>
      </c>
      <c r="I5275" s="250"/>
      <c r="J5275" s="246"/>
      <c r="K5275" s="246"/>
      <c r="L5275" s="251"/>
      <c r="M5275" s="252"/>
      <c r="N5275" s="253"/>
      <c r="O5275" s="253"/>
      <c r="P5275" s="253"/>
      <c r="Q5275" s="253"/>
      <c r="R5275" s="253"/>
      <c r="S5275" s="253"/>
      <c r="T5275" s="254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5" t="s">
        <v>202</v>
      </c>
      <c r="AU5275" s="255" t="s">
        <v>82</v>
      </c>
      <c r="AV5275" s="14" t="s">
        <v>82</v>
      </c>
      <c r="AW5275" s="14" t="s">
        <v>34</v>
      </c>
      <c r="AX5275" s="14" t="s">
        <v>72</v>
      </c>
      <c r="AY5275" s="255" t="s">
        <v>191</v>
      </c>
    </row>
    <row r="5276" s="13" customFormat="1">
      <c r="A5276" s="13"/>
      <c r="B5276" s="234"/>
      <c r="C5276" s="235"/>
      <c r="D5276" s="236" t="s">
        <v>202</v>
      </c>
      <c r="E5276" s="237" t="s">
        <v>19</v>
      </c>
      <c r="F5276" s="238" t="s">
        <v>1479</v>
      </c>
      <c r="G5276" s="235"/>
      <c r="H5276" s="237" t="s">
        <v>19</v>
      </c>
      <c r="I5276" s="239"/>
      <c r="J5276" s="235"/>
      <c r="K5276" s="235"/>
      <c r="L5276" s="240"/>
      <c r="M5276" s="241"/>
      <c r="N5276" s="242"/>
      <c r="O5276" s="242"/>
      <c r="P5276" s="242"/>
      <c r="Q5276" s="242"/>
      <c r="R5276" s="242"/>
      <c r="S5276" s="242"/>
      <c r="T5276" s="24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4" t="s">
        <v>202</v>
      </c>
      <c r="AU5276" s="244" t="s">
        <v>82</v>
      </c>
      <c r="AV5276" s="13" t="s">
        <v>80</v>
      </c>
      <c r="AW5276" s="13" t="s">
        <v>34</v>
      </c>
      <c r="AX5276" s="13" t="s">
        <v>72</v>
      </c>
      <c r="AY5276" s="244" t="s">
        <v>191</v>
      </c>
    </row>
    <row r="5277" s="14" customFormat="1">
      <c r="A5277" s="14"/>
      <c r="B5277" s="245"/>
      <c r="C5277" s="246"/>
      <c r="D5277" s="236" t="s">
        <v>202</v>
      </c>
      <c r="E5277" s="247" t="s">
        <v>19</v>
      </c>
      <c r="F5277" s="248" t="s">
        <v>1480</v>
      </c>
      <c r="G5277" s="246"/>
      <c r="H5277" s="249">
        <v>11.42</v>
      </c>
      <c r="I5277" s="250"/>
      <c r="J5277" s="246"/>
      <c r="K5277" s="246"/>
      <c r="L5277" s="251"/>
      <c r="M5277" s="252"/>
      <c r="N5277" s="253"/>
      <c r="O5277" s="253"/>
      <c r="P5277" s="253"/>
      <c r="Q5277" s="253"/>
      <c r="R5277" s="253"/>
      <c r="S5277" s="253"/>
      <c r="T5277" s="25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5" t="s">
        <v>202</v>
      </c>
      <c r="AU5277" s="255" t="s">
        <v>82</v>
      </c>
      <c r="AV5277" s="14" t="s">
        <v>82</v>
      </c>
      <c r="AW5277" s="14" t="s">
        <v>34</v>
      </c>
      <c r="AX5277" s="14" t="s">
        <v>72</v>
      </c>
      <c r="AY5277" s="255" t="s">
        <v>191</v>
      </c>
    </row>
    <row r="5278" s="15" customFormat="1">
      <c r="A5278" s="15"/>
      <c r="B5278" s="256"/>
      <c r="C5278" s="257"/>
      <c r="D5278" s="236" t="s">
        <v>202</v>
      </c>
      <c r="E5278" s="258" t="s">
        <v>19</v>
      </c>
      <c r="F5278" s="259" t="s">
        <v>208</v>
      </c>
      <c r="G5278" s="257"/>
      <c r="H5278" s="260">
        <v>346.29000000000002</v>
      </c>
      <c r="I5278" s="261"/>
      <c r="J5278" s="257"/>
      <c r="K5278" s="257"/>
      <c r="L5278" s="262"/>
      <c r="M5278" s="263"/>
      <c r="N5278" s="264"/>
      <c r="O5278" s="264"/>
      <c r="P5278" s="264"/>
      <c r="Q5278" s="264"/>
      <c r="R5278" s="264"/>
      <c r="S5278" s="264"/>
      <c r="T5278" s="265"/>
      <c r="U5278" s="15"/>
      <c r="V5278" s="15"/>
      <c r="W5278" s="15"/>
      <c r="X5278" s="15"/>
      <c r="Y5278" s="15"/>
      <c r="Z5278" s="15"/>
      <c r="AA5278" s="15"/>
      <c r="AB5278" s="15"/>
      <c r="AC5278" s="15"/>
      <c r="AD5278" s="15"/>
      <c r="AE5278" s="15"/>
      <c r="AT5278" s="266" t="s">
        <v>202</v>
      </c>
      <c r="AU5278" s="266" t="s">
        <v>82</v>
      </c>
      <c r="AV5278" s="15" t="s">
        <v>93</v>
      </c>
      <c r="AW5278" s="15" t="s">
        <v>34</v>
      </c>
      <c r="AX5278" s="15" t="s">
        <v>72</v>
      </c>
      <c r="AY5278" s="266" t="s">
        <v>191</v>
      </c>
    </row>
    <row r="5279" s="13" customFormat="1">
      <c r="A5279" s="13"/>
      <c r="B5279" s="234"/>
      <c r="C5279" s="235"/>
      <c r="D5279" s="236" t="s">
        <v>202</v>
      </c>
      <c r="E5279" s="237" t="s">
        <v>19</v>
      </c>
      <c r="F5279" s="238" t="s">
        <v>701</v>
      </c>
      <c r="G5279" s="235"/>
      <c r="H5279" s="237" t="s">
        <v>19</v>
      </c>
      <c r="I5279" s="239"/>
      <c r="J5279" s="235"/>
      <c r="K5279" s="235"/>
      <c r="L5279" s="240"/>
      <c r="M5279" s="241"/>
      <c r="N5279" s="242"/>
      <c r="O5279" s="242"/>
      <c r="P5279" s="242"/>
      <c r="Q5279" s="242"/>
      <c r="R5279" s="242"/>
      <c r="S5279" s="242"/>
      <c r="T5279" s="24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44" t="s">
        <v>202</v>
      </c>
      <c r="AU5279" s="244" t="s">
        <v>82</v>
      </c>
      <c r="AV5279" s="13" t="s">
        <v>80</v>
      </c>
      <c r="AW5279" s="13" t="s">
        <v>34</v>
      </c>
      <c r="AX5279" s="13" t="s">
        <v>72</v>
      </c>
      <c r="AY5279" s="244" t="s">
        <v>191</v>
      </c>
    </row>
    <row r="5280" s="13" customFormat="1">
      <c r="A5280" s="13"/>
      <c r="B5280" s="234"/>
      <c r="C5280" s="235"/>
      <c r="D5280" s="236" t="s">
        <v>202</v>
      </c>
      <c r="E5280" s="237" t="s">
        <v>19</v>
      </c>
      <c r="F5280" s="238" t="s">
        <v>1489</v>
      </c>
      <c r="G5280" s="235"/>
      <c r="H5280" s="237" t="s">
        <v>19</v>
      </c>
      <c r="I5280" s="239"/>
      <c r="J5280" s="235"/>
      <c r="K5280" s="235"/>
      <c r="L5280" s="240"/>
      <c r="M5280" s="241"/>
      <c r="N5280" s="242"/>
      <c r="O5280" s="242"/>
      <c r="P5280" s="242"/>
      <c r="Q5280" s="242"/>
      <c r="R5280" s="242"/>
      <c r="S5280" s="242"/>
      <c r="T5280" s="24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4" t="s">
        <v>202</v>
      </c>
      <c r="AU5280" s="244" t="s">
        <v>82</v>
      </c>
      <c r="AV5280" s="13" t="s">
        <v>80</v>
      </c>
      <c r="AW5280" s="13" t="s">
        <v>34</v>
      </c>
      <c r="AX5280" s="13" t="s">
        <v>72</v>
      </c>
      <c r="AY5280" s="244" t="s">
        <v>191</v>
      </c>
    </row>
    <row r="5281" s="13" customFormat="1">
      <c r="A5281" s="13"/>
      <c r="B5281" s="234"/>
      <c r="C5281" s="235"/>
      <c r="D5281" s="236" t="s">
        <v>202</v>
      </c>
      <c r="E5281" s="237" t="s">
        <v>19</v>
      </c>
      <c r="F5281" s="238" t="s">
        <v>1490</v>
      </c>
      <c r="G5281" s="235"/>
      <c r="H5281" s="237" t="s">
        <v>19</v>
      </c>
      <c r="I5281" s="239"/>
      <c r="J5281" s="235"/>
      <c r="K5281" s="235"/>
      <c r="L5281" s="240"/>
      <c r="M5281" s="241"/>
      <c r="N5281" s="242"/>
      <c r="O5281" s="242"/>
      <c r="P5281" s="242"/>
      <c r="Q5281" s="242"/>
      <c r="R5281" s="242"/>
      <c r="S5281" s="242"/>
      <c r="T5281" s="24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4" t="s">
        <v>202</v>
      </c>
      <c r="AU5281" s="244" t="s">
        <v>82</v>
      </c>
      <c r="AV5281" s="13" t="s">
        <v>80</v>
      </c>
      <c r="AW5281" s="13" t="s">
        <v>34</v>
      </c>
      <c r="AX5281" s="13" t="s">
        <v>72</v>
      </c>
      <c r="AY5281" s="244" t="s">
        <v>191</v>
      </c>
    </row>
    <row r="5282" s="14" customFormat="1">
      <c r="A5282" s="14"/>
      <c r="B5282" s="245"/>
      <c r="C5282" s="246"/>
      <c r="D5282" s="236" t="s">
        <v>202</v>
      </c>
      <c r="E5282" s="247" t="s">
        <v>19</v>
      </c>
      <c r="F5282" s="248" t="s">
        <v>1491</v>
      </c>
      <c r="G5282" s="246"/>
      <c r="H5282" s="249">
        <v>45.990000000000002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202</v>
      </c>
      <c r="AU5282" s="255" t="s">
        <v>82</v>
      </c>
      <c r="AV5282" s="14" t="s">
        <v>82</v>
      </c>
      <c r="AW5282" s="14" t="s">
        <v>34</v>
      </c>
      <c r="AX5282" s="14" t="s">
        <v>72</v>
      </c>
      <c r="AY5282" s="255" t="s">
        <v>191</v>
      </c>
    </row>
    <row r="5283" s="14" customFormat="1">
      <c r="A5283" s="14"/>
      <c r="B5283" s="245"/>
      <c r="C5283" s="246"/>
      <c r="D5283" s="236" t="s">
        <v>202</v>
      </c>
      <c r="E5283" s="247" t="s">
        <v>19</v>
      </c>
      <c r="F5283" s="248" t="s">
        <v>1492</v>
      </c>
      <c r="G5283" s="246"/>
      <c r="H5283" s="249">
        <v>1.8</v>
      </c>
      <c r="I5283" s="250"/>
      <c r="J5283" s="246"/>
      <c r="K5283" s="246"/>
      <c r="L5283" s="251"/>
      <c r="M5283" s="252"/>
      <c r="N5283" s="253"/>
      <c r="O5283" s="253"/>
      <c r="P5283" s="253"/>
      <c r="Q5283" s="253"/>
      <c r="R5283" s="253"/>
      <c r="S5283" s="253"/>
      <c r="T5283" s="254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5" t="s">
        <v>202</v>
      </c>
      <c r="AU5283" s="255" t="s">
        <v>82</v>
      </c>
      <c r="AV5283" s="14" t="s">
        <v>82</v>
      </c>
      <c r="AW5283" s="14" t="s">
        <v>34</v>
      </c>
      <c r="AX5283" s="14" t="s">
        <v>72</v>
      </c>
      <c r="AY5283" s="255" t="s">
        <v>191</v>
      </c>
    </row>
    <row r="5284" s="14" customFormat="1">
      <c r="A5284" s="14"/>
      <c r="B5284" s="245"/>
      <c r="C5284" s="246"/>
      <c r="D5284" s="236" t="s">
        <v>202</v>
      </c>
      <c r="E5284" s="247" t="s">
        <v>19</v>
      </c>
      <c r="F5284" s="248" t="s">
        <v>1493</v>
      </c>
      <c r="G5284" s="246"/>
      <c r="H5284" s="249">
        <v>-18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202</v>
      </c>
      <c r="AU5284" s="255" t="s">
        <v>82</v>
      </c>
      <c r="AV5284" s="14" t="s">
        <v>82</v>
      </c>
      <c r="AW5284" s="14" t="s">
        <v>34</v>
      </c>
      <c r="AX5284" s="14" t="s">
        <v>72</v>
      </c>
      <c r="AY5284" s="255" t="s">
        <v>191</v>
      </c>
    </row>
    <row r="5285" s="13" customFormat="1">
      <c r="A5285" s="13"/>
      <c r="B5285" s="234"/>
      <c r="C5285" s="235"/>
      <c r="D5285" s="236" t="s">
        <v>202</v>
      </c>
      <c r="E5285" s="237" t="s">
        <v>19</v>
      </c>
      <c r="F5285" s="238" t="s">
        <v>1494</v>
      </c>
      <c r="G5285" s="235"/>
      <c r="H5285" s="237" t="s">
        <v>19</v>
      </c>
      <c r="I5285" s="239"/>
      <c r="J5285" s="235"/>
      <c r="K5285" s="235"/>
      <c r="L5285" s="240"/>
      <c r="M5285" s="241"/>
      <c r="N5285" s="242"/>
      <c r="O5285" s="242"/>
      <c r="P5285" s="242"/>
      <c r="Q5285" s="242"/>
      <c r="R5285" s="242"/>
      <c r="S5285" s="242"/>
      <c r="T5285" s="24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4" t="s">
        <v>202</v>
      </c>
      <c r="AU5285" s="244" t="s">
        <v>82</v>
      </c>
      <c r="AV5285" s="13" t="s">
        <v>80</v>
      </c>
      <c r="AW5285" s="13" t="s">
        <v>34</v>
      </c>
      <c r="AX5285" s="13" t="s">
        <v>72</v>
      </c>
      <c r="AY5285" s="244" t="s">
        <v>191</v>
      </c>
    </row>
    <row r="5286" s="14" customFormat="1">
      <c r="A5286" s="14"/>
      <c r="B5286" s="245"/>
      <c r="C5286" s="246"/>
      <c r="D5286" s="236" t="s">
        <v>202</v>
      </c>
      <c r="E5286" s="247" t="s">
        <v>19</v>
      </c>
      <c r="F5286" s="248" t="s">
        <v>1495</v>
      </c>
      <c r="G5286" s="246"/>
      <c r="H5286" s="249">
        <v>143.00999999999999</v>
      </c>
      <c r="I5286" s="250"/>
      <c r="J5286" s="246"/>
      <c r="K5286" s="246"/>
      <c r="L5286" s="251"/>
      <c r="M5286" s="252"/>
      <c r="N5286" s="253"/>
      <c r="O5286" s="253"/>
      <c r="P5286" s="253"/>
      <c r="Q5286" s="253"/>
      <c r="R5286" s="253"/>
      <c r="S5286" s="253"/>
      <c r="T5286" s="25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5" t="s">
        <v>202</v>
      </c>
      <c r="AU5286" s="255" t="s">
        <v>82</v>
      </c>
      <c r="AV5286" s="14" t="s">
        <v>82</v>
      </c>
      <c r="AW5286" s="14" t="s">
        <v>34</v>
      </c>
      <c r="AX5286" s="14" t="s">
        <v>72</v>
      </c>
      <c r="AY5286" s="255" t="s">
        <v>191</v>
      </c>
    </row>
    <row r="5287" s="14" customFormat="1">
      <c r="A5287" s="14"/>
      <c r="B5287" s="245"/>
      <c r="C5287" s="246"/>
      <c r="D5287" s="236" t="s">
        <v>202</v>
      </c>
      <c r="E5287" s="247" t="s">
        <v>19</v>
      </c>
      <c r="F5287" s="248" t="s">
        <v>1496</v>
      </c>
      <c r="G5287" s="246"/>
      <c r="H5287" s="249">
        <v>0.72599999999999998</v>
      </c>
      <c r="I5287" s="250"/>
      <c r="J5287" s="246"/>
      <c r="K5287" s="246"/>
      <c r="L5287" s="251"/>
      <c r="M5287" s="252"/>
      <c r="N5287" s="253"/>
      <c r="O5287" s="253"/>
      <c r="P5287" s="253"/>
      <c r="Q5287" s="253"/>
      <c r="R5287" s="253"/>
      <c r="S5287" s="253"/>
      <c r="T5287" s="254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5" t="s">
        <v>202</v>
      </c>
      <c r="AU5287" s="255" t="s">
        <v>82</v>
      </c>
      <c r="AV5287" s="14" t="s">
        <v>82</v>
      </c>
      <c r="AW5287" s="14" t="s">
        <v>34</v>
      </c>
      <c r="AX5287" s="14" t="s">
        <v>72</v>
      </c>
      <c r="AY5287" s="255" t="s">
        <v>191</v>
      </c>
    </row>
    <row r="5288" s="14" customFormat="1">
      <c r="A5288" s="14"/>
      <c r="B5288" s="245"/>
      <c r="C5288" s="246"/>
      <c r="D5288" s="236" t="s">
        <v>202</v>
      </c>
      <c r="E5288" s="247" t="s">
        <v>19</v>
      </c>
      <c r="F5288" s="248" t="s">
        <v>1496</v>
      </c>
      <c r="G5288" s="246"/>
      <c r="H5288" s="249">
        <v>0.72599999999999998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202</v>
      </c>
      <c r="AU5288" s="255" t="s">
        <v>82</v>
      </c>
      <c r="AV5288" s="14" t="s">
        <v>82</v>
      </c>
      <c r="AW5288" s="14" t="s">
        <v>34</v>
      </c>
      <c r="AX5288" s="14" t="s">
        <v>72</v>
      </c>
      <c r="AY5288" s="255" t="s">
        <v>191</v>
      </c>
    </row>
    <row r="5289" s="14" customFormat="1">
      <c r="A5289" s="14"/>
      <c r="B5289" s="245"/>
      <c r="C5289" s="246"/>
      <c r="D5289" s="236" t="s">
        <v>202</v>
      </c>
      <c r="E5289" s="247" t="s">
        <v>19</v>
      </c>
      <c r="F5289" s="248" t="s">
        <v>1497</v>
      </c>
      <c r="G5289" s="246"/>
      <c r="H5289" s="249">
        <v>-19.969999999999999</v>
      </c>
      <c r="I5289" s="250"/>
      <c r="J5289" s="246"/>
      <c r="K5289" s="246"/>
      <c r="L5289" s="251"/>
      <c r="M5289" s="252"/>
      <c r="N5289" s="253"/>
      <c r="O5289" s="253"/>
      <c r="P5289" s="253"/>
      <c r="Q5289" s="253"/>
      <c r="R5289" s="253"/>
      <c r="S5289" s="253"/>
      <c r="T5289" s="254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5" t="s">
        <v>202</v>
      </c>
      <c r="AU5289" s="255" t="s">
        <v>82</v>
      </c>
      <c r="AV5289" s="14" t="s">
        <v>82</v>
      </c>
      <c r="AW5289" s="14" t="s">
        <v>34</v>
      </c>
      <c r="AX5289" s="14" t="s">
        <v>72</v>
      </c>
      <c r="AY5289" s="255" t="s">
        <v>191</v>
      </c>
    </row>
    <row r="5290" s="13" customFormat="1">
      <c r="A5290" s="13"/>
      <c r="B5290" s="234"/>
      <c r="C5290" s="235"/>
      <c r="D5290" s="236" t="s">
        <v>202</v>
      </c>
      <c r="E5290" s="237" t="s">
        <v>19</v>
      </c>
      <c r="F5290" s="238" t="s">
        <v>1498</v>
      </c>
      <c r="G5290" s="235"/>
      <c r="H5290" s="237" t="s">
        <v>19</v>
      </c>
      <c r="I5290" s="239"/>
      <c r="J5290" s="235"/>
      <c r="K5290" s="235"/>
      <c r="L5290" s="240"/>
      <c r="M5290" s="241"/>
      <c r="N5290" s="242"/>
      <c r="O5290" s="242"/>
      <c r="P5290" s="242"/>
      <c r="Q5290" s="242"/>
      <c r="R5290" s="242"/>
      <c r="S5290" s="242"/>
      <c r="T5290" s="243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44" t="s">
        <v>202</v>
      </c>
      <c r="AU5290" s="244" t="s">
        <v>82</v>
      </c>
      <c r="AV5290" s="13" t="s">
        <v>80</v>
      </c>
      <c r="AW5290" s="13" t="s">
        <v>34</v>
      </c>
      <c r="AX5290" s="13" t="s">
        <v>72</v>
      </c>
      <c r="AY5290" s="244" t="s">
        <v>191</v>
      </c>
    </row>
    <row r="5291" s="14" customFormat="1">
      <c r="A5291" s="14"/>
      <c r="B5291" s="245"/>
      <c r="C5291" s="246"/>
      <c r="D5291" s="236" t="s">
        <v>202</v>
      </c>
      <c r="E5291" s="247" t="s">
        <v>19</v>
      </c>
      <c r="F5291" s="248" t="s">
        <v>1499</v>
      </c>
      <c r="G5291" s="246"/>
      <c r="H5291" s="249">
        <v>34.188000000000002</v>
      </c>
      <c r="I5291" s="250"/>
      <c r="J5291" s="246"/>
      <c r="K5291" s="246"/>
      <c r="L5291" s="251"/>
      <c r="M5291" s="252"/>
      <c r="N5291" s="253"/>
      <c r="O5291" s="253"/>
      <c r="P5291" s="253"/>
      <c r="Q5291" s="253"/>
      <c r="R5291" s="253"/>
      <c r="S5291" s="253"/>
      <c r="T5291" s="25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5" t="s">
        <v>202</v>
      </c>
      <c r="AU5291" s="255" t="s">
        <v>82</v>
      </c>
      <c r="AV5291" s="14" t="s">
        <v>82</v>
      </c>
      <c r="AW5291" s="14" t="s">
        <v>34</v>
      </c>
      <c r="AX5291" s="14" t="s">
        <v>72</v>
      </c>
      <c r="AY5291" s="255" t="s">
        <v>191</v>
      </c>
    </row>
    <row r="5292" s="14" customFormat="1">
      <c r="A5292" s="14"/>
      <c r="B5292" s="245"/>
      <c r="C5292" s="246"/>
      <c r="D5292" s="236" t="s">
        <v>202</v>
      </c>
      <c r="E5292" s="247" t="s">
        <v>19</v>
      </c>
      <c r="F5292" s="248" t="s">
        <v>1500</v>
      </c>
      <c r="G5292" s="246"/>
      <c r="H5292" s="249">
        <v>-4.5579999999999998</v>
      </c>
      <c r="I5292" s="250"/>
      <c r="J5292" s="246"/>
      <c r="K5292" s="246"/>
      <c r="L5292" s="251"/>
      <c r="M5292" s="252"/>
      <c r="N5292" s="253"/>
      <c r="O5292" s="253"/>
      <c r="P5292" s="253"/>
      <c r="Q5292" s="253"/>
      <c r="R5292" s="253"/>
      <c r="S5292" s="253"/>
      <c r="T5292" s="254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5" t="s">
        <v>202</v>
      </c>
      <c r="AU5292" s="255" t="s">
        <v>82</v>
      </c>
      <c r="AV5292" s="14" t="s">
        <v>82</v>
      </c>
      <c r="AW5292" s="14" t="s">
        <v>34</v>
      </c>
      <c r="AX5292" s="14" t="s">
        <v>72</v>
      </c>
      <c r="AY5292" s="255" t="s">
        <v>191</v>
      </c>
    </row>
    <row r="5293" s="13" customFormat="1">
      <c r="A5293" s="13"/>
      <c r="B5293" s="234"/>
      <c r="C5293" s="235"/>
      <c r="D5293" s="236" t="s">
        <v>202</v>
      </c>
      <c r="E5293" s="237" t="s">
        <v>19</v>
      </c>
      <c r="F5293" s="238" t="s">
        <v>1501</v>
      </c>
      <c r="G5293" s="235"/>
      <c r="H5293" s="237" t="s">
        <v>19</v>
      </c>
      <c r="I5293" s="239"/>
      <c r="J5293" s="235"/>
      <c r="K5293" s="235"/>
      <c r="L5293" s="240"/>
      <c r="M5293" s="241"/>
      <c r="N5293" s="242"/>
      <c r="O5293" s="242"/>
      <c r="P5293" s="242"/>
      <c r="Q5293" s="242"/>
      <c r="R5293" s="242"/>
      <c r="S5293" s="242"/>
      <c r="T5293" s="24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44" t="s">
        <v>202</v>
      </c>
      <c r="AU5293" s="244" t="s">
        <v>82</v>
      </c>
      <c r="AV5293" s="13" t="s">
        <v>80</v>
      </c>
      <c r="AW5293" s="13" t="s">
        <v>34</v>
      </c>
      <c r="AX5293" s="13" t="s">
        <v>72</v>
      </c>
      <c r="AY5293" s="244" t="s">
        <v>191</v>
      </c>
    </row>
    <row r="5294" s="14" customFormat="1">
      <c r="A5294" s="14"/>
      <c r="B5294" s="245"/>
      <c r="C5294" s="246"/>
      <c r="D5294" s="236" t="s">
        <v>202</v>
      </c>
      <c r="E5294" s="247" t="s">
        <v>19</v>
      </c>
      <c r="F5294" s="248" t="s">
        <v>1502</v>
      </c>
      <c r="G5294" s="246"/>
      <c r="H5294" s="249">
        <v>20.327999999999999</v>
      </c>
      <c r="I5294" s="250"/>
      <c r="J5294" s="246"/>
      <c r="K5294" s="246"/>
      <c r="L5294" s="251"/>
      <c r="M5294" s="252"/>
      <c r="N5294" s="253"/>
      <c r="O5294" s="253"/>
      <c r="P5294" s="253"/>
      <c r="Q5294" s="253"/>
      <c r="R5294" s="253"/>
      <c r="S5294" s="253"/>
      <c r="T5294" s="254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5" t="s">
        <v>202</v>
      </c>
      <c r="AU5294" s="255" t="s">
        <v>82</v>
      </c>
      <c r="AV5294" s="14" t="s">
        <v>82</v>
      </c>
      <c r="AW5294" s="14" t="s">
        <v>34</v>
      </c>
      <c r="AX5294" s="14" t="s">
        <v>72</v>
      </c>
      <c r="AY5294" s="255" t="s">
        <v>191</v>
      </c>
    </row>
    <row r="5295" s="14" customFormat="1">
      <c r="A5295" s="14"/>
      <c r="B5295" s="245"/>
      <c r="C5295" s="246"/>
      <c r="D5295" s="236" t="s">
        <v>202</v>
      </c>
      <c r="E5295" s="247" t="s">
        <v>19</v>
      </c>
      <c r="F5295" s="248" t="s">
        <v>1503</v>
      </c>
      <c r="G5295" s="246"/>
      <c r="H5295" s="249">
        <v>0.59999999999999998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202</v>
      </c>
      <c r="AU5295" s="255" t="s">
        <v>82</v>
      </c>
      <c r="AV5295" s="14" t="s">
        <v>82</v>
      </c>
      <c r="AW5295" s="14" t="s">
        <v>34</v>
      </c>
      <c r="AX5295" s="14" t="s">
        <v>72</v>
      </c>
      <c r="AY5295" s="255" t="s">
        <v>191</v>
      </c>
    </row>
    <row r="5296" s="14" customFormat="1">
      <c r="A5296" s="14"/>
      <c r="B5296" s="245"/>
      <c r="C5296" s="246"/>
      <c r="D5296" s="236" t="s">
        <v>202</v>
      </c>
      <c r="E5296" s="247" t="s">
        <v>19</v>
      </c>
      <c r="F5296" s="248" t="s">
        <v>1504</v>
      </c>
      <c r="G5296" s="246"/>
      <c r="H5296" s="249">
        <v>-2.379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202</v>
      </c>
      <c r="AU5296" s="255" t="s">
        <v>82</v>
      </c>
      <c r="AV5296" s="14" t="s">
        <v>82</v>
      </c>
      <c r="AW5296" s="14" t="s">
        <v>34</v>
      </c>
      <c r="AX5296" s="14" t="s">
        <v>72</v>
      </c>
      <c r="AY5296" s="255" t="s">
        <v>191</v>
      </c>
    </row>
    <row r="5297" s="13" customFormat="1">
      <c r="A5297" s="13"/>
      <c r="B5297" s="234"/>
      <c r="C5297" s="235"/>
      <c r="D5297" s="236" t="s">
        <v>202</v>
      </c>
      <c r="E5297" s="237" t="s">
        <v>19</v>
      </c>
      <c r="F5297" s="238" t="s">
        <v>1505</v>
      </c>
      <c r="G5297" s="235"/>
      <c r="H5297" s="237" t="s">
        <v>19</v>
      </c>
      <c r="I5297" s="239"/>
      <c r="J5297" s="235"/>
      <c r="K5297" s="235"/>
      <c r="L5297" s="240"/>
      <c r="M5297" s="241"/>
      <c r="N5297" s="242"/>
      <c r="O5297" s="242"/>
      <c r="P5297" s="242"/>
      <c r="Q5297" s="242"/>
      <c r="R5297" s="242"/>
      <c r="S5297" s="242"/>
      <c r="T5297" s="243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44" t="s">
        <v>202</v>
      </c>
      <c r="AU5297" s="244" t="s">
        <v>82</v>
      </c>
      <c r="AV5297" s="13" t="s">
        <v>80</v>
      </c>
      <c r="AW5297" s="13" t="s">
        <v>34</v>
      </c>
      <c r="AX5297" s="13" t="s">
        <v>72</v>
      </c>
      <c r="AY5297" s="244" t="s">
        <v>191</v>
      </c>
    </row>
    <row r="5298" s="14" customFormat="1">
      <c r="A5298" s="14"/>
      <c r="B5298" s="245"/>
      <c r="C5298" s="246"/>
      <c r="D5298" s="236" t="s">
        <v>202</v>
      </c>
      <c r="E5298" s="247" t="s">
        <v>19</v>
      </c>
      <c r="F5298" s="248" t="s">
        <v>1506</v>
      </c>
      <c r="G5298" s="246"/>
      <c r="H5298" s="249">
        <v>20.370000000000001</v>
      </c>
      <c r="I5298" s="250"/>
      <c r="J5298" s="246"/>
      <c r="K5298" s="246"/>
      <c r="L5298" s="251"/>
      <c r="M5298" s="252"/>
      <c r="N5298" s="253"/>
      <c r="O5298" s="253"/>
      <c r="P5298" s="253"/>
      <c r="Q5298" s="253"/>
      <c r="R5298" s="253"/>
      <c r="S5298" s="253"/>
      <c r="T5298" s="254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5" t="s">
        <v>202</v>
      </c>
      <c r="AU5298" s="255" t="s">
        <v>82</v>
      </c>
      <c r="AV5298" s="14" t="s">
        <v>82</v>
      </c>
      <c r="AW5298" s="14" t="s">
        <v>34</v>
      </c>
      <c r="AX5298" s="14" t="s">
        <v>72</v>
      </c>
      <c r="AY5298" s="255" t="s">
        <v>191</v>
      </c>
    </row>
    <row r="5299" s="14" customFormat="1">
      <c r="A5299" s="14"/>
      <c r="B5299" s="245"/>
      <c r="C5299" s="246"/>
      <c r="D5299" s="236" t="s">
        <v>202</v>
      </c>
      <c r="E5299" s="247" t="s">
        <v>19</v>
      </c>
      <c r="F5299" s="248" t="s">
        <v>1507</v>
      </c>
      <c r="G5299" s="246"/>
      <c r="H5299" s="249">
        <v>-1.379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202</v>
      </c>
      <c r="AU5299" s="255" t="s">
        <v>82</v>
      </c>
      <c r="AV5299" s="14" t="s">
        <v>82</v>
      </c>
      <c r="AW5299" s="14" t="s">
        <v>34</v>
      </c>
      <c r="AX5299" s="14" t="s">
        <v>72</v>
      </c>
      <c r="AY5299" s="255" t="s">
        <v>191</v>
      </c>
    </row>
    <row r="5300" s="13" customFormat="1">
      <c r="A5300" s="13"/>
      <c r="B5300" s="234"/>
      <c r="C5300" s="235"/>
      <c r="D5300" s="236" t="s">
        <v>202</v>
      </c>
      <c r="E5300" s="237" t="s">
        <v>19</v>
      </c>
      <c r="F5300" s="238" t="s">
        <v>1508</v>
      </c>
      <c r="G5300" s="235"/>
      <c r="H5300" s="237" t="s">
        <v>19</v>
      </c>
      <c r="I5300" s="239"/>
      <c r="J5300" s="235"/>
      <c r="K5300" s="235"/>
      <c r="L5300" s="240"/>
      <c r="M5300" s="241"/>
      <c r="N5300" s="242"/>
      <c r="O5300" s="242"/>
      <c r="P5300" s="242"/>
      <c r="Q5300" s="242"/>
      <c r="R5300" s="242"/>
      <c r="S5300" s="242"/>
      <c r="T5300" s="243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4" t="s">
        <v>202</v>
      </c>
      <c r="AU5300" s="244" t="s">
        <v>82</v>
      </c>
      <c r="AV5300" s="13" t="s">
        <v>80</v>
      </c>
      <c r="AW5300" s="13" t="s">
        <v>34</v>
      </c>
      <c r="AX5300" s="13" t="s">
        <v>72</v>
      </c>
      <c r="AY5300" s="244" t="s">
        <v>191</v>
      </c>
    </row>
    <row r="5301" s="14" customFormat="1">
      <c r="A5301" s="14"/>
      <c r="B5301" s="245"/>
      <c r="C5301" s="246"/>
      <c r="D5301" s="236" t="s">
        <v>202</v>
      </c>
      <c r="E5301" s="247" t="s">
        <v>19</v>
      </c>
      <c r="F5301" s="248" t="s">
        <v>1509</v>
      </c>
      <c r="G5301" s="246"/>
      <c r="H5301" s="249">
        <v>25.704000000000001</v>
      </c>
      <c r="I5301" s="250"/>
      <c r="J5301" s="246"/>
      <c r="K5301" s="246"/>
      <c r="L5301" s="251"/>
      <c r="M5301" s="252"/>
      <c r="N5301" s="253"/>
      <c r="O5301" s="253"/>
      <c r="P5301" s="253"/>
      <c r="Q5301" s="253"/>
      <c r="R5301" s="253"/>
      <c r="S5301" s="253"/>
      <c r="T5301" s="25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5" t="s">
        <v>202</v>
      </c>
      <c r="AU5301" s="255" t="s">
        <v>82</v>
      </c>
      <c r="AV5301" s="14" t="s">
        <v>82</v>
      </c>
      <c r="AW5301" s="14" t="s">
        <v>34</v>
      </c>
      <c r="AX5301" s="14" t="s">
        <v>72</v>
      </c>
      <c r="AY5301" s="255" t="s">
        <v>191</v>
      </c>
    </row>
    <row r="5302" s="14" customFormat="1">
      <c r="A5302" s="14"/>
      <c r="B5302" s="245"/>
      <c r="C5302" s="246"/>
      <c r="D5302" s="236" t="s">
        <v>202</v>
      </c>
      <c r="E5302" s="247" t="s">
        <v>19</v>
      </c>
      <c r="F5302" s="248" t="s">
        <v>1428</v>
      </c>
      <c r="G5302" s="246"/>
      <c r="H5302" s="249">
        <v>-1.8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202</v>
      </c>
      <c r="AU5302" s="255" t="s">
        <v>82</v>
      </c>
      <c r="AV5302" s="14" t="s">
        <v>82</v>
      </c>
      <c r="AW5302" s="14" t="s">
        <v>34</v>
      </c>
      <c r="AX5302" s="14" t="s">
        <v>72</v>
      </c>
      <c r="AY5302" s="255" t="s">
        <v>191</v>
      </c>
    </row>
    <row r="5303" s="13" customFormat="1">
      <c r="A5303" s="13"/>
      <c r="B5303" s="234"/>
      <c r="C5303" s="235"/>
      <c r="D5303" s="236" t="s">
        <v>202</v>
      </c>
      <c r="E5303" s="237" t="s">
        <v>19</v>
      </c>
      <c r="F5303" s="238" t="s">
        <v>1510</v>
      </c>
      <c r="G5303" s="235"/>
      <c r="H5303" s="237" t="s">
        <v>19</v>
      </c>
      <c r="I5303" s="239"/>
      <c r="J5303" s="235"/>
      <c r="K5303" s="235"/>
      <c r="L5303" s="240"/>
      <c r="M5303" s="241"/>
      <c r="N5303" s="242"/>
      <c r="O5303" s="242"/>
      <c r="P5303" s="242"/>
      <c r="Q5303" s="242"/>
      <c r="R5303" s="242"/>
      <c r="S5303" s="242"/>
      <c r="T5303" s="24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44" t="s">
        <v>202</v>
      </c>
      <c r="AU5303" s="244" t="s">
        <v>82</v>
      </c>
      <c r="AV5303" s="13" t="s">
        <v>80</v>
      </c>
      <c r="AW5303" s="13" t="s">
        <v>34</v>
      </c>
      <c r="AX5303" s="13" t="s">
        <v>72</v>
      </c>
      <c r="AY5303" s="244" t="s">
        <v>191</v>
      </c>
    </row>
    <row r="5304" s="14" customFormat="1">
      <c r="A5304" s="14"/>
      <c r="B5304" s="245"/>
      <c r="C5304" s="246"/>
      <c r="D5304" s="236" t="s">
        <v>202</v>
      </c>
      <c r="E5304" s="247" t="s">
        <v>19</v>
      </c>
      <c r="F5304" s="248" t="s">
        <v>1511</v>
      </c>
      <c r="G5304" s="246"/>
      <c r="H5304" s="249">
        <v>126.252</v>
      </c>
      <c r="I5304" s="250"/>
      <c r="J5304" s="246"/>
      <c r="K5304" s="246"/>
      <c r="L5304" s="251"/>
      <c r="M5304" s="252"/>
      <c r="N5304" s="253"/>
      <c r="O5304" s="253"/>
      <c r="P5304" s="253"/>
      <c r="Q5304" s="253"/>
      <c r="R5304" s="253"/>
      <c r="S5304" s="253"/>
      <c r="T5304" s="25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5" t="s">
        <v>202</v>
      </c>
      <c r="AU5304" s="255" t="s">
        <v>82</v>
      </c>
      <c r="AV5304" s="14" t="s">
        <v>82</v>
      </c>
      <c r="AW5304" s="14" t="s">
        <v>34</v>
      </c>
      <c r="AX5304" s="14" t="s">
        <v>72</v>
      </c>
      <c r="AY5304" s="255" t="s">
        <v>191</v>
      </c>
    </row>
    <row r="5305" s="14" customFormat="1">
      <c r="A5305" s="14"/>
      <c r="B5305" s="245"/>
      <c r="C5305" s="246"/>
      <c r="D5305" s="236" t="s">
        <v>202</v>
      </c>
      <c r="E5305" s="247" t="s">
        <v>19</v>
      </c>
      <c r="F5305" s="248" t="s">
        <v>1512</v>
      </c>
      <c r="G5305" s="246"/>
      <c r="H5305" s="249">
        <v>2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202</v>
      </c>
      <c r="AU5305" s="255" t="s">
        <v>82</v>
      </c>
      <c r="AV5305" s="14" t="s">
        <v>82</v>
      </c>
      <c r="AW5305" s="14" t="s">
        <v>34</v>
      </c>
      <c r="AX5305" s="14" t="s">
        <v>72</v>
      </c>
      <c r="AY5305" s="255" t="s">
        <v>191</v>
      </c>
    </row>
    <row r="5306" s="14" customFormat="1">
      <c r="A5306" s="14"/>
      <c r="B5306" s="245"/>
      <c r="C5306" s="246"/>
      <c r="D5306" s="236" t="s">
        <v>202</v>
      </c>
      <c r="E5306" s="247" t="s">
        <v>19</v>
      </c>
      <c r="F5306" s="248" t="s">
        <v>1513</v>
      </c>
      <c r="G5306" s="246"/>
      <c r="H5306" s="249">
        <v>-19.285</v>
      </c>
      <c r="I5306" s="250"/>
      <c r="J5306" s="246"/>
      <c r="K5306" s="246"/>
      <c r="L5306" s="251"/>
      <c r="M5306" s="252"/>
      <c r="N5306" s="253"/>
      <c r="O5306" s="253"/>
      <c r="P5306" s="253"/>
      <c r="Q5306" s="253"/>
      <c r="R5306" s="253"/>
      <c r="S5306" s="253"/>
      <c r="T5306" s="254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5" t="s">
        <v>202</v>
      </c>
      <c r="AU5306" s="255" t="s">
        <v>82</v>
      </c>
      <c r="AV5306" s="14" t="s">
        <v>82</v>
      </c>
      <c r="AW5306" s="14" t="s">
        <v>34</v>
      </c>
      <c r="AX5306" s="14" t="s">
        <v>72</v>
      </c>
      <c r="AY5306" s="255" t="s">
        <v>191</v>
      </c>
    </row>
    <row r="5307" s="13" customFormat="1">
      <c r="A5307" s="13"/>
      <c r="B5307" s="234"/>
      <c r="C5307" s="235"/>
      <c r="D5307" s="236" t="s">
        <v>202</v>
      </c>
      <c r="E5307" s="237" t="s">
        <v>19</v>
      </c>
      <c r="F5307" s="238" t="s">
        <v>1514</v>
      </c>
      <c r="G5307" s="235"/>
      <c r="H5307" s="237" t="s">
        <v>19</v>
      </c>
      <c r="I5307" s="239"/>
      <c r="J5307" s="235"/>
      <c r="K5307" s="235"/>
      <c r="L5307" s="240"/>
      <c r="M5307" s="241"/>
      <c r="N5307" s="242"/>
      <c r="O5307" s="242"/>
      <c r="P5307" s="242"/>
      <c r="Q5307" s="242"/>
      <c r="R5307" s="242"/>
      <c r="S5307" s="242"/>
      <c r="T5307" s="243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44" t="s">
        <v>202</v>
      </c>
      <c r="AU5307" s="244" t="s">
        <v>82</v>
      </c>
      <c r="AV5307" s="13" t="s">
        <v>80</v>
      </c>
      <c r="AW5307" s="13" t="s">
        <v>34</v>
      </c>
      <c r="AX5307" s="13" t="s">
        <v>72</v>
      </c>
      <c r="AY5307" s="244" t="s">
        <v>191</v>
      </c>
    </row>
    <row r="5308" s="14" customFormat="1">
      <c r="A5308" s="14"/>
      <c r="B5308" s="245"/>
      <c r="C5308" s="246"/>
      <c r="D5308" s="236" t="s">
        <v>202</v>
      </c>
      <c r="E5308" s="247" t="s">
        <v>19</v>
      </c>
      <c r="F5308" s="248" t="s">
        <v>1515</v>
      </c>
      <c r="G5308" s="246"/>
      <c r="H5308" s="249">
        <v>102.69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202</v>
      </c>
      <c r="AU5308" s="255" t="s">
        <v>82</v>
      </c>
      <c r="AV5308" s="14" t="s">
        <v>82</v>
      </c>
      <c r="AW5308" s="14" t="s">
        <v>34</v>
      </c>
      <c r="AX5308" s="14" t="s">
        <v>72</v>
      </c>
      <c r="AY5308" s="255" t="s">
        <v>191</v>
      </c>
    </row>
    <row r="5309" s="14" customFormat="1">
      <c r="A5309" s="14"/>
      <c r="B5309" s="245"/>
      <c r="C5309" s="246"/>
      <c r="D5309" s="236" t="s">
        <v>202</v>
      </c>
      <c r="E5309" s="247" t="s">
        <v>19</v>
      </c>
      <c r="F5309" s="248" t="s">
        <v>1516</v>
      </c>
      <c r="G5309" s="246"/>
      <c r="H5309" s="249">
        <v>0.91500000000000004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202</v>
      </c>
      <c r="AU5309" s="255" t="s">
        <v>82</v>
      </c>
      <c r="AV5309" s="14" t="s">
        <v>82</v>
      </c>
      <c r="AW5309" s="14" t="s">
        <v>34</v>
      </c>
      <c r="AX5309" s="14" t="s">
        <v>72</v>
      </c>
      <c r="AY5309" s="255" t="s">
        <v>191</v>
      </c>
    </row>
    <row r="5310" s="14" customFormat="1">
      <c r="A5310" s="14"/>
      <c r="B5310" s="245"/>
      <c r="C5310" s="246"/>
      <c r="D5310" s="236" t="s">
        <v>202</v>
      </c>
      <c r="E5310" s="247" t="s">
        <v>19</v>
      </c>
      <c r="F5310" s="248" t="s">
        <v>1516</v>
      </c>
      <c r="G5310" s="246"/>
      <c r="H5310" s="249">
        <v>0.91500000000000004</v>
      </c>
      <c r="I5310" s="250"/>
      <c r="J5310" s="246"/>
      <c r="K5310" s="246"/>
      <c r="L5310" s="251"/>
      <c r="M5310" s="252"/>
      <c r="N5310" s="253"/>
      <c r="O5310" s="253"/>
      <c r="P5310" s="253"/>
      <c r="Q5310" s="253"/>
      <c r="R5310" s="253"/>
      <c r="S5310" s="253"/>
      <c r="T5310" s="254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5" t="s">
        <v>202</v>
      </c>
      <c r="AU5310" s="255" t="s">
        <v>82</v>
      </c>
      <c r="AV5310" s="14" t="s">
        <v>82</v>
      </c>
      <c r="AW5310" s="14" t="s">
        <v>34</v>
      </c>
      <c r="AX5310" s="14" t="s">
        <v>72</v>
      </c>
      <c r="AY5310" s="255" t="s">
        <v>191</v>
      </c>
    </row>
    <row r="5311" s="14" customFormat="1">
      <c r="A5311" s="14"/>
      <c r="B5311" s="245"/>
      <c r="C5311" s="246"/>
      <c r="D5311" s="236" t="s">
        <v>202</v>
      </c>
      <c r="E5311" s="247" t="s">
        <v>19</v>
      </c>
      <c r="F5311" s="248" t="s">
        <v>1517</v>
      </c>
      <c r="G5311" s="246"/>
      <c r="H5311" s="249">
        <v>-14.372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202</v>
      </c>
      <c r="AU5311" s="255" t="s">
        <v>82</v>
      </c>
      <c r="AV5311" s="14" t="s">
        <v>82</v>
      </c>
      <c r="AW5311" s="14" t="s">
        <v>34</v>
      </c>
      <c r="AX5311" s="14" t="s">
        <v>72</v>
      </c>
      <c r="AY5311" s="255" t="s">
        <v>191</v>
      </c>
    </row>
    <row r="5312" s="13" customFormat="1">
      <c r="A5312" s="13"/>
      <c r="B5312" s="234"/>
      <c r="C5312" s="235"/>
      <c r="D5312" s="236" t="s">
        <v>202</v>
      </c>
      <c r="E5312" s="237" t="s">
        <v>19</v>
      </c>
      <c r="F5312" s="238" t="s">
        <v>1518</v>
      </c>
      <c r="G5312" s="235"/>
      <c r="H5312" s="237" t="s">
        <v>19</v>
      </c>
      <c r="I5312" s="239"/>
      <c r="J5312" s="235"/>
      <c r="K5312" s="235"/>
      <c r="L5312" s="240"/>
      <c r="M5312" s="241"/>
      <c r="N5312" s="242"/>
      <c r="O5312" s="242"/>
      <c r="P5312" s="242"/>
      <c r="Q5312" s="242"/>
      <c r="R5312" s="242"/>
      <c r="S5312" s="242"/>
      <c r="T5312" s="243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44" t="s">
        <v>202</v>
      </c>
      <c r="AU5312" s="244" t="s">
        <v>82</v>
      </c>
      <c r="AV5312" s="13" t="s">
        <v>80</v>
      </c>
      <c r="AW5312" s="13" t="s">
        <v>34</v>
      </c>
      <c r="AX5312" s="13" t="s">
        <v>72</v>
      </c>
      <c r="AY5312" s="244" t="s">
        <v>191</v>
      </c>
    </row>
    <row r="5313" s="14" customFormat="1">
      <c r="A5313" s="14"/>
      <c r="B5313" s="245"/>
      <c r="C5313" s="246"/>
      <c r="D5313" s="236" t="s">
        <v>202</v>
      </c>
      <c r="E5313" s="247" t="s">
        <v>19</v>
      </c>
      <c r="F5313" s="248" t="s">
        <v>1519</v>
      </c>
      <c r="G5313" s="246"/>
      <c r="H5313" s="249">
        <v>101.556</v>
      </c>
      <c r="I5313" s="250"/>
      <c r="J5313" s="246"/>
      <c r="K5313" s="246"/>
      <c r="L5313" s="251"/>
      <c r="M5313" s="252"/>
      <c r="N5313" s="253"/>
      <c r="O5313" s="253"/>
      <c r="P5313" s="253"/>
      <c r="Q5313" s="253"/>
      <c r="R5313" s="253"/>
      <c r="S5313" s="253"/>
      <c r="T5313" s="25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5" t="s">
        <v>202</v>
      </c>
      <c r="AU5313" s="255" t="s">
        <v>82</v>
      </c>
      <c r="AV5313" s="14" t="s">
        <v>82</v>
      </c>
      <c r="AW5313" s="14" t="s">
        <v>34</v>
      </c>
      <c r="AX5313" s="14" t="s">
        <v>72</v>
      </c>
      <c r="AY5313" s="255" t="s">
        <v>191</v>
      </c>
    </row>
    <row r="5314" s="14" customFormat="1">
      <c r="A5314" s="14"/>
      <c r="B5314" s="245"/>
      <c r="C5314" s="246"/>
      <c r="D5314" s="236" t="s">
        <v>202</v>
      </c>
      <c r="E5314" s="247" t="s">
        <v>19</v>
      </c>
      <c r="F5314" s="248" t="s">
        <v>1520</v>
      </c>
      <c r="G5314" s="246"/>
      <c r="H5314" s="249">
        <v>0.79500000000000004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202</v>
      </c>
      <c r="AU5314" s="255" t="s">
        <v>82</v>
      </c>
      <c r="AV5314" s="14" t="s">
        <v>82</v>
      </c>
      <c r="AW5314" s="14" t="s">
        <v>34</v>
      </c>
      <c r="AX5314" s="14" t="s">
        <v>72</v>
      </c>
      <c r="AY5314" s="255" t="s">
        <v>191</v>
      </c>
    </row>
    <row r="5315" s="14" customFormat="1">
      <c r="A5315" s="14"/>
      <c r="B5315" s="245"/>
      <c r="C5315" s="246"/>
      <c r="D5315" s="236" t="s">
        <v>202</v>
      </c>
      <c r="E5315" s="247" t="s">
        <v>19</v>
      </c>
      <c r="F5315" s="248" t="s">
        <v>1521</v>
      </c>
      <c r="G5315" s="246"/>
      <c r="H5315" s="249">
        <v>-6.3310000000000004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202</v>
      </c>
      <c r="AU5315" s="255" t="s">
        <v>82</v>
      </c>
      <c r="AV5315" s="14" t="s">
        <v>82</v>
      </c>
      <c r="AW5315" s="14" t="s">
        <v>34</v>
      </c>
      <c r="AX5315" s="14" t="s">
        <v>72</v>
      </c>
      <c r="AY5315" s="255" t="s">
        <v>191</v>
      </c>
    </row>
    <row r="5316" s="13" customFormat="1">
      <c r="A5316" s="13"/>
      <c r="B5316" s="234"/>
      <c r="C5316" s="235"/>
      <c r="D5316" s="236" t="s">
        <v>202</v>
      </c>
      <c r="E5316" s="237" t="s">
        <v>19</v>
      </c>
      <c r="F5316" s="238" t="s">
        <v>1522</v>
      </c>
      <c r="G5316" s="235"/>
      <c r="H5316" s="237" t="s">
        <v>19</v>
      </c>
      <c r="I5316" s="239"/>
      <c r="J5316" s="235"/>
      <c r="K5316" s="235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202</v>
      </c>
      <c r="AU5316" s="244" t="s">
        <v>82</v>
      </c>
      <c r="AV5316" s="13" t="s">
        <v>80</v>
      </c>
      <c r="AW5316" s="13" t="s">
        <v>34</v>
      </c>
      <c r="AX5316" s="13" t="s">
        <v>72</v>
      </c>
      <c r="AY5316" s="244" t="s">
        <v>191</v>
      </c>
    </row>
    <row r="5317" s="14" customFormat="1">
      <c r="A5317" s="14"/>
      <c r="B5317" s="245"/>
      <c r="C5317" s="246"/>
      <c r="D5317" s="236" t="s">
        <v>202</v>
      </c>
      <c r="E5317" s="247" t="s">
        <v>19</v>
      </c>
      <c r="F5317" s="248" t="s">
        <v>1523</v>
      </c>
      <c r="G5317" s="246"/>
      <c r="H5317" s="249">
        <v>33.978000000000002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5" t="s">
        <v>202</v>
      </c>
      <c r="AU5317" s="255" t="s">
        <v>82</v>
      </c>
      <c r="AV5317" s="14" t="s">
        <v>82</v>
      </c>
      <c r="AW5317" s="14" t="s">
        <v>34</v>
      </c>
      <c r="AX5317" s="14" t="s">
        <v>72</v>
      </c>
      <c r="AY5317" s="255" t="s">
        <v>191</v>
      </c>
    </row>
    <row r="5318" s="14" customFormat="1">
      <c r="A5318" s="14"/>
      <c r="B5318" s="245"/>
      <c r="C5318" s="246"/>
      <c r="D5318" s="236" t="s">
        <v>202</v>
      </c>
      <c r="E5318" s="247" t="s">
        <v>19</v>
      </c>
      <c r="F5318" s="248" t="s">
        <v>1524</v>
      </c>
      <c r="G5318" s="246"/>
      <c r="H5318" s="249">
        <v>4.25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202</v>
      </c>
      <c r="AU5318" s="255" t="s">
        <v>82</v>
      </c>
      <c r="AV5318" s="14" t="s">
        <v>82</v>
      </c>
      <c r="AW5318" s="14" t="s">
        <v>34</v>
      </c>
      <c r="AX5318" s="14" t="s">
        <v>72</v>
      </c>
      <c r="AY5318" s="255" t="s">
        <v>191</v>
      </c>
    </row>
    <row r="5319" s="14" customFormat="1">
      <c r="A5319" s="14"/>
      <c r="B5319" s="245"/>
      <c r="C5319" s="246"/>
      <c r="D5319" s="236" t="s">
        <v>202</v>
      </c>
      <c r="E5319" s="247" t="s">
        <v>19</v>
      </c>
      <c r="F5319" s="248" t="s">
        <v>1375</v>
      </c>
      <c r="G5319" s="246"/>
      <c r="H5319" s="249">
        <v>-1.5760000000000001</v>
      </c>
      <c r="I5319" s="250"/>
      <c r="J5319" s="246"/>
      <c r="K5319" s="246"/>
      <c r="L5319" s="251"/>
      <c r="M5319" s="252"/>
      <c r="N5319" s="253"/>
      <c r="O5319" s="253"/>
      <c r="P5319" s="253"/>
      <c r="Q5319" s="253"/>
      <c r="R5319" s="253"/>
      <c r="S5319" s="253"/>
      <c r="T5319" s="25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5" t="s">
        <v>202</v>
      </c>
      <c r="AU5319" s="255" t="s">
        <v>82</v>
      </c>
      <c r="AV5319" s="14" t="s">
        <v>82</v>
      </c>
      <c r="AW5319" s="14" t="s">
        <v>34</v>
      </c>
      <c r="AX5319" s="14" t="s">
        <v>72</v>
      </c>
      <c r="AY5319" s="255" t="s">
        <v>191</v>
      </c>
    </row>
    <row r="5320" s="13" customFormat="1">
      <c r="A5320" s="13"/>
      <c r="B5320" s="234"/>
      <c r="C5320" s="235"/>
      <c r="D5320" s="236" t="s">
        <v>202</v>
      </c>
      <c r="E5320" s="237" t="s">
        <v>19</v>
      </c>
      <c r="F5320" s="238" t="s">
        <v>1525</v>
      </c>
      <c r="G5320" s="235"/>
      <c r="H5320" s="237" t="s">
        <v>19</v>
      </c>
      <c r="I5320" s="239"/>
      <c r="J5320" s="235"/>
      <c r="K5320" s="235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202</v>
      </c>
      <c r="AU5320" s="244" t="s">
        <v>82</v>
      </c>
      <c r="AV5320" s="13" t="s">
        <v>80</v>
      </c>
      <c r="AW5320" s="13" t="s">
        <v>34</v>
      </c>
      <c r="AX5320" s="13" t="s">
        <v>72</v>
      </c>
      <c r="AY5320" s="244" t="s">
        <v>191</v>
      </c>
    </row>
    <row r="5321" s="14" customFormat="1">
      <c r="A5321" s="14"/>
      <c r="B5321" s="245"/>
      <c r="C5321" s="246"/>
      <c r="D5321" s="236" t="s">
        <v>202</v>
      </c>
      <c r="E5321" s="247" t="s">
        <v>19</v>
      </c>
      <c r="F5321" s="248" t="s">
        <v>1526</v>
      </c>
      <c r="G5321" s="246"/>
      <c r="H5321" s="249">
        <v>21.84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5" t="s">
        <v>202</v>
      </c>
      <c r="AU5321" s="255" t="s">
        <v>82</v>
      </c>
      <c r="AV5321" s="14" t="s">
        <v>82</v>
      </c>
      <c r="AW5321" s="14" t="s">
        <v>34</v>
      </c>
      <c r="AX5321" s="14" t="s">
        <v>72</v>
      </c>
      <c r="AY5321" s="255" t="s">
        <v>191</v>
      </c>
    </row>
    <row r="5322" s="14" customFormat="1">
      <c r="A5322" s="14"/>
      <c r="B5322" s="245"/>
      <c r="C5322" s="246"/>
      <c r="D5322" s="236" t="s">
        <v>202</v>
      </c>
      <c r="E5322" s="247" t="s">
        <v>19</v>
      </c>
      <c r="F5322" s="248" t="s">
        <v>1507</v>
      </c>
      <c r="G5322" s="246"/>
      <c r="H5322" s="249">
        <v>-1.379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202</v>
      </c>
      <c r="AU5322" s="255" t="s">
        <v>82</v>
      </c>
      <c r="AV5322" s="14" t="s">
        <v>82</v>
      </c>
      <c r="AW5322" s="14" t="s">
        <v>34</v>
      </c>
      <c r="AX5322" s="14" t="s">
        <v>72</v>
      </c>
      <c r="AY5322" s="255" t="s">
        <v>191</v>
      </c>
    </row>
    <row r="5323" s="13" customFormat="1">
      <c r="A5323" s="13"/>
      <c r="B5323" s="234"/>
      <c r="C5323" s="235"/>
      <c r="D5323" s="236" t="s">
        <v>202</v>
      </c>
      <c r="E5323" s="237" t="s">
        <v>19</v>
      </c>
      <c r="F5323" s="238" t="s">
        <v>1527</v>
      </c>
      <c r="G5323" s="235"/>
      <c r="H5323" s="237" t="s">
        <v>19</v>
      </c>
      <c r="I5323" s="239"/>
      <c r="J5323" s="235"/>
      <c r="K5323" s="235"/>
      <c r="L5323" s="240"/>
      <c r="M5323" s="241"/>
      <c r="N5323" s="242"/>
      <c r="O5323" s="242"/>
      <c r="P5323" s="242"/>
      <c r="Q5323" s="242"/>
      <c r="R5323" s="242"/>
      <c r="S5323" s="242"/>
      <c r="T5323" s="24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4" t="s">
        <v>202</v>
      </c>
      <c r="AU5323" s="244" t="s">
        <v>82</v>
      </c>
      <c r="AV5323" s="13" t="s">
        <v>80</v>
      </c>
      <c r="AW5323" s="13" t="s">
        <v>34</v>
      </c>
      <c r="AX5323" s="13" t="s">
        <v>72</v>
      </c>
      <c r="AY5323" s="244" t="s">
        <v>191</v>
      </c>
    </row>
    <row r="5324" s="14" customFormat="1">
      <c r="A5324" s="14"/>
      <c r="B5324" s="245"/>
      <c r="C5324" s="246"/>
      <c r="D5324" s="236" t="s">
        <v>202</v>
      </c>
      <c r="E5324" s="247" t="s">
        <v>19</v>
      </c>
      <c r="F5324" s="248" t="s">
        <v>1528</v>
      </c>
      <c r="G5324" s="246"/>
      <c r="H5324" s="249">
        <v>83.075999999999993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202</v>
      </c>
      <c r="AU5324" s="255" t="s">
        <v>82</v>
      </c>
      <c r="AV5324" s="14" t="s">
        <v>82</v>
      </c>
      <c r="AW5324" s="14" t="s">
        <v>34</v>
      </c>
      <c r="AX5324" s="14" t="s">
        <v>72</v>
      </c>
      <c r="AY5324" s="255" t="s">
        <v>191</v>
      </c>
    </row>
    <row r="5325" s="14" customFormat="1">
      <c r="A5325" s="14"/>
      <c r="B5325" s="245"/>
      <c r="C5325" s="246"/>
      <c r="D5325" s="236" t="s">
        <v>202</v>
      </c>
      <c r="E5325" s="247" t="s">
        <v>19</v>
      </c>
      <c r="F5325" s="248" t="s">
        <v>1529</v>
      </c>
      <c r="G5325" s="246"/>
      <c r="H5325" s="249">
        <v>0.73499999999999999</v>
      </c>
      <c r="I5325" s="250"/>
      <c r="J5325" s="246"/>
      <c r="K5325" s="246"/>
      <c r="L5325" s="251"/>
      <c r="M5325" s="252"/>
      <c r="N5325" s="253"/>
      <c r="O5325" s="253"/>
      <c r="P5325" s="253"/>
      <c r="Q5325" s="253"/>
      <c r="R5325" s="253"/>
      <c r="S5325" s="253"/>
      <c r="T5325" s="254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5" t="s">
        <v>202</v>
      </c>
      <c r="AU5325" s="255" t="s">
        <v>82</v>
      </c>
      <c r="AV5325" s="14" t="s">
        <v>82</v>
      </c>
      <c r="AW5325" s="14" t="s">
        <v>34</v>
      </c>
      <c r="AX5325" s="14" t="s">
        <v>72</v>
      </c>
      <c r="AY5325" s="255" t="s">
        <v>191</v>
      </c>
    </row>
    <row r="5326" s="14" customFormat="1">
      <c r="A5326" s="14"/>
      <c r="B5326" s="245"/>
      <c r="C5326" s="246"/>
      <c r="D5326" s="236" t="s">
        <v>202</v>
      </c>
      <c r="E5326" s="247" t="s">
        <v>19</v>
      </c>
      <c r="F5326" s="248" t="s">
        <v>1530</v>
      </c>
      <c r="G5326" s="246"/>
      <c r="H5326" s="249">
        <v>-6.3310000000000004</v>
      </c>
      <c r="I5326" s="250"/>
      <c r="J5326" s="246"/>
      <c r="K5326" s="246"/>
      <c r="L5326" s="251"/>
      <c r="M5326" s="252"/>
      <c r="N5326" s="253"/>
      <c r="O5326" s="253"/>
      <c r="P5326" s="253"/>
      <c r="Q5326" s="253"/>
      <c r="R5326" s="253"/>
      <c r="S5326" s="253"/>
      <c r="T5326" s="25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5" t="s">
        <v>202</v>
      </c>
      <c r="AU5326" s="255" t="s">
        <v>82</v>
      </c>
      <c r="AV5326" s="14" t="s">
        <v>82</v>
      </c>
      <c r="AW5326" s="14" t="s">
        <v>34</v>
      </c>
      <c r="AX5326" s="14" t="s">
        <v>72</v>
      </c>
      <c r="AY5326" s="255" t="s">
        <v>191</v>
      </c>
    </row>
    <row r="5327" s="13" customFormat="1">
      <c r="A5327" s="13"/>
      <c r="B5327" s="234"/>
      <c r="C5327" s="235"/>
      <c r="D5327" s="236" t="s">
        <v>202</v>
      </c>
      <c r="E5327" s="237" t="s">
        <v>19</v>
      </c>
      <c r="F5327" s="238" t="s">
        <v>1531</v>
      </c>
      <c r="G5327" s="235"/>
      <c r="H5327" s="237" t="s">
        <v>19</v>
      </c>
      <c r="I5327" s="239"/>
      <c r="J5327" s="235"/>
      <c r="K5327" s="235"/>
      <c r="L5327" s="240"/>
      <c r="M5327" s="241"/>
      <c r="N5327" s="242"/>
      <c r="O5327" s="242"/>
      <c r="P5327" s="242"/>
      <c r="Q5327" s="242"/>
      <c r="R5327" s="242"/>
      <c r="S5327" s="242"/>
      <c r="T5327" s="24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4" t="s">
        <v>202</v>
      </c>
      <c r="AU5327" s="244" t="s">
        <v>82</v>
      </c>
      <c r="AV5327" s="13" t="s">
        <v>80</v>
      </c>
      <c r="AW5327" s="13" t="s">
        <v>34</v>
      </c>
      <c r="AX5327" s="13" t="s">
        <v>72</v>
      </c>
      <c r="AY5327" s="244" t="s">
        <v>191</v>
      </c>
    </row>
    <row r="5328" s="14" customFormat="1">
      <c r="A5328" s="14"/>
      <c r="B5328" s="245"/>
      <c r="C5328" s="246"/>
      <c r="D5328" s="236" t="s">
        <v>202</v>
      </c>
      <c r="E5328" s="247" t="s">
        <v>19</v>
      </c>
      <c r="F5328" s="248" t="s">
        <v>1532</v>
      </c>
      <c r="G5328" s="246"/>
      <c r="H5328" s="249">
        <v>34.314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202</v>
      </c>
      <c r="AU5328" s="255" t="s">
        <v>82</v>
      </c>
      <c r="AV5328" s="14" t="s">
        <v>82</v>
      </c>
      <c r="AW5328" s="14" t="s">
        <v>34</v>
      </c>
      <c r="AX5328" s="14" t="s">
        <v>72</v>
      </c>
      <c r="AY5328" s="255" t="s">
        <v>191</v>
      </c>
    </row>
    <row r="5329" s="14" customFormat="1">
      <c r="A5329" s="14"/>
      <c r="B5329" s="245"/>
      <c r="C5329" s="246"/>
      <c r="D5329" s="236" t="s">
        <v>202</v>
      </c>
      <c r="E5329" s="247" t="s">
        <v>19</v>
      </c>
      <c r="F5329" s="248" t="s">
        <v>1524</v>
      </c>
      <c r="G5329" s="246"/>
      <c r="H5329" s="249">
        <v>4.25</v>
      </c>
      <c r="I5329" s="250"/>
      <c r="J5329" s="246"/>
      <c r="K5329" s="246"/>
      <c r="L5329" s="251"/>
      <c r="M5329" s="252"/>
      <c r="N5329" s="253"/>
      <c r="O5329" s="253"/>
      <c r="P5329" s="253"/>
      <c r="Q5329" s="253"/>
      <c r="R5329" s="253"/>
      <c r="S5329" s="253"/>
      <c r="T5329" s="254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5" t="s">
        <v>202</v>
      </c>
      <c r="AU5329" s="255" t="s">
        <v>82</v>
      </c>
      <c r="AV5329" s="14" t="s">
        <v>82</v>
      </c>
      <c r="AW5329" s="14" t="s">
        <v>34</v>
      </c>
      <c r="AX5329" s="14" t="s">
        <v>72</v>
      </c>
      <c r="AY5329" s="255" t="s">
        <v>191</v>
      </c>
    </row>
    <row r="5330" s="14" customFormat="1">
      <c r="A5330" s="14"/>
      <c r="B5330" s="245"/>
      <c r="C5330" s="246"/>
      <c r="D5330" s="236" t="s">
        <v>202</v>
      </c>
      <c r="E5330" s="247" t="s">
        <v>19</v>
      </c>
      <c r="F5330" s="248" t="s">
        <v>1375</v>
      </c>
      <c r="G5330" s="246"/>
      <c r="H5330" s="249">
        <v>-1.5760000000000001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202</v>
      </c>
      <c r="AU5330" s="255" t="s">
        <v>82</v>
      </c>
      <c r="AV5330" s="14" t="s">
        <v>82</v>
      </c>
      <c r="AW5330" s="14" t="s">
        <v>34</v>
      </c>
      <c r="AX5330" s="14" t="s">
        <v>72</v>
      </c>
      <c r="AY5330" s="255" t="s">
        <v>191</v>
      </c>
    </row>
    <row r="5331" s="13" customFormat="1">
      <c r="A5331" s="13"/>
      <c r="B5331" s="234"/>
      <c r="C5331" s="235"/>
      <c r="D5331" s="236" t="s">
        <v>202</v>
      </c>
      <c r="E5331" s="237" t="s">
        <v>19</v>
      </c>
      <c r="F5331" s="238" t="s">
        <v>1533</v>
      </c>
      <c r="G5331" s="235"/>
      <c r="H5331" s="237" t="s">
        <v>19</v>
      </c>
      <c r="I5331" s="239"/>
      <c r="J5331" s="235"/>
      <c r="K5331" s="235"/>
      <c r="L5331" s="240"/>
      <c r="M5331" s="241"/>
      <c r="N5331" s="242"/>
      <c r="O5331" s="242"/>
      <c r="P5331" s="242"/>
      <c r="Q5331" s="242"/>
      <c r="R5331" s="242"/>
      <c r="S5331" s="242"/>
      <c r="T5331" s="243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44" t="s">
        <v>202</v>
      </c>
      <c r="AU5331" s="244" t="s">
        <v>82</v>
      </c>
      <c r="AV5331" s="13" t="s">
        <v>80</v>
      </c>
      <c r="AW5331" s="13" t="s">
        <v>34</v>
      </c>
      <c r="AX5331" s="13" t="s">
        <v>72</v>
      </c>
      <c r="AY5331" s="244" t="s">
        <v>191</v>
      </c>
    </row>
    <row r="5332" s="14" customFormat="1">
      <c r="A5332" s="14"/>
      <c r="B5332" s="245"/>
      <c r="C5332" s="246"/>
      <c r="D5332" s="236" t="s">
        <v>202</v>
      </c>
      <c r="E5332" s="247" t="s">
        <v>19</v>
      </c>
      <c r="F5332" s="248" t="s">
        <v>1526</v>
      </c>
      <c r="G5332" s="246"/>
      <c r="H5332" s="249">
        <v>21.84</v>
      </c>
      <c r="I5332" s="250"/>
      <c r="J5332" s="246"/>
      <c r="K5332" s="246"/>
      <c r="L5332" s="251"/>
      <c r="M5332" s="252"/>
      <c r="N5332" s="253"/>
      <c r="O5332" s="253"/>
      <c r="P5332" s="253"/>
      <c r="Q5332" s="253"/>
      <c r="R5332" s="253"/>
      <c r="S5332" s="253"/>
      <c r="T5332" s="25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5" t="s">
        <v>202</v>
      </c>
      <c r="AU5332" s="255" t="s">
        <v>82</v>
      </c>
      <c r="AV5332" s="14" t="s">
        <v>82</v>
      </c>
      <c r="AW5332" s="14" t="s">
        <v>34</v>
      </c>
      <c r="AX5332" s="14" t="s">
        <v>72</v>
      </c>
      <c r="AY5332" s="255" t="s">
        <v>191</v>
      </c>
    </row>
    <row r="5333" s="14" customFormat="1">
      <c r="A5333" s="14"/>
      <c r="B5333" s="245"/>
      <c r="C5333" s="246"/>
      <c r="D5333" s="236" t="s">
        <v>202</v>
      </c>
      <c r="E5333" s="247" t="s">
        <v>19</v>
      </c>
      <c r="F5333" s="248" t="s">
        <v>1507</v>
      </c>
      <c r="G5333" s="246"/>
      <c r="H5333" s="249">
        <v>-1.379</v>
      </c>
      <c r="I5333" s="250"/>
      <c r="J5333" s="246"/>
      <c r="K5333" s="246"/>
      <c r="L5333" s="251"/>
      <c r="M5333" s="252"/>
      <c r="N5333" s="253"/>
      <c r="O5333" s="253"/>
      <c r="P5333" s="253"/>
      <c r="Q5333" s="253"/>
      <c r="R5333" s="253"/>
      <c r="S5333" s="253"/>
      <c r="T5333" s="25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5" t="s">
        <v>202</v>
      </c>
      <c r="AU5333" s="255" t="s">
        <v>82</v>
      </c>
      <c r="AV5333" s="14" t="s">
        <v>82</v>
      </c>
      <c r="AW5333" s="14" t="s">
        <v>34</v>
      </c>
      <c r="AX5333" s="14" t="s">
        <v>72</v>
      </c>
      <c r="AY5333" s="255" t="s">
        <v>191</v>
      </c>
    </row>
    <row r="5334" s="13" customFormat="1">
      <c r="A5334" s="13"/>
      <c r="B5334" s="234"/>
      <c r="C5334" s="235"/>
      <c r="D5334" s="236" t="s">
        <v>202</v>
      </c>
      <c r="E5334" s="237" t="s">
        <v>19</v>
      </c>
      <c r="F5334" s="238" t="s">
        <v>1534</v>
      </c>
      <c r="G5334" s="235"/>
      <c r="H5334" s="237" t="s">
        <v>19</v>
      </c>
      <c r="I5334" s="239"/>
      <c r="J5334" s="235"/>
      <c r="K5334" s="235"/>
      <c r="L5334" s="240"/>
      <c r="M5334" s="241"/>
      <c r="N5334" s="242"/>
      <c r="O5334" s="242"/>
      <c r="P5334" s="242"/>
      <c r="Q5334" s="242"/>
      <c r="R5334" s="242"/>
      <c r="S5334" s="242"/>
      <c r="T5334" s="24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4" t="s">
        <v>202</v>
      </c>
      <c r="AU5334" s="244" t="s">
        <v>82</v>
      </c>
      <c r="AV5334" s="13" t="s">
        <v>80</v>
      </c>
      <c r="AW5334" s="13" t="s">
        <v>34</v>
      </c>
      <c r="AX5334" s="13" t="s">
        <v>72</v>
      </c>
      <c r="AY5334" s="244" t="s">
        <v>191</v>
      </c>
    </row>
    <row r="5335" s="14" customFormat="1">
      <c r="A5335" s="14"/>
      <c r="B5335" s="245"/>
      <c r="C5335" s="246"/>
      <c r="D5335" s="236" t="s">
        <v>202</v>
      </c>
      <c r="E5335" s="247" t="s">
        <v>19</v>
      </c>
      <c r="F5335" s="248" t="s">
        <v>1535</v>
      </c>
      <c r="G5335" s="246"/>
      <c r="H5335" s="249">
        <v>24.780000000000001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202</v>
      </c>
      <c r="AU5335" s="255" t="s">
        <v>82</v>
      </c>
      <c r="AV5335" s="14" t="s">
        <v>82</v>
      </c>
      <c r="AW5335" s="14" t="s">
        <v>34</v>
      </c>
      <c r="AX5335" s="14" t="s">
        <v>72</v>
      </c>
      <c r="AY5335" s="255" t="s">
        <v>191</v>
      </c>
    </row>
    <row r="5336" s="14" customFormat="1">
      <c r="A5336" s="14"/>
      <c r="B5336" s="245"/>
      <c r="C5336" s="246"/>
      <c r="D5336" s="236" t="s">
        <v>202</v>
      </c>
      <c r="E5336" s="247" t="s">
        <v>19</v>
      </c>
      <c r="F5336" s="248" t="s">
        <v>1375</v>
      </c>
      <c r="G5336" s="246"/>
      <c r="H5336" s="249">
        <v>-1.5760000000000001</v>
      </c>
      <c r="I5336" s="250"/>
      <c r="J5336" s="246"/>
      <c r="K5336" s="246"/>
      <c r="L5336" s="251"/>
      <c r="M5336" s="252"/>
      <c r="N5336" s="253"/>
      <c r="O5336" s="253"/>
      <c r="P5336" s="253"/>
      <c r="Q5336" s="253"/>
      <c r="R5336" s="253"/>
      <c r="S5336" s="253"/>
      <c r="T5336" s="254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5" t="s">
        <v>202</v>
      </c>
      <c r="AU5336" s="255" t="s">
        <v>82</v>
      </c>
      <c r="AV5336" s="14" t="s">
        <v>82</v>
      </c>
      <c r="AW5336" s="14" t="s">
        <v>34</v>
      </c>
      <c r="AX5336" s="14" t="s">
        <v>72</v>
      </c>
      <c r="AY5336" s="255" t="s">
        <v>191</v>
      </c>
    </row>
    <row r="5337" s="13" customFormat="1">
      <c r="A5337" s="13"/>
      <c r="B5337" s="234"/>
      <c r="C5337" s="235"/>
      <c r="D5337" s="236" t="s">
        <v>202</v>
      </c>
      <c r="E5337" s="237" t="s">
        <v>19</v>
      </c>
      <c r="F5337" s="238" t="s">
        <v>1536</v>
      </c>
      <c r="G5337" s="235"/>
      <c r="H5337" s="237" t="s">
        <v>19</v>
      </c>
      <c r="I5337" s="239"/>
      <c r="J5337" s="235"/>
      <c r="K5337" s="235"/>
      <c r="L5337" s="240"/>
      <c r="M5337" s="241"/>
      <c r="N5337" s="242"/>
      <c r="O5337" s="242"/>
      <c r="P5337" s="242"/>
      <c r="Q5337" s="242"/>
      <c r="R5337" s="242"/>
      <c r="S5337" s="242"/>
      <c r="T5337" s="243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4" t="s">
        <v>202</v>
      </c>
      <c r="AU5337" s="244" t="s">
        <v>82</v>
      </c>
      <c r="AV5337" s="13" t="s">
        <v>80</v>
      </c>
      <c r="AW5337" s="13" t="s">
        <v>34</v>
      </c>
      <c r="AX5337" s="13" t="s">
        <v>72</v>
      </c>
      <c r="AY5337" s="244" t="s">
        <v>191</v>
      </c>
    </row>
    <row r="5338" s="14" customFormat="1">
      <c r="A5338" s="14"/>
      <c r="B5338" s="245"/>
      <c r="C5338" s="246"/>
      <c r="D5338" s="236" t="s">
        <v>202</v>
      </c>
      <c r="E5338" s="247" t="s">
        <v>19</v>
      </c>
      <c r="F5338" s="248" t="s">
        <v>1537</v>
      </c>
      <c r="G5338" s="246"/>
      <c r="H5338" s="249">
        <v>242.529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202</v>
      </c>
      <c r="AU5338" s="255" t="s">
        <v>82</v>
      </c>
      <c r="AV5338" s="14" t="s">
        <v>82</v>
      </c>
      <c r="AW5338" s="14" t="s">
        <v>34</v>
      </c>
      <c r="AX5338" s="14" t="s">
        <v>72</v>
      </c>
      <c r="AY5338" s="255" t="s">
        <v>191</v>
      </c>
    </row>
    <row r="5339" s="14" customFormat="1">
      <c r="A5339" s="14"/>
      <c r="B5339" s="245"/>
      <c r="C5339" s="246"/>
      <c r="D5339" s="236" t="s">
        <v>202</v>
      </c>
      <c r="E5339" s="247" t="s">
        <v>19</v>
      </c>
      <c r="F5339" s="248" t="s">
        <v>1516</v>
      </c>
      <c r="G5339" s="246"/>
      <c r="H5339" s="249">
        <v>0.91500000000000004</v>
      </c>
      <c r="I5339" s="250"/>
      <c r="J5339" s="246"/>
      <c r="K5339" s="246"/>
      <c r="L5339" s="251"/>
      <c r="M5339" s="252"/>
      <c r="N5339" s="253"/>
      <c r="O5339" s="253"/>
      <c r="P5339" s="253"/>
      <c r="Q5339" s="253"/>
      <c r="R5339" s="253"/>
      <c r="S5339" s="253"/>
      <c r="T5339" s="25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5" t="s">
        <v>202</v>
      </c>
      <c r="AU5339" s="255" t="s">
        <v>82</v>
      </c>
      <c r="AV5339" s="14" t="s">
        <v>82</v>
      </c>
      <c r="AW5339" s="14" t="s">
        <v>34</v>
      </c>
      <c r="AX5339" s="14" t="s">
        <v>72</v>
      </c>
      <c r="AY5339" s="255" t="s">
        <v>191</v>
      </c>
    </row>
    <row r="5340" s="14" customFormat="1">
      <c r="A5340" s="14"/>
      <c r="B5340" s="245"/>
      <c r="C5340" s="246"/>
      <c r="D5340" s="236" t="s">
        <v>202</v>
      </c>
      <c r="E5340" s="247" t="s">
        <v>19</v>
      </c>
      <c r="F5340" s="248" t="s">
        <v>1516</v>
      </c>
      <c r="G5340" s="246"/>
      <c r="H5340" s="249">
        <v>0.91500000000000004</v>
      </c>
      <c r="I5340" s="250"/>
      <c r="J5340" s="246"/>
      <c r="K5340" s="246"/>
      <c r="L5340" s="251"/>
      <c r="M5340" s="252"/>
      <c r="N5340" s="253"/>
      <c r="O5340" s="253"/>
      <c r="P5340" s="253"/>
      <c r="Q5340" s="253"/>
      <c r="R5340" s="253"/>
      <c r="S5340" s="253"/>
      <c r="T5340" s="254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5" t="s">
        <v>202</v>
      </c>
      <c r="AU5340" s="255" t="s">
        <v>82</v>
      </c>
      <c r="AV5340" s="14" t="s">
        <v>82</v>
      </c>
      <c r="AW5340" s="14" t="s">
        <v>34</v>
      </c>
      <c r="AX5340" s="14" t="s">
        <v>72</v>
      </c>
      <c r="AY5340" s="255" t="s">
        <v>191</v>
      </c>
    </row>
    <row r="5341" s="14" customFormat="1">
      <c r="A5341" s="14"/>
      <c r="B5341" s="245"/>
      <c r="C5341" s="246"/>
      <c r="D5341" s="236" t="s">
        <v>202</v>
      </c>
      <c r="E5341" s="247" t="s">
        <v>19</v>
      </c>
      <c r="F5341" s="248" t="s">
        <v>1529</v>
      </c>
      <c r="G5341" s="246"/>
      <c r="H5341" s="249">
        <v>0.73499999999999999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202</v>
      </c>
      <c r="AU5341" s="255" t="s">
        <v>82</v>
      </c>
      <c r="AV5341" s="14" t="s">
        <v>82</v>
      </c>
      <c r="AW5341" s="14" t="s">
        <v>34</v>
      </c>
      <c r="AX5341" s="14" t="s">
        <v>72</v>
      </c>
      <c r="AY5341" s="255" t="s">
        <v>191</v>
      </c>
    </row>
    <row r="5342" s="14" customFormat="1">
      <c r="A5342" s="14"/>
      <c r="B5342" s="245"/>
      <c r="C5342" s="246"/>
      <c r="D5342" s="236" t="s">
        <v>202</v>
      </c>
      <c r="E5342" s="247" t="s">
        <v>19</v>
      </c>
      <c r="F5342" s="248" t="s">
        <v>1516</v>
      </c>
      <c r="G5342" s="246"/>
      <c r="H5342" s="249">
        <v>0.91500000000000004</v>
      </c>
      <c r="I5342" s="250"/>
      <c r="J5342" s="246"/>
      <c r="K5342" s="246"/>
      <c r="L5342" s="251"/>
      <c r="M5342" s="252"/>
      <c r="N5342" s="253"/>
      <c r="O5342" s="253"/>
      <c r="P5342" s="253"/>
      <c r="Q5342" s="253"/>
      <c r="R5342" s="253"/>
      <c r="S5342" s="253"/>
      <c r="T5342" s="254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5" t="s">
        <v>202</v>
      </c>
      <c r="AU5342" s="255" t="s">
        <v>82</v>
      </c>
      <c r="AV5342" s="14" t="s">
        <v>82</v>
      </c>
      <c r="AW5342" s="14" t="s">
        <v>34</v>
      </c>
      <c r="AX5342" s="14" t="s">
        <v>72</v>
      </c>
      <c r="AY5342" s="255" t="s">
        <v>191</v>
      </c>
    </row>
    <row r="5343" s="14" customFormat="1">
      <c r="A5343" s="14"/>
      <c r="B5343" s="245"/>
      <c r="C5343" s="246"/>
      <c r="D5343" s="236" t="s">
        <v>202</v>
      </c>
      <c r="E5343" s="247" t="s">
        <v>19</v>
      </c>
      <c r="F5343" s="248" t="s">
        <v>1538</v>
      </c>
      <c r="G5343" s="246"/>
      <c r="H5343" s="249">
        <v>-30.579999999999998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202</v>
      </c>
      <c r="AU5343" s="255" t="s">
        <v>82</v>
      </c>
      <c r="AV5343" s="14" t="s">
        <v>82</v>
      </c>
      <c r="AW5343" s="14" t="s">
        <v>34</v>
      </c>
      <c r="AX5343" s="14" t="s">
        <v>72</v>
      </c>
      <c r="AY5343" s="255" t="s">
        <v>191</v>
      </c>
    </row>
    <row r="5344" s="15" customFormat="1">
      <c r="A5344" s="15"/>
      <c r="B5344" s="256"/>
      <c r="C5344" s="257"/>
      <c r="D5344" s="236" t="s">
        <v>202</v>
      </c>
      <c r="E5344" s="258" t="s">
        <v>19</v>
      </c>
      <c r="F5344" s="259" t="s">
        <v>208</v>
      </c>
      <c r="G5344" s="257"/>
      <c r="H5344" s="260">
        <v>971.16599999999971</v>
      </c>
      <c r="I5344" s="261"/>
      <c r="J5344" s="257"/>
      <c r="K5344" s="257"/>
      <c r="L5344" s="262"/>
      <c r="M5344" s="263"/>
      <c r="N5344" s="264"/>
      <c r="O5344" s="264"/>
      <c r="P5344" s="264"/>
      <c r="Q5344" s="264"/>
      <c r="R5344" s="264"/>
      <c r="S5344" s="264"/>
      <c r="T5344" s="265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5"/>
      <c r="AE5344" s="15"/>
      <c r="AT5344" s="266" t="s">
        <v>202</v>
      </c>
      <c r="AU5344" s="266" t="s">
        <v>82</v>
      </c>
      <c r="AV5344" s="15" t="s">
        <v>93</v>
      </c>
      <c r="AW5344" s="15" t="s">
        <v>34</v>
      </c>
      <c r="AX5344" s="15" t="s">
        <v>72</v>
      </c>
      <c r="AY5344" s="266" t="s">
        <v>191</v>
      </c>
    </row>
    <row r="5345" s="13" customFormat="1">
      <c r="A5345" s="13"/>
      <c r="B5345" s="234"/>
      <c r="C5345" s="235"/>
      <c r="D5345" s="236" t="s">
        <v>202</v>
      </c>
      <c r="E5345" s="237" t="s">
        <v>19</v>
      </c>
      <c r="F5345" s="238" t="s">
        <v>1539</v>
      </c>
      <c r="G5345" s="235"/>
      <c r="H5345" s="237" t="s">
        <v>19</v>
      </c>
      <c r="I5345" s="239"/>
      <c r="J5345" s="235"/>
      <c r="K5345" s="235"/>
      <c r="L5345" s="240"/>
      <c r="M5345" s="241"/>
      <c r="N5345" s="242"/>
      <c r="O5345" s="242"/>
      <c r="P5345" s="242"/>
      <c r="Q5345" s="242"/>
      <c r="R5345" s="242"/>
      <c r="S5345" s="242"/>
      <c r="T5345" s="24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4" t="s">
        <v>202</v>
      </c>
      <c r="AU5345" s="244" t="s">
        <v>82</v>
      </c>
      <c r="AV5345" s="13" t="s">
        <v>80</v>
      </c>
      <c r="AW5345" s="13" t="s">
        <v>34</v>
      </c>
      <c r="AX5345" s="13" t="s">
        <v>72</v>
      </c>
      <c r="AY5345" s="244" t="s">
        <v>191</v>
      </c>
    </row>
    <row r="5346" s="13" customFormat="1">
      <c r="A5346" s="13"/>
      <c r="B5346" s="234"/>
      <c r="C5346" s="235"/>
      <c r="D5346" s="236" t="s">
        <v>202</v>
      </c>
      <c r="E5346" s="237" t="s">
        <v>19</v>
      </c>
      <c r="F5346" s="238" t="s">
        <v>1540</v>
      </c>
      <c r="G5346" s="235"/>
      <c r="H5346" s="237" t="s">
        <v>19</v>
      </c>
      <c r="I5346" s="239"/>
      <c r="J5346" s="235"/>
      <c r="K5346" s="235"/>
      <c r="L5346" s="240"/>
      <c r="M5346" s="241"/>
      <c r="N5346" s="242"/>
      <c r="O5346" s="242"/>
      <c r="P5346" s="242"/>
      <c r="Q5346" s="242"/>
      <c r="R5346" s="242"/>
      <c r="S5346" s="242"/>
      <c r="T5346" s="24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4" t="s">
        <v>202</v>
      </c>
      <c r="AU5346" s="244" t="s">
        <v>82</v>
      </c>
      <c r="AV5346" s="13" t="s">
        <v>80</v>
      </c>
      <c r="AW5346" s="13" t="s">
        <v>34</v>
      </c>
      <c r="AX5346" s="13" t="s">
        <v>72</v>
      </c>
      <c r="AY5346" s="244" t="s">
        <v>191</v>
      </c>
    </row>
    <row r="5347" s="13" customFormat="1">
      <c r="A5347" s="13"/>
      <c r="B5347" s="234"/>
      <c r="C5347" s="235"/>
      <c r="D5347" s="236" t="s">
        <v>202</v>
      </c>
      <c r="E5347" s="237" t="s">
        <v>19</v>
      </c>
      <c r="F5347" s="238" t="s">
        <v>1541</v>
      </c>
      <c r="G5347" s="235"/>
      <c r="H5347" s="237" t="s">
        <v>19</v>
      </c>
      <c r="I5347" s="239"/>
      <c r="J5347" s="235"/>
      <c r="K5347" s="235"/>
      <c r="L5347" s="240"/>
      <c r="M5347" s="241"/>
      <c r="N5347" s="242"/>
      <c r="O5347" s="242"/>
      <c r="P5347" s="242"/>
      <c r="Q5347" s="242"/>
      <c r="R5347" s="242"/>
      <c r="S5347" s="242"/>
      <c r="T5347" s="24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4" t="s">
        <v>202</v>
      </c>
      <c r="AU5347" s="244" t="s">
        <v>82</v>
      </c>
      <c r="AV5347" s="13" t="s">
        <v>80</v>
      </c>
      <c r="AW5347" s="13" t="s">
        <v>34</v>
      </c>
      <c r="AX5347" s="13" t="s">
        <v>72</v>
      </c>
      <c r="AY5347" s="244" t="s">
        <v>191</v>
      </c>
    </row>
    <row r="5348" s="14" customFormat="1">
      <c r="A5348" s="14"/>
      <c r="B5348" s="245"/>
      <c r="C5348" s="246"/>
      <c r="D5348" s="236" t="s">
        <v>202</v>
      </c>
      <c r="E5348" s="247" t="s">
        <v>19</v>
      </c>
      <c r="F5348" s="248" t="s">
        <v>1542</v>
      </c>
      <c r="G5348" s="246"/>
      <c r="H5348" s="249">
        <v>45.905999999999999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202</v>
      </c>
      <c r="AU5348" s="255" t="s">
        <v>82</v>
      </c>
      <c r="AV5348" s="14" t="s">
        <v>82</v>
      </c>
      <c r="AW5348" s="14" t="s">
        <v>34</v>
      </c>
      <c r="AX5348" s="14" t="s">
        <v>72</v>
      </c>
      <c r="AY5348" s="255" t="s">
        <v>191</v>
      </c>
    </row>
    <row r="5349" s="14" customFormat="1">
      <c r="A5349" s="14"/>
      <c r="B5349" s="245"/>
      <c r="C5349" s="246"/>
      <c r="D5349" s="236" t="s">
        <v>202</v>
      </c>
      <c r="E5349" s="247" t="s">
        <v>19</v>
      </c>
      <c r="F5349" s="248" t="s">
        <v>1543</v>
      </c>
      <c r="G5349" s="246"/>
      <c r="H5349" s="249">
        <v>-6.1070000000000002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202</v>
      </c>
      <c r="AU5349" s="255" t="s">
        <v>82</v>
      </c>
      <c r="AV5349" s="14" t="s">
        <v>82</v>
      </c>
      <c r="AW5349" s="14" t="s">
        <v>34</v>
      </c>
      <c r="AX5349" s="14" t="s">
        <v>72</v>
      </c>
      <c r="AY5349" s="255" t="s">
        <v>191</v>
      </c>
    </row>
    <row r="5350" s="13" customFormat="1">
      <c r="A5350" s="13"/>
      <c r="B5350" s="234"/>
      <c r="C5350" s="235"/>
      <c r="D5350" s="236" t="s">
        <v>202</v>
      </c>
      <c r="E5350" s="237" t="s">
        <v>19</v>
      </c>
      <c r="F5350" s="238" t="s">
        <v>1544</v>
      </c>
      <c r="G5350" s="235"/>
      <c r="H5350" s="237" t="s">
        <v>19</v>
      </c>
      <c r="I5350" s="239"/>
      <c r="J5350" s="235"/>
      <c r="K5350" s="235"/>
      <c r="L5350" s="240"/>
      <c r="M5350" s="241"/>
      <c r="N5350" s="242"/>
      <c r="O5350" s="242"/>
      <c r="P5350" s="242"/>
      <c r="Q5350" s="242"/>
      <c r="R5350" s="242"/>
      <c r="S5350" s="242"/>
      <c r="T5350" s="24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4" t="s">
        <v>202</v>
      </c>
      <c r="AU5350" s="244" t="s">
        <v>82</v>
      </c>
      <c r="AV5350" s="13" t="s">
        <v>80</v>
      </c>
      <c r="AW5350" s="13" t="s">
        <v>34</v>
      </c>
      <c r="AX5350" s="13" t="s">
        <v>72</v>
      </c>
      <c r="AY5350" s="244" t="s">
        <v>191</v>
      </c>
    </row>
    <row r="5351" s="14" customFormat="1">
      <c r="A5351" s="14"/>
      <c r="B5351" s="245"/>
      <c r="C5351" s="246"/>
      <c r="D5351" s="236" t="s">
        <v>202</v>
      </c>
      <c r="E5351" s="247" t="s">
        <v>19</v>
      </c>
      <c r="F5351" s="248" t="s">
        <v>1545</v>
      </c>
      <c r="G5351" s="246"/>
      <c r="H5351" s="249">
        <v>76.146000000000001</v>
      </c>
      <c r="I5351" s="250"/>
      <c r="J5351" s="246"/>
      <c r="K5351" s="246"/>
      <c r="L5351" s="251"/>
      <c r="M5351" s="252"/>
      <c r="N5351" s="253"/>
      <c r="O5351" s="253"/>
      <c r="P5351" s="253"/>
      <c r="Q5351" s="253"/>
      <c r="R5351" s="253"/>
      <c r="S5351" s="253"/>
      <c r="T5351" s="25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5" t="s">
        <v>202</v>
      </c>
      <c r="AU5351" s="255" t="s">
        <v>82</v>
      </c>
      <c r="AV5351" s="14" t="s">
        <v>82</v>
      </c>
      <c r="AW5351" s="14" t="s">
        <v>34</v>
      </c>
      <c r="AX5351" s="14" t="s">
        <v>72</v>
      </c>
      <c r="AY5351" s="255" t="s">
        <v>191</v>
      </c>
    </row>
    <row r="5352" s="14" customFormat="1">
      <c r="A5352" s="14"/>
      <c r="B5352" s="245"/>
      <c r="C5352" s="246"/>
      <c r="D5352" s="236" t="s">
        <v>202</v>
      </c>
      <c r="E5352" s="247" t="s">
        <v>19</v>
      </c>
      <c r="F5352" s="248" t="s">
        <v>1546</v>
      </c>
      <c r="G5352" s="246"/>
      <c r="H5352" s="249">
        <v>0.69999999999999996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202</v>
      </c>
      <c r="AU5352" s="255" t="s">
        <v>82</v>
      </c>
      <c r="AV5352" s="14" t="s">
        <v>82</v>
      </c>
      <c r="AW5352" s="14" t="s">
        <v>34</v>
      </c>
      <c r="AX5352" s="14" t="s">
        <v>72</v>
      </c>
      <c r="AY5352" s="255" t="s">
        <v>191</v>
      </c>
    </row>
    <row r="5353" s="14" customFormat="1">
      <c r="A5353" s="14"/>
      <c r="B5353" s="245"/>
      <c r="C5353" s="246"/>
      <c r="D5353" s="236" t="s">
        <v>202</v>
      </c>
      <c r="E5353" s="247" t="s">
        <v>19</v>
      </c>
      <c r="F5353" s="248" t="s">
        <v>1547</v>
      </c>
      <c r="G5353" s="246"/>
      <c r="H5353" s="249">
        <v>-3.0760000000000001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202</v>
      </c>
      <c r="AU5353" s="255" t="s">
        <v>82</v>
      </c>
      <c r="AV5353" s="14" t="s">
        <v>82</v>
      </c>
      <c r="AW5353" s="14" t="s">
        <v>34</v>
      </c>
      <c r="AX5353" s="14" t="s">
        <v>72</v>
      </c>
      <c r="AY5353" s="255" t="s">
        <v>191</v>
      </c>
    </row>
    <row r="5354" s="13" customFormat="1">
      <c r="A5354" s="13"/>
      <c r="B5354" s="234"/>
      <c r="C5354" s="235"/>
      <c r="D5354" s="236" t="s">
        <v>202</v>
      </c>
      <c r="E5354" s="237" t="s">
        <v>19</v>
      </c>
      <c r="F5354" s="238" t="s">
        <v>1548</v>
      </c>
      <c r="G5354" s="235"/>
      <c r="H5354" s="237" t="s">
        <v>19</v>
      </c>
      <c r="I5354" s="239"/>
      <c r="J5354" s="235"/>
      <c r="K5354" s="235"/>
      <c r="L5354" s="240"/>
      <c r="M5354" s="241"/>
      <c r="N5354" s="242"/>
      <c r="O5354" s="242"/>
      <c r="P5354" s="242"/>
      <c r="Q5354" s="242"/>
      <c r="R5354" s="242"/>
      <c r="S5354" s="242"/>
      <c r="T5354" s="24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4" t="s">
        <v>202</v>
      </c>
      <c r="AU5354" s="244" t="s">
        <v>82</v>
      </c>
      <c r="AV5354" s="13" t="s">
        <v>80</v>
      </c>
      <c r="AW5354" s="13" t="s">
        <v>34</v>
      </c>
      <c r="AX5354" s="13" t="s">
        <v>72</v>
      </c>
      <c r="AY5354" s="244" t="s">
        <v>191</v>
      </c>
    </row>
    <row r="5355" s="14" customFormat="1">
      <c r="A5355" s="14"/>
      <c r="B5355" s="245"/>
      <c r="C5355" s="246"/>
      <c r="D5355" s="236" t="s">
        <v>202</v>
      </c>
      <c r="E5355" s="247" t="s">
        <v>19</v>
      </c>
      <c r="F5355" s="248" t="s">
        <v>1549</v>
      </c>
      <c r="G5355" s="246"/>
      <c r="H5355" s="249">
        <v>34.566000000000003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202</v>
      </c>
      <c r="AU5355" s="255" t="s">
        <v>82</v>
      </c>
      <c r="AV5355" s="14" t="s">
        <v>82</v>
      </c>
      <c r="AW5355" s="14" t="s">
        <v>34</v>
      </c>
      <c r="AX5355" s="14" t="s">
        <v>72</v>
      </c>
      <c r="AY5355" s="255" t="s">
        <v>191</v>
      </c>
    </row>
    <row r="5356" s="14" customFormat="1">
      <c r="A5356" s="14"/>
      <c r="B5356" s="245"/>
      <c r="C5356" s="246"/>
      <c r="D5356" s="236" t="s">
        <v>202</v>
      </c>
      <c r="E5356" s="247" t="s">
        <v>19</v>
      </c>
      <c r="F5356" s="248" t="s">
        <v>1550</v>
      </c>
      <c r="G5356" s="246"/>
      <c r="H5356" s="249">
        <v>0.34999999999999998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202</v>
      </c>
      <c r="AU5356" s="255" t="s">
        <v>82</v>
      </c>
      <c r="AV5356" s="14" t="s">
        <v>82</v>
      </c>
      <c r="AW5356" s="14" t="s">
        <v>34</v>
      </c>
      <c r="AX5356" s="14" t="s">
        <v>72</v>
      </c>
      <c r="AY5356" s="255" t="s">
        <v>191</v>
      </c>
    </row>
    <row r="5357" s="14" customFormat="1">
      <c r="A5357" s="14"/>
      <c r="B5357" s="245"/>
      <c r="C5357" s="246"/>
      <c r="D5357" s="236" t="s">
        <v>202</v>
      </c>
      <c r="E5357" s="247" t="s">
        <v>19</v>
      </c>
      <c r="F5357" s="248" t="s">
        <v>1551</v>
      </c>
      <c r="G5357" s="246"/>
      <c r="H5357" s="249">
        <v>-1.754</v>
      </c>
      <c r="I5357" s="250"/>
      <c r="J5357" s="246"/>
      <c r="K5357" s="246"/>
      <c r="L5357" s="251"/>
      <c r="M5357" s="252"/>
      <c r="N5357" s="253"/>
      <c r="O5357" s="253"/>
      <c r="P5357" s="253"/>
      <c r="Q5357" s="253"/>
      <c r="R5357" s="253"/>
      <c r="S5357" s="253"/>
      <c r="T5357" s="254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5" t="s">
        <v>202</v>
      </c>
      <c r="AU5357" s="255" t="s">
        <v>82</v>
      </c>
      <c r="AV5357" s="14" t="s">
        <v>82</v>
      </c>
      <c r="AW5357" s="14" t="s">
        <v>34</v>
      </c>
      <c r="AX5357" s="14" t="s">
        <v>72</v>
      </c>
      <c r="AY5357" s="255" t="s">
        <v>191</v>
      </c>
    </row>
    <row r="5358" s="13" customFormat="1">
      <c r="A5358" s="13"/>
      <c r="B5358" s="234"/>
      <c r="C5358" s="235"/>
      <c r="D5358" s="236" t="s">
        <v>202</v>
      </c>
      <c r="E5358" s="237" t="s">
        <v>19</v>
      </c>
      <c r="F5358" s="238" t="s">
        <v>1552</v>
      </c>
      <c r="G5358" s="235"/>
      <c r="H5358" s="237" t="s">
        <v>19</v>
      </c>
      <c r="I5358" s="239"/>
      <c r="J5358" s="235"/>
      <c r="K5358" s="235"/>
      <c r="L5358" s="240"/>
      <c r="M5358" s="241"/>
      <c r="N5358" s="242"/>
      <c r="O5358" s="242"/>
      <c r="P5358" s="242"/>
      <c r="Q5358" s="242"/>
      <c r="R5358" s="242"/>
      <c r="S5358" s="242"/>
      <c r="T5358" s="24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4" t="s">
        <v>202</v>
      </c>
      <c r="AU5358" s="244" t="s">
        <v>82</v>
      </c>
      <c r="AV5358" s="13" t="s">
        <v>80</v>
      </c>
      <c r="AW5358" s="13" t="s">
        <v>34</v>
      </c>
      <c r="AX5358" s="13" t="s">
        <v>72</v>
      </c>
      <c r="AY5358" s="244" t="s">
        <v>191</v>
      </c>
    </row>
    <row r="5359" s="14" customFormat="1">
      <c r="A5359" s="14"/>
      <c r="B5359" s="245"/>
      <c r="C5359" s="246"/>
      <c r="D5359" s="236" t="s">
        <v>202</v>
      </c>
      <c r="E5359" s="247" t="s">
        <v>19</v>
      </c>
      <c r="F5359" s="248" t="s">
        <v>1553</v>
      </c>
      <c r="G5359" s="246"/>
      <c r="H5359" s="249">
        <v>58.590000000000003</v>
      </c>
      <c r="I5359" s="250"/>
      <c r="J5359" s="246"/>
      <c r="K5359" s="246"/>
      <c r="L5359" s="251"/>
      <c r="M5359" s="252"/>
      <c r="N5359" s="253"/>
      <c r="O5359" s="253"/>
      <c r="P5359" s="253"/>
      <c r="Q5359" s="253"/>
      <c r="R5359" s="253"/>
      <c r="S5359" s="253"/>
      <c r="T5359" s="254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55" t="s">
        <v>202</v>
      </c>
      <c r="AU5359" s="255" t="s">
        <v>82</v>
      </c>
      <c r="AV5359" s="14" t="s">
        <v>82</v>
      </c>
      <c r="AW5359" s="14" t="s">
        <v>34</v>
      </c>
      <c r="AX5359" s="14" t="s">
        <v>72</v>
      </c>
      <c r="AY5359" s="255" t="s">
        <v>191</v>
      </c>
    </row>
    <row r="5360" s="14" customFormat="1">
      <c r="A5360" s="14"/>
      <c r="B5360" s="245"/>
      <c r="C5360" s="246"/>
      <c r="D5360" s="236" t="s">
        <v>202</v>
      </c>
      <c r="E5360" s="247" t="s">
        <v>19</v>
      </c>
      <c r="F5360" s="248" t="s">
        <v>1546</v>
      </c>
      <c r="G5360" s="246"/>
      <c r="H5360" s="249">
        <v>0.69999999999999996</v>
      </c>
      <c r="I5360" s="250"/>
      <c r="J5360" s="246"/>
      <c r="K5360" s="246"/>
      <c r="L5360" s="251"/>
      <c r="M5360" s="252"/>
      <c r="N5360" s="253"/>
      <c r="O5360" s="253"/>
      <c r="P5360" s="253"/>
      <c r="Q5360" s="253"/>
      <c r="R5360" s="253"/>
      <c r="S5360" s="253"/>
      <c r="T5360" s="254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5" t="s">
        <v>202</v>
      </c>
      <c r="AU5360" s="255" t="s">
        <v>82</v>
      </c>
      <c r="AV5360" s="14" t="s">
        <v>82</v>
      </c>
      <c r="AW5360" s="14" t="s">
        <v>34</v>
      </c>
      <c r="AX5360" s="14" t="s">
        <v>72</v>
      </c>
      <c r="AY5360" s="255" t="s">
        <v>191</v>
      </c>
    </row>
    <row r="5361" s="14" customFormat="1">
      <c r="A5361" s="14"/>
      <c r="B5361" s="245"/>
      <c r="C5361" s="246"/>
      <c r="D5361" s="236" t="s">
        <v>202</v>
      </c>
      <c r="E5361" s="247" t="s">
        <v>19</v>
      </c>
      <c r="F5361" s="248" t="s">
        <v>1547</v>
      </c>
      <c r="G5361" s="246"/>
      <c r="H5361" s="249">
        <v>-3.0760000000000001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202</v>
      </c>
      <c r="AU5361" s="255" t="s">
        <v>82</v>
      </c>
      <c r="AV5361" s="14" t="s">
        <v>82</v>
      </c>
      <c r="AW5361" s="14" t="s">
        <v>34</v>
      </c>
      <c r="AX5361" s="14" t="s">
        <v>72</v>
      </c>
      <c r="AY5361" s="255" t="s">
        <v>191</v>
      </c>
    </row>
    <row r="5362" s="13" customFormat="1">
      <c r="A5362" s="13"/>
      <c r="B5362" s="234"/>
      <c r="C5362" s="235"/>
      <c r="D5362" s="236" t="s">
        <v>202</v>
      </c>
      <c r="E5362" s="237" t="s">
        <v>19</v>
      </c>
      <c r="F5362" s="238" t="s">
        <v>1554</v>
      </c>
      <c r="G5362" s="235"/>
      <c r="H5362" s="237" t="s">
        <v>19</v>
      </c>
      <c r="I5362" s="239"/>
      <c r="J5362" s="235"/>
      <c r="K5362" s="235"/>
      <c r="L5362" s="240"/>
      <c r="M5362" s="241"/>
      <c r="N5362" s="242"/>
      <c r="O5362" s="242"/>
      <c r="P5362" s="242"/>
      <c r="Q5362" s="242"/>
      <c r="R5362" s="242"/>
      <c r="S5362" s="242"/>
      <c r="T5362" s="24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44" t="s">
        <v>202</v>
      </c>
      <c r="AU5362" s="244" t="s">
        <v>82</v>
      </c>
      <c r="AV5362" s="13" t="s">
        <v>80</v>
      </c>
      <c r="AW5362" s="13" t="s">
        <v>34</v>
      </c>
      <c r="AX5362" s="13" t="s">
        <v>72</v>
      </c>
      <c r="AY5362" s="244" t="s">
        <v>191</v>
      </c>
    </row>
    <row r="5363" s="13" customFormat="1">
      <c r="A5363" s="13"/>
      <c r="B5363" s="234"/>
      <c r="C5363" s="235"/>
      <c r="D5363" s="236" t="s">
        <v>202</v>
      </c>
      <c r="E5363" s="237" t="s">
        <v>19</v>
      </c>
      <c r="F5363" s="238" t="s">
        <v>1555</v>
      </c>
      <c r="G5363" s="235"/>
      <c r="H5363" s="237" t="s">
        <v>19</v>
      </c>
      <c r="I5363" s="239"/>
      <c r="J5363" s="235"/>
      <c r="K5363" s="235"/>
      <c r="L5363" s="240"/>
      <c r="M5363" s="241"/>
      <c r="N5363" s="242"/>
      <c r="O5363" s="242"/>
      <c r="P5363" s="242"/>
      <c r="Q5363" s="242"/>
      <c r="R5363" s="242"/>
      <c r="S5363" s="242"/>
      <c r="T5363" s="24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4" t="s">
        <v>202</v>
      </c>
      <c r="AU5363" s="244" t="s">
        <v>82</v>
      </c>
      <c r="AV5363" s="13" t="s">
        <v>80</v>
      </c>
      <c r="AW5363" s="13" t="s">
        <v>34</v>
      </c>
      <c r="AX5363" s="13" t="s">
        <v>72</v>
      </c>
      <c r="AY5363" s="244" t="s">
        <v>191</v>
      </c>
    </row>
    <row r="5364" s="14" customFormat="1">
      <c r="A5364" s="14"/>
      <c r="B5364" s="245"/>
      <c r="C5364" s="246"/>
      <c r="D5364" s="236" t="s">
        <v>202</v>
      </c>
      <c r="E5364" s="247" t="s">
        <v>19</v>
      </c>
      <c r="F5364" s="248" t="s">
        <v>1556</v>
      </c>
      <c r="G5364" s="246"/>
      <c r="H5364" s="249">
        <v>31.667999999999999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5" t="s">
        <v>202</v>
      </c>
      <c r="AU5364" s="255" t="s">
        <v>82</v>
      </c>
      <c r="AV5364" s="14" t="s">
        <v>82</v>
      </c>
      <c r="AW5364" s="14" t="s">
        <v>34</v>
      </c>
      <c r="AX5364" s="14" t="s">
        <v>72</v>
      </c>
      <c r="AY5364" s="255" t="s">
        <v>191</v>
      </c>
    </row>
    <row r="5365" s="14" customFormat="1">
      <c r="A5365" s="14"/>
      <c r="B5365" s="245"/>
      <c r="C5365" s="246"/>
      <c r="D5365" s="236" t="s">
        <v>202</v>
      </c>
      <c r="E5365" s="247" t="s">
        <v>19</v>
      </c>
      <c r="F5365" s="248" t="s">
        <v>1543</v>
      </c>
      <c r="G5365" s="246"/>
      <c r="H5365" s="249">
        <v>-6.1070000000000002</v>
      </c>
      <c r="I5365" s="250"/>
      <c r="J5365" s="246"/>
      <c r="K5365" s="246"/>
      <c r="L5365" s="251"/>
      <c r="M5365" s="252"/>
      <c r="N5365" s="253"/>
      <c r="O5365" s="253"/>
      <c r="P5365" s="253"/>
      <c r="Q5365" s="253"/>
      <c r="R5365" s="253"/>
      <c r="S5365" s="253"/>
      <c r="T5365" s="25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5" t="s">
        <v>202</v>
      </c>
      <c r="AU5365" s="255" t="s">
        <v>82</v>
      </c>
      <c r="AV5365" s="14" t="s">
        <v>82</v>
      </c>
      <c r="AW5365" s="14" t="s">
        <v>34</v>
      </c>
      <c r="AX5365" s="14" t="s">
        <v>72</v>
      </c>
      <c r="AY5365" s="255" t="s">
        <v>191</v>
      </c>
    </row>
    <row r="5366" s="13" customFormat="1">
      <c r="A5366" s="13"/>
      <c r="B5366" s="234"/>
      <c r="C5366" s="235"/>
      <c r="D5366" s="236" t="s">
        <v>202</v>
      </c>
      <c r="E5366" s="237" t="s">
        <v>19</v>
      </c>
      <c r="F5366" s="238" t="s">
        <v>1557</v>
      </c>
      <c r="G5366" s="235"/>
      <c r="H5366" s="237" t="s">
        <v>19</v>
      </c>
      <c r="I5366" s="239"/>
      <c r="J5366" s="235"/>
      <c r="K5366" s="235"/>
      <c r="L5366" s="240"/>
      <c r="M5366" s="241"/>
      <c r="N5366" s="242"/>
      <c r="O5366" s="242"/>
      <c r="P5366" s="242"/>
      <c r="Q5366" s="242"/>
      <c r="R5366" s="242"/>
      <c r="S5366" s="242"/>
      <c r="T5366" s="243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44" t="s">
        <v>202</v>
      </c>
      <c r="AU5366" s="244" t="s">
        <v>82</v>
      </c>
      <c r="AV5366" s="13" t="s">
        <v>80</v>
      </c>
      <c r="AW5366" s="13" t="s">
        <v>34</v>
      </c>
      <c r="AX5366" s="13" t="s">
        <v>72</v>
      </c>
      <c r="AY5366" s="244" t="s">
        <v>191</v>
      </c>
    </row>
    <row r="5367" s="14" customFormat="1">
      <c r="A5367" s="14"/>
      <c r="B5367" s="245"/>
      <c r="C5367" s="246"/>
      <c r="D5367" s="236" t="s">
        <v>202</v>
      </c>
      <c r="E5367" s="247" t="s">
        <v>19</v>
      </c>
      <c r="F5367" s="248" t="s">
        <v>1558</v>
      </c>
      <c r="G5367" s="246"/>
      <c r="H5367" s="249">
        <v>72.617999999999995</v>
      </c>
      <c r="I5367" s="250"/>
      <c r="J5367" s="246"/>
      <c r="K5367" s="246"/>
      <c r="L5367" s="251"/>
      <c r="M5367" s="252"/>
      <c r="N5367" s="253"/>
      <c r="O5367" s="253"/>
      <c r="P5367" s="253"/>
      <c r="Q5367" s="253"/>
      <c r="R5367" s="253"/>
      <c r="S5367" s="253"/>
      <c r="T5367" s="254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5" t="s">
        <v>202</v>
      </c>
      <c r="AU5367" s="255" t="s">
        <v>82</v>
      </c>
      <c r="AV5367" s="14" t="s">
        <v>82</v>
      </c>
      <c r="AW5367" s="14" t="s">
        <v>34</v>
      </c>
      <c r="AX5367" s="14" t="s">
        <v>72</v>
      </c>
      <c r="AY5367" s="255" t="s">
        <v>191</v>
      </c>
    </row>
    <row r="5368" s="14" customFormat="1">
      <c r="A5368" s="14"/>
      <c r="B5368" s="245"/>
      <c r="C5368" s="246"/>
      <c r="D5368" s="236" t="s">
        <v>202</v>
      </c>
      <c r="E5368" s="247" t="s">
        <v>19</v>
      </c>
      <c r="F5368" s="248" t="s">
        <v>1546</v>
      </c>
      <c r="G5368" s="246"/>
      <c r="H5368" s="249">
        <v>0.69999999999999996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202</v>
      </c>
      <c r="AU5368" s="255" t="s">
        <v>82</v>
      </c>
      <c r="AV5368" s="14" t="s">
        <v>82</v>
      </c>
      <c r="AW5368" s="14" t="s">
        <v>34</v>
      </c>
      <c r="AX5368" s="14" t="s">
        <v>72</v>
      </c>
      <c r="AY5368" s="255" t="s">
        <v>191</v>
      </c>
    </row>
    <row r="5369" s="14" customFormat="1">
      <c r="A5369" s="14"/>
      <c r="B5369" s="245"/>
      <c r="C5369" s="246"/>
      <c r="D5369" s="236" t="s">
        <v>202</v>
      </c>
      <c r="E5369" s="247" t="s">
        <v>19</v>
      </c>
      <c r="F5369" s="248" t="s">
        <v>1547</v>
      </c>
      <c r="G5369" s="246"/>
      <c r="H5369" s="249">
        <v>-3.0760000000000001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202</v>
      </c>
      <c r="AU5369" s="255" t="s">
        <v>82</v>
      </c>
      <c r="AV5369" s="14" t="s">
        <v>82</v>
      </c>
      <c r="AW5369" s="14" t="s">
        <v>34</v>
      </c>
      <c r="AX5369" s="14" t="s">
        <v>72</v>
      </c>
      <c r="AY5369" s="255" t="s">
        <v>191</v>
      </c>
    </row>
    <row r="5370" s="13" customFormat="1">
      <c r="A5370" s="13"/>
      <c r="B5370" s="234"/>
      <c r="C5370" s="235"/>
      <c r="D5370" s="236" t="s">
        <v>202</v>
      </c>
      <c r="E5370" s="237" t="s">
        <v>19</v>
      </c>
      <c r="F5370" s="238" t="s">
        <v>1559</v>
      </c>
      <c r="G5370" s="235"/>
      <c r="H5370" s="237" t="s">
        <v>19</v>
      </c>
      <c r="I5370" s="239"/>
      <c r="J5370" s="235"/>
      <c r="K5370" s="235"/>
      <c r="L5370" s="240"/>
      <c r="M5370" s="241"/>
      <c r="N5370" s="242"/>
      <c r="O5370" s="242"/>
      <c r="P5370" s="242"/>
      <c r="Q5370" s="242"/>
      <c r="R5370" s="242"/>
      <c r="S5370" s="242"/>
      <c r="T5370" s="243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4" t="s">
        <v>202</v>
      </c>
      <c r="AU5370" s="244" t="s">
        <v>82</v>
      </c>
      <c r="AV5370" s="13" t="s">
        <v>80</v>
      </c>
      <c r="AW5370" s="13" t="s">
        <v>34</v>
      </c>
      <c r="AX5370" s="13" t="s">
        <v>72</v>
      </c>
      <c r="AY5370" s="244" t="s">
        <v>191</v>
      </c>
    </row>
    <row r="5371" s="14" customFormat="1">
      <c r="A5371" s="14"/>
      <c r="B5371" s="245"/>
      <c r="C5371" s="246"/>
      <c r="D5371" s="236" t="s">
        <v>202</v>
      </c>
      <c r="E5371" s="247" t="s">
        <v>19</v>
      </c>
      <c r="F5371" s="248" t="s">
        <v>1560</v>
      </c>
      <c r="G5371" s="246"/>
      <c r="H5371" s="249">
        <v>34.439999999999998</v>
      </c>
      <c r="I5371" s="250"/>
      <c r="J5371" s="246"/>
      <c r="K5371" s="246"/>
      <c r="L5371" s="251"/>
      <c r="M5371" s="252"/>
      <c r="N5371" s="253"/>
      <c r="O5371" s="253"/>
      <c r="P5371" s="253"/>
      <c r="Q5371" s="253"/>
      <c r="R5371" s="253"/>
      <c r="S5371" s="253"/>
      <c r="T5371" s="254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5" t="s">
        <v>202</v>
      </c>
      <c r="AU5371" s="255" t="s">
        <v>82</v>
      </c>
      <c r="AV5371" s="14" t="s">
        <v>82</v>
      </c>
      <c r="AW5371" s="14" t="s">
        <v>34</v>
      </c>
      <c r="AX5371" s="14" t="s">
        <v>72</v>
      </c>
      <c r="AY5371" s="255" t="s">
        <v>191</v>
      </c>
    </row>
    <row r="5372" s="14" customFormat="1">
      <c r="A5372" s="14"/>
      <c r="B5372" s="245"/>
      <c r="C5372" s="246"/>
      <c r="D5372" s="236" t="s">
        <v>202</v>
      </c>
      <c r="E5372" s="247" t="s">
        <v>19</v>
      </c>
      <c r="F5372" s="248" t="s">
        <v>1550</v>
      </c>
      <c r="G5372" s="246"/>
      <c r="H5372" s="249">
        <v>0.34999999999999998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202</v>
      </c>
      <c r="AU5372" s="255" t="s">
        <v>82</v>
      </c>
      <c r="AV5372" s="14" t="s">
        <v>82</v>
      </c>
      <c r="AW5372" s="14" t="s">
        <v>34</v>
      </c>
      <c r="AX5372" s="14" t="s">
        <v>72</v>
      </c>
      <c r="AY5372" s="255" t="s">
        <v>191</v>
      </c>
    </row>
    <row r="5373" s="14" customFormat="1">
      <c r="A5373" s="14"/>
      <c r="B5373" s="245"/>
      <c r="C5373" s="246"/>
      <c r="D5373" s="236" t="s">
        <v>202</v>
      </c>
      <c r="E5373" s="247" t="s">
        <v>19</v>
      </c>
      <c r="F5373" s="248" t="s">
        <v>1551</v>
      </c>
      <c r="G5373" s="246"/>
      <c r="H5373" s="249">
        <v>-1.754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202</v>
      </c>
      <c r="AU5373" s="255" t="s">
        <v>82</v>
      </c>
      <c r="AV5373" s="14" t="s">
        <v>82</v>
      </c>
      <c r="AW5373" s="14" t="s">
        <v>34</v>
      </c>
      <c r="AX5373" s="14" t="s">
        <v>72</v>
      </c>
      <c r="AY5373" s="255" t="s">
        <v>191</v>
      </c>
    </row>
    <row r="5374" s="13" customFormat="1">
      <c r="A5374" s="13"/>
      <c r="B5374" s="234"/>
      <c r="C5374" s="235"/>
      <c r="D5374" s="236" t="s">
        <v>202</v>
      </c>
      <c r="E5374" s="237" t="s">
        <v>19</v>
      </c>
      <c r="F5374" s="238" t="s">
        <v>1561</v>
      </c>
      <c r="G5374" s="235"/>
      <c r="H5374" s="237" t="s">
        <v>19</v>
      </c>
      <c r="I5374" s="239"/>
      <c r="J5374" s="235"/>
      <c r="K5374" s="235"/>
      <c r="L5374" s="240"/>
      <c r="M5374" s="241"/>
      <c r="N5374" s="242"/>
      <c r="O5374" s="242"/>
      <c r="P5374" s="242"/>
      <c r="Q5374" s="242"/>
      <c r="R5374" s="242"/>
      <c r="S5374" s="242"/>
      <c r="T5374" s="24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4" t="s">
        <v>202</v>
      </c>
      <c r="AU5374" s="244" t="s">
        <v>82</v>
      </c>
      <c r="AV5374" s="13" t="s">
        <v>80</v>
      </c>
      <c r="AW5374" s="13" t="s">
        <v>34</v>
      </c>
      <c r="AX5374" s="13" t="s">
        <v>72</v>
      </c>
      <c r="AY5374" s="244" t="s">
        <v>191</v>
      </c>
    </row>
    <row r="5375" s="14" customFormat="1">
      <c r="A5375" s="14"/>
      <c r="B5375" s="245"/>
      <c r="C5375" s="246"/>
      <c r="D5375" s="236" t="s">
        <v>202</v>
      </c>
      <c r="E5375" s="247" t="s">
        <v>19</v>
      </c>
      <c r="F5375" s="248" t="s">
        <v>1562</v>
      </c>
      <c r="G5375" s="246"/>
      <c r="H5375" s="249">
        <v>72.701999999999998</v>
      </c>
      <c r="I5375" s="250"/>
      <c r="J5375" s="246"/>
      <c r="K5375" s="246"/>
      <c r="L5375" s="251"/>
      <c r="M5375" s="252"/>
      <c r="N5375" s="253"/>
      <c r="O5375" s="253"/>
      <c r="P5375" s="253"/>
      <c r="Q5375" s="253"/>
      <c r="R5375" s="253"/>
      <c r="S5375" s="253"/>
      <c r="T5375" s="25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5" t="s">
        <v>202</v>
      </c>
      <c r="AU5375" s="255" t="s">
        <v>82</v>
      </c>
      <c r="AV5375" s="14" t="s">
        <v>82</v>
      </c>
      <c r="AW5375" s="14" t="s">
        <v>34</v>
      </c>
      <c r="AX5375" s="14" t="s">
        <v>72</v>
      </c>
      <c r="AY5375" s="255" t="s">
        <v>191</v>
      </c>
    </row>
    <row r="5376" s="14" customFormat="1">
      <c r="A5376" s="14"/>
      <c r="B5376" s="245"/>
      <c r="C5376" s="246"/>
      <c r="D5376" s="236" t="s">
        <v>202</v>
      </c>
      <c r="E5376" s="247" t="s">
        <v>19</v>
      </c>
      <c r="F5376" s="248" t="s">
        <v>1546</v>
      </c>
      <c r="G5376" s="246"/>
      <c r="H5376" s="249">
        <v>0.69999999999999996</v>
      </c>
      <c r="I5376" s="250"/>
      <c r="J5376" s="246"/>
      <c r="K5376" s="246"/>
      <c r="L5376" s="251"/>
      <c r="M5376" s="252"/>
      <c r="N5376" s="253"/>
      <c r="O5376" s="253"/>
      <c r="P5376" s="253"/>
      <c r="Q5376" s="253"/>
      <c r="R5376" s="253"/>
      <c r="S5376" s="253"/>
      <c r="T5376" s="254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T5376" s="255" t="s">
        <v>202</v>
      </c>
      <c r="AU5376" s="255" t="s">
        <v>82</v>
      </c>
      <c r="AV5376" s="14" t="s">
        <v>82</v>
      </c>
      <c r="AW5376" s="14" t="s">
        <v>34</v>
      </c>
      <c r="AX5376" s="14" t="s">
        <v>72</v>
      </c>
      <c r="AY5376" s="255" t="s">
        <v>191</v>
      </c>
    </row>
    <row r="5377" s="14" customFormat="1">
      <c r="A5377" s="14"/>
      <c r="B5377" s="245"/>
      <c r="C5377" s="246"/>
      <c r="D5377" s="236" t="s">
        <v>202</v>
      </c>
      <c r="E5377" s="247" t="s">
        <v>19</v>
      </c>
      <c r="F5377" s="248" t="s">
        <v>1547</v>
      </c>
      <c r="G5377" s="246"/>
      <c r="H5377" s="249">
        <v>-3.0760000000000001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5" t="s">
        <v>202</v>
      </c>
      <c r="AU5377" s="255" t="s">
        <v>82</v>
      </c>
      <c r="AV5377" s="14" t="s">
        <v>82</v>
      </c>
      <c r="AW5377" s="14" t="s">
        <v>34</v>
      </c>
      <c r="AX5377" s="14" t="s">
        <v>72</v>
      </c>
      <c r="AY5377" s="255" t="s">
        <v>191</v>
      </c>
    </row>
    <row r="5378" s="13" customFormat="1">
      <c r="A5378" s="13"/>
      <c r="B5378" s="234"/>
      <c r="C5378" s="235"/>
      <c r="D5378" s="236" t="s">
        <v>202</v>
      </c>
      <c r="E5378" s="237" t="s">
        <v>19</v>
      </c>
      <c r="F5378" s="238" t="s">
        <v>1563</v>
      </c>
      <c r="G5378" s="235"/>
      <c r="H5378" s="237" t="s">
        <v>19</v>
      </c>
      <c r="I5378" s="239"/>
      <c r="J5378" s="235"/>
      <c r="K5378" s="235"/>
      <c r="L5378" s="240"/>
      <c r="M5378" s="241"/>
      <c r="N5378" s="242"/>
      <c r="O5378" s="242"/>
      <c r="P5378" s="242"/>
      <c r="Q5378" s="242"/>
      <c r="R5378" s="242"/>
      <c r="S5378" s="242"/>
      <c r="T5378" s="243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44" t="s">
        <v>202</v>
      </c>
      <c r="AU5378" s="244" t="s">
        <v>82</v>
      </c>
      <c r="AV5378" s="13" t="s">
        <v>80</v>
      </c>
      <c r="AW5378" s="13" t="s">
        <v>34</v>
      </c>
      <c r="AX5378" s="13" t="s">
        <v>72</v>
      </c>
      <c r="AY5378" s="244" t="s">
        <v>191</v>
      </c>
    </row>
    <row r="5379" s="14" customFormat="1">
      <c r="A5379" s="14"/>
      <c r="B5379" s="245"/>
      <c r="C5379" s="246"/>
      <c r="D5379" s="236" t="s">
        <v>202</v>
      </c>
      <c r="E5379" s="247" t="s">
        <v>19</v>
      </c>
      <c r="F5379" s="248" t="s">
        <v>1564</v>
      </c>
      <c r="G5379" s="246"/>
      <c r="H5379" s="249">
        <v>59.009999999999998</v>
      </c>
      <c r="I5379" s="250"/>
      <c r="J5379" s="246"/>
      <c r="K5379" s="246"/>
      <c r="L5379" s="251"/>
      <c r="M5379" s="252"/>
      <c r="N5379" s="253"/>
      <c r="O5379" s="253"/>
      <c r="P5379" s="253"/>
      <c r="Q5379" s="253"/>
      <c r="R5379" s="253"/>
      <c r="S5379" s="253"/>
      <c r="T5379" s="25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5" t="s">
        <v>202</v>
      </c>
      <c r="AU5379" s="255" t="s">
        <v>82</v>
      </c>
      <c r="AV5379" s="14" t="s">
        <v>82</v>
      </c>
      <c r="AW5379" s="14" t="s">
        <v>34</v>
      </c>
      <c r="AX5379" s="14" t="s">
        <v>72</v>
      </c>
      <c r="AY5379" s="255" t="s">
        <v>191</v>
      </c>
    </row>
    <row r="5380" s="14" customFormat="1">
      <c r="A5380" s="14"/>
      <c r="B5380" s="245"/>
      <c r="C5380" s="246"/>
      <c r="D5380" s="236" t="s">
        <v>202</v>
      </c>
      <c r="E5380" s="247" t="s">
        <v>19</v>
      </c>
      <c r="F5380" s="248" t="s">
        <v>1546</v>
      </c>
      <c r="G5380" s="246"/>
      <c r="H5380" s="249">
        <v>0.69999999999999996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202</v>
      </c>
      <c r="AU5380" s="255" t="s">
        <v>82</v>
      </c>
      <c r="AV5380" s="14" t="s">
        <v>82</v>
      </c>
      <c r="AW5380" s="14" t="s">
        <v>34</v>
      </c>
      <c r="AX5380" s="14" t="s">
        <v>72</v>
      </c>
      <c r="AY5380" s="255" t="s">
        <v>191</v>
      </c>
    </row>
    <row r="5381" s="14" customFormat="1">
      <c r="A5381" s="14"/>
      <c r="B5381" s="245"/>
      <c r="C5381" s="246"/>
      <c r="D5381" s="236" t="s">
        <v>202</v>
      </c>
      <c r="E5381" s="247" t="s">
        <v>19</v>
      </c>
      <c r="F5381" s="248" t="s">
        <v>1547</v>
      </c>
      <c r="G5381" s="246"/>
      <c r="H5381" s="249">
        <v>-3.0760000000000001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202</v>
      </c>
      <c r="AU5381" s="255" t="s">
        <v>82</v>
      </c>
      <c r="AV5381" s="14" t="s">
        <v>82</v>
      </c>
      <c r="AW5381" s="14" t="s">
        <v>34</v>
      </c>
      <c r="AX5381" s="14" t="s">
        <v>72</v>
      </c>
      <c r="AY5381" s="255" t="s">
        <v>191</v>
      </c>
    </row>
    <row r="5382" s="13" customFormat="1">
      <c r="A5382" s="13"/>
      <c r="B5382" s="234"/>
      <c r="C5382" s="235"/>
      <c r="D5382" s="236" t="s">
        <v>202</v>
      </c>
      <c r="E5382" s="237" t="s">
        <v>19</v>
      </c>
      <c r="F5382" s="238" t="s">
        <v>1565</v>
      </c>
      <c r="G5382" s="235"/>
      <c r="H5382" s="237" t="s">
        <v>19</v>
      </c>
      <c r="I5382" s="239"/>
      <c r="J5382" s="235"/>
      <c r="K5382" s="235"/>
      <c r="L5382" s="240"/>
      <c r="M5382" s="241"/>
      <c r="N5382" s="242"/>
      <c r="O5382" s="242"/>
      <c r="P5382" s="242"/>
      <c r="Q5382" s="242"/>
      <c r="R5382" s="242"/>
      <c r="S5382" s="242"/>
      <c r="T5382" s="243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44" t="s">
        <v>202</v>
      </c>
      <c r="AU5382" s="244" t="s">
        <v>82</v>
      </c>
      <c r="AV5382" s="13" t="s">
        <v>80</v>
      </c>
      <c r="AW5382" s="13" t="s">
        <v>34</v>
      </c>
      <c r="AX5382" s="13" t="s">
        <v>72</v>
      </c>
      <c r="AY5382" s="244" t="s">
        <v>191</v>
      </c>
    </row>
    <row r="5383" s="13" customFormat="1">
      <c r="A5383" s="13"/>
      <c r="B5383" s="234"/>
      <c r="C5383" s="235"/>
      <c r="D5383" s="236" t="s">
        <v>202</v>
      </c>
      <c r="E5383" s="237" t="s">
        <v>19</v>
      </c>
      <c r="F5383" s="238" t="s">
        <v>1566</v>
      </c>
      <c r="G5383" s="235"/>
      <c r="H5383" s="237" t="s">
        <v>19</v>
      </c>
      <c r="I5383" s="239"/>
      <c r="J5383" s="235"/>
      <c r="K5383" s="235"/>
      <c r="L5383" s="240"/>
      <c r="M5383" s="241"/>
      <c r="N5383" s="242"/>
      <c r="O5383" s="242"/>
      <c r="P5383" s="242"/>
      <c r="Q5383" s="242"/>
      <c r="R5383" s="242"/>
      <c r="S5383" s="242"/>
      <c r="T5383" s="24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4" t="s">
        <v>202</v>
      </c>
      <c r="AU5383" s="244" t="s">
        <v>82</v>
      </c>
      <c r="AV5383" s="13" t="s">
        <v>80</v>
      </c>
      <c r="AW5383" s="13" t="s">
        <v>34</v>
      </c>
      <c r="AX5383" s="13" t="s">
        <v>72</v>
      </c>
      <c r="AY5383" s="244" t="s">
        <v>191</v>
      </c>
    </row>
    <row r="5384" s="14" customFormat="1">
      <c r="A5384" s="14"/>
      <c r="B5384" s="245"/>
      <c r="C5384" s="246"/>
      <c r="D5384" s="236" t="s">
        <v>202</v>
      </c>
      <c r="E5384" s="247" t="s">
        <v>19</v>
      </c>
      <c r="F5384" s="248" t="s">
        <v>1567</v>
      </c>
      <c r="G5384" s="246"/>
      <c r="H5384" s="249">
        <v>45.234000000000002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202</v>
      </c>
      <c r="AU5384" s="255" t="s">
        <v>82</v>
      </c>
      <c r="AV5384" s="14" t="s">
        <v>82</v>
      </c>
      <c r="AW5384" s="14" t="s">
        <v>34</v>
      </c>
      <c r="AX5384" s="14" t="s">
        <v>72</v>
      </c>
      <c r="AY5384" s="255" t="s">
        <v>191</v>
      </c>
    </row>
    <row r="5385" s="14" customFormat="1">
      <c r="A5385" s="14"/>
      <c r="B5385" s="245"/>
      <c r="C5385" s="246"/>
      <c r="D5385" s="236" t="s">
        <v>202</v>
      </c>
      <c r="E5385" s="247" t="s">
        <v>19</v>
      </c>
      <c r="F5385" s="248" t="s">
        <v>1568</v>
      </c>
      <c r="G5385" s="246"/>
      <c r="H5385" s="249">
        <v>-4.5309999999999997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202</v>
      </c>
      <c r="AU5385" s="255" t="s">
        <v>82</v>
      </c>
      <c r="AV5385" s="14" t="s">
        <v>82</v>
      </c>
      <c r="AW5385" s="14" t="s">
        <v>34</v>
      </c>
      <c r="AX5385" s="14" t="s">
        <v>72</v>
      </c>
      <c r="AY5385" s="255" t="s">
        <v>191</v>
      </c>
    </row>
    <row r="5386" s="13" customFormat="1">
      <c r="A5386" s="13"/>
      <c r="B5386" s="234"/>
      <c r="C5386" s="235"/>
      <c r="D5386" s="236" t="s">
        <v>202</v>
      </c>
      <c r="E5386" s="237" t="s">
        <v>19</v>
      </c>
      <c r="F5386" s="238" t="s">
        <v>1569</v>
      </c>
      <c r="G5386" s="235"/>
      <c r="H5386" s="237" t="s">
        <v>19</v>
      </c>
      <c r="I5386" s="239"/>
      <c r="J5386" s="235"/>
      <c r="K5386" s="235"/>
      <c r="L5386" s="240"/>
      <c r="M5386" s="241"/>
      <c r="N5386" s="242"/>
      <c r="O5386" s="242"/>
      <c r="P5386" s="242"/>
      <c r="Q5386" s="242"/>
      <c r="R5386" s="242"/>
      <c r="S5386" s="242"/>
      <c r="T5386" s="24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44" t="s">
        <v>202</v>
      </c>
      <c r="AU5386" s="244" t="s">
        <v>82</v>
      </c>
      <c r="AV5386" s="13" t="s">
        <v>80</v>
      </c>
      <c r="AW5386" s="13" t="s">
        <v>34</v>
      </c>
      <c r="AX5386" s="13" t="s">
        <v>72</v>
      </c>
      <c r="AY5386" s="244" t="s">
        <v>191</v>
      </c>
    </row>
    <row r="5387" s="14" customFormat="1">
      <c r="A5387" s="14"/>
      <c r="B5387" s="245"/>
      <c r="C5387" s="246"/>
      <c r="D5387" s="236" t="s">
        <v>202</v>
      </c>
      <c r="E5387" s="247" t="s">
        <v>19</v>
      </c>
      <c r="F5387" s="248" t="s">
        <v>1560</v>
      </c>
      <c r="G5387" s="246"/>
      <c r="H5387" s="249">
        <v>34.439999999999998</v>
      </c>
      <c r="I5387" s="250"/>
      <c r="J5387" s="246"/>
      <c r="K5387" s="246"/>
      <c r="L5387" s="251"/>
      <c r="M5387" s="252"/>
      <c r="N5387" s="253"/>
      <c r="O5387" s="253"/>
      <c r="P5387" s="253"/>
      <c r="Q5387" s="253"/>
      <c r="R5387" s="253"/>
      <c r="S5387" s="253"/>
      <c r="T5387" s="25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5" t="s">
        <v>202</v>
      </c>
      <c r="AU5387" s="255" t="s">
        <v>82</v>
      </c>
      <c r="AV5387" s="14" t="s">
        <v>82</v>
      </c>
      <c r="AW5387" s="14" t="s">
        <v>34</v>
      </c>
      <c r="AX5387" s="14" t="s">
        <v>72</v>
      </c>
      <c r="AY5387" s="255" t="s">
        <v>191</v>
      </c>
    </row>
    <row r="5388" s="14" customFormat="1">
      <c r="A5388" s="14"/>
      <c r="B5388" s="245"/>
      <c r="C5388" s="246"/>
      <c r="D5388" s="236" t="s">
        <v>202</v>
      </c>
      <c r="E5388" s="247" t="s">
        <v>19</v>
      </c>
      <c r="F5388" s="248" t="s">
        <v>1550</v>
      </c>
      <c r="G5388" s="246"/>
      <c r="H5388" s="249">
        <v>0.34999999999999998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202</v>
      </c>
      <c r="AU5388" s="255" t="s">
        <v>82</v>
      </c>
      <c r="AV5388" s="14" t="s">
        <v>82</v>
      </c>
      <c r="AW5388" s="14" t="s">
        <v>34</v>
      </c>
      <c r="AX5388" s="14" t="s">
        <v>72</v>
      </c>
      <c r="AY5388" s="255" t="s">
        <v>191</v>
      </c>
    </row>
    <row r="5389" s="14" customFormat="1">
      <c r="A5389" s="14"/>
      <c r="B5389" s="245"/>
      <c r="C5389" s="246"/>
      <c r="D5389" s="236" t="s">
        <v>202</v>
      </c>
      <c r="E5389" s="247" t="s">
        <v>19</v>
      </c>
      <c r="F5389" s="248" t="s">
        <v>1551</v>
      </c>
      <c r="G5389" s="246"/>
      <c r="H5389" s="249">
        <v>-1.754</v>
      </c>
      <c r="I5389" s="250"/>
      <c r="J5389" s="246"/>
      <c r="K5389" s="246"/>
      <c r="L5389" s="251"/>
      <c r="M5389" s="252"/>
      <c r="N5389" s="253"/>
      <c r="O5389" s="253"/>
      <c r="P5389" s="253"/>
      <c r="Q5389" s="253"/>
      <c r="R5389" s="253"/>
      <c r="S5389" s="253"/>
      <c r="T5389" s="25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5" t="s">
        <v>202</v>
      </c>
      <c r="AU5389" s="255" t="s">
        <v>82</v>
      </c>
      <c r="AV5389" s="14" t="s">
        <v>82</v>
      </c>
      <c r="AW5389" s="14" t="s">
        <v>34</v>
      </c>
      <c r="AX5389" s="14" t="s">
        <v>72</v>
      </c>
      <c r="AY5389" s="255" t="s">
        <v>191</v>
      </c>
    </row>
    <row r="5390" s="13" customFormat="1">
      <c r="A5390" s="13"/>
      <c r="B5390" s="234"/>
      <c r="C5390" s="235"/>
      <c r="D5390" s="236" t="s">
        <v>202</v>
      </c>
      <c r="E5390" s="237" t="s">
        <v>19</v>
      </c>
      <c r="F5390" s="238" t="s">
        <v>1570</v>
      </c>
      <c r="G5390" s="235"/>
      <c r="H5390" s="237" t="s">
        <v>19</v>
      </c>
      <c r="I5390" s="239"/>
      <c r="J5390" s="235"/>
      <c r="K5390" s="235"/>
      <c r="L5390" s="240"/>
      <c r="M5390" s="241"/>
      <c r="N5390" s="242"/>
      <c r="O5390" s="242"/>
      <c r="P5390" s="242"/>
      <c r="Q5390" s="242"/>
      <c r="R5390" s="242"/>
      <c r="S5390" s="242"/>
      <c r="T5390" s="243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T5390" s="244" t="s">
        <v>202</v>
      </c>
      <c r="AU5390" s="244" t="s">
        <v>82</v>
      </c>
      <c r="AV5390" s="13" t="s">
        <v>80</v>
      </c>
      <c r="AW5390" s="13" t="s">
        <v>34</v>
      </c>
      <c r="AX5390" s="13" t="s">
        <v>72</v>
      </c>
      <c r="AY5390" s="244" t="s">
        <v>191</v>
      </c>
    </row>
    <row r="5391" s="14" customFormat="1">
      <c r="A5391" s="14"/>
      <c r="B5391" s="245"/>
      <c r="C5391" s="246"/>
      <c r="D5391" s="236" t="s">
        <v>202</v>
      </c>
      <c r="E5391" s="247" t="s">
        <v>19</v>
      </c>
      <c r="F5391" s="248" t="s">
        <v>1571</v>
      </c>
      <c r="G5391" s="246"/>
      <c r="H5391" s="249">
        <v>76.524000000000001</v>
      </c>
      <c r="I5391" s="250"/>
      <c r="J5391" s="246"/>
      <c r="K5391" s="246"/>
      <c r="L5391" s="251"/>
      <c r="M5391" s="252"/>
      <c r="N5391" s="253"/>
      <c r="O5391" s="253"/>
      <c r="P5391" s="253"/>
      <c r="Q5391" s="253"/>
      <c r="R5391" s="253"/>
      <c r="S5391" s="253"/>
      <c r="T5391" s="254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5" t="s">
        <v>202</v>
      </c>
      <c r="AU5391" s="255" t="s">
        <v>82</v>
      </c>
      <c r="AV5391" s="14" t="s">
        <v>82</v>
      </c>
      <c r="AW5391" s="14" t="s">
        <v>34</v>
      </c>
      <c r="AX5391" s="14" t="s">
        <v>72</v>
      </c>
      <c r="AY5391" s="255" t="s">
        <v>191</v>
      </c>
    </row>
    <row r="5392" s="14" customFormat="1">
      <c r="A5392" s="14"/>
      <c r="B5392" s="245"/>
      <c r="C5392" s="246"/>
      <c r="D5392" s="236" t="s">
        <v>202</v>
      </c>
      <c r="E5392" s="247" t="s">
        <v>19</v>
      </c>
      <c r="F5392" s="248" t="s">
        <v>1546</v>
      </c>
      <c r="G5392" s="246"/>
      <c r="H5392" s="249">
        <v>0.69999999999999996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5" t="s">
        <v>202</v>
      </c>
      <c r="AU5392" s="255" t="s">
        <v>82</v>
      </c>
      <c r="AV5392" s="14" t="s">
        <v>82</v>
      </c>
      <c r="AW5392" s="14" t="s">
        <v>34</v>
      </c>
      <c r="AX5392" s="14" t="s">
        <v>72</v>
      </c>
      <c r="AY5392" s="255" t="s">
        <v>191</v>
      </c>
    </row>
    <row r="5393" s="14" customFormat="1">
      <c r="A5393" s="14"/>
      <c r="B5393" s="245"/>
      <c r="C5393" s="246"/>
      <c r="D5393" s="236" t="s">
        <v>202</v>
      </c>
      <c r="E5393" s="247" t="s">
        <v>19</v>
      </c>
      <c r="F5393" s="248" t="s">
        <v>1547</v>
      </c>
      <c r="G5393" s="246"/>
      <c r="H5393" s="249">
        <v>-3.0760000000000001</v>
      </c>
      <c r="I5393" s="250"/>
      <c r="J5393" s="246"/>
      <c r="K5393" s="246"/>
      <c r="L5393" s="251"/>
      <c r="M5393" s="252"/>
      <c r="N5393" s="253"/>
      <c r="O5393" s="253"/>
      <c r="P5393" s="253"/>
      <c r="Q5393" s="253"/>
      <c r="R5393" s="253"/>
      <c r="S5393" s="253"/>
      <c r="T5393" s="254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5" t="s">
        <v>202</v>
      </c>
      <c r="AU5393" s="255" t="s">
        <v>82</v>
      </c>
      <c r="AV5393" s="14" t="s">
        <v>82</v>
      </c>
      <c r="AW5393" s="14" t="s">
        <v>34</v>
      </c>
      <c r="AX5393" s="14" t="s">
        <v>72</v>
      </c>
      <c r="AY5393" s="255" t="s">
        <v>191</v>
      </c>
    </row>
    <row r="5394" s="13" customFormat="1">
      <c r="A5394" s="13"/>
      <c r="B5394" s="234"/>
      <c r="C5394" s="235"/>
      <c r="D5394" s="236" t="s">
        <v>202</v>
      </c>
      <c r="E5394" s="237" t="s">
        <v>19</v>
      </c>
      <c r="F5394" s="238" t="s">
        <v>1572</v>
      </c>
      <c r="G5394" s="235"/>
      <c r="H5394" s="237" t="s">
        <v>19</v>
      </c>
      <c r="I5394" s="239"/>
      <c r="J5394" s="235"/>
      <c r="K5394" s="235"/>
      <c r="L5394" s="240"/>
      <c r="M5394" s="241"/>
      <c r="N5394" s="242"/>
      <c r="O5394" s="242"/>
      <c r="P5394" s="242"/>
      <c r="Q5394" s="242"/>
      <c r="R5394" s="242"/>
      <c r="S5394" s="242"/>
      <c r="T5394" s="24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44" t="s">
        <v>202</v>
      </c>
      <c r="AU5394" s="244" t="s">
        <v>82</v>
      </c>
      <c r="AV5394" s="13" t="s">
        <v>80</v>
      </c>
      <c r="AW5394" s="13" t="s">
        <v>34</v>
      </c>
      <c r="AX5394" s="13" t="s">
        <v>72</v>
      </c>
      <c r="AY5394" s="244" t="s">
        <v>191</v>
      </c>
    </row>
    <row r="5395" s="13" customFormat="1">
      <c r="A5395" s="13"/>
      <c r="B5395" s="234"/>
      <c r="C5395" s="235"/>
      <c r="D5395" s="236" t="s">
        <v>202</v>
      </c>
      <c r="E5395" s="237" t="s">
        <v>19</v>
      </c>
      <c r="F5395" s="238" t="s">
        <v>1573</v>
      </c>
      <c r="G5395" s="235"/>
      <c r="H5395" s="237" t="s">
        <v>19</v>
      </c>
      <c r="I5395" s="239"/>
      <c r="J5395" s="235"/>
      <c r="K5395" s="235"/>
      <c r="L5395" s="240"/>
      <c r="M5395" s="241"/>
      <c r="N5395" s="242"/>
      <c r="O5395" s="242"/>
      <c r="P5395" s="242"/>
      <c r="Q5395" s="242"/>
      <c r="R5395" s="242"/>
      <c r="S5395" s="242"/>
      <c r="T5395" s="24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4" t="s">
        <v>202</v>
      </c>
      <c r="AU5395" s="244" t="s">
        <v>82</v>
      </c>
      <c r="AV5395" s="13" t="s">
        <v>80</v>
      </c>
      <c r="AW5395" s="13" t="s">
        <v>34</v>
      </c>
      <c r="AX5395" s="13" t="s">
        <v>72</v>
      </c>
      <c r="AY5395" s="244" t="s">
        <v>191</v>
      </c>
    </row>
    <row r="5396" s="14" customFormat="1">
      <c r="A5396" s="14"/>
      <c r="B5396" s="245"/>
      <c r="C5396" s="246"/>
      <c r="D5396" s="236" t="s">
        <v>202</v>
      </c>
      <c r="E5396" s="247" t="s">
        <v>19</v>
      </c>
      <c r="F5396" s="248" t="s">
        <v>1574</v>
      </c>
      <c r="G5396" s="246"/>
      <c r="H5396" s="249">
        <v>40.152000000000001</v>
      </c>
      <c r="I5396" s="250"/>
      <c r="J5396" s="246"/>
      <c r="K5396" s="246"/>
      <c r="L5396" s="251"/>
      <c r="M5396" s="252"/>
      <c r="N5396" s="253"/>
      <c r="O5396" s="253"/>
      <c r="P5396" s="253"/>
      <c r="Q5396" s="253"/>
      <c r="R5396" s="253"/>
      <c r="S5396" s="253"/>
      <c r="T5396" s="254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5" t="s">
        <v>202</v>
      </c>
      <c r="AU5396" s="255" t="s">
        <v>82</v>
      </c>
      <c r="AV5396" s="14" t="s">
        <v>82</v>
      </c>
      <c r="AW5396" s="14" t="s">
        <v>34</v>
      </c>
      <c r="AX5396" s="14" t="s">
        <v>72</v>
      </c>
      <c r="AY5396" s="255" t="s">
        <v>191</v>
      </c>
    </row>
    <row r="5397" s="14" customFormat="1">
      <c r="A5397" s="14"/>
      <c r="B5397" s="245"/>
      <c r="C5397" s="246"/>
      <c r="D5397" s="236" t="s">
        <v>202</v>
      </c>
      <c r="E5397" s="247" t="s">
        <v>19</v>
      </c>
      <c r="F5397" s="248" t="s">
        <v>1543</v>
      </c>
      <c r="G5397" s="246"/>
      <c r="H5397" s="249">
        <v>-6.1070000000000002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202</v>
      </c>
      <c r="AU5397" s="255" t="s">
        <v>82</v>
      </c>
      <c r="AV5397" s="14" t="s">
        <v>82</v>
      </c>
      <c r="AW5397" s="14" t="s">
        <v>34</v>
      </c>
      <c r="AX5397" s="14" t="s">
        <v>72</v>
      </c>
      <c r="AY5397" s="255" t="s">
        <v>191</v>
      </c>
    </row>
    <row r="5398" s="13" customFormat="1">
      <c r="A5398" s="13"/>
      <c r="B5398" s="234"/>
      <c r="C5398" s="235"/>
      <c r="D5398" s="236" t="s">
        <v>202</v>
      </c>
      <c r="E5398" s="237" t="s">
        <v>19</v>
      </c>
      <c r="F5398" s="238" t="s">
        <v>1575</v>
      </c>
      <c r="G5398" s="235"/>
      <c r="H5398" s="237" t="s">
        <v>19</v>
      </c>
      <c r="I5398" s="239"/>
      <c r="J5398" s="235"/>
      <c r="K5398" s="235"/>
      <c r="L5398" s="240"/>
      <c r="M5398" s="241"/>
      <c r="N5398" s="242"/>
      <c r="O5398" s="242"/>
      <c r="P5398" s="242"/>
      <c r="Q5398" s="242"/>
      <c r="R5398" s="242"/>
      <c r="S5398" s="242"/>
      <c r="T5398" s="243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4" t="s">
        <v>202</v>
      </c>
      <c r="AU5398" s="244" t="s">
        <v>82</v>
      </c>
      <c r="AV5398" s="13" t="s">
        <v>80</v>
      </c>
      <c r="AW5398" s="13" t="s">
        <v>34</v>
      </c>
      <c r="AX5398" s="13" t="s">
        <v>72</v>
      </c>
      <c r="AY5398" s="244" t="s">
        <v>191</v>
      </c>
    </row>
    <row r="5399" s="14" customFormat="1">
      <c r="A5399" s="14"/>
      <c r="B5399" s="245"/>
      <c r="C5399" s="246"/>
      <c r="D5399" s="236" t="s">
        <v>202</v>
      </c>
      <c r="E5399" s="247" t="s">
        <v>19</v>
      </c>
      <c r="F5399" s="248" t="s">
        <v>1576</v>
      </c>
      <c r="G5399" s="246"/>
      <c r="H5399" s="249">
        <v>60.060000000000002</v>
      </c>
      <c r="I5399" s="250"/>
      <c r="J5399" s="246"/>
      <c r="K5399" s="246"/>
      <c r="L5399" s="251"/>
      <c r="M5399" s="252"/>
      <c r="N5399" s="253"/>
      <c r="O5399" s="253"/>
      <c r="P5399" s="253"/>
      <c r="Q5399" s="253"/>
      <c r="R5399" s="253"/>
      <c r="S5399" s="253"/>
      <c r="T5399" s="254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5" t="s">
        <v>202</v>
      </c>
      <c r="AU5399" s="255" t="s">
        <v>82</v>
      </c>
      <c r="AV5399" s="14" t="s">
        <v>82</v>
      </c>
      <c r="AW5399" s="14" t="s">
        <v>34</v>
      </c>
      <c r="AX5399" s="14" t="s">
        <v>72</v>
      </c>
      <c r="AY5399" s="255" t="s">
        <v>191</v>
      </c>
    </row>
    <row r="5400" s="14" customFormat="1">
      <c r="A5400" s="14"/>
      <c r="B5400" s="245"/>
      <c r="C5400" s="246"/>
      <c r="D5400" s="236" t="s">
        <v>202</v>
      </c>
      <c r="E5400" s="247" t="s">
        <v>19</v>
      </c>
      <c r="F5400" s="248" t="s">
        <v>1546</v>
      </c>
      <c r="G5400" s="246"/>
      <c r="H5400" s="249">
        <v>0.69999999999999996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202</v>
      </c>
      <c r="AU5400" s="255" t="s">
        <v>82</v>
      </c>
      <c r="AV5400" s="14" t="s">
        <v>82</v>
      </c>
      <c r="AW5400" s="14" t="s">
        <v>34</v>
      </c>
      <c r="AX5400" s="14" t="s">
        <v>72</v>
      </c>
      <c r="AY5400" s="255" t="s">
        <v>191</v>
      </c>
    </row>
    <row r="5401" s="14" customFormat="1">
      <c r="A5401" s="14"/>
      <c r="B5401" s="245"/>
      <c r="C5401" s="246"/>
      <c r="D5401" s="236" t="s">
        <v>202</v>
      </c>
      <c r="E5401" s="247" t="s">
        <v>19</v>
      </c>
      <c r="F5401" s="248" t="s">
        <v>1547</v>
      </c>
      <c r="G5401" s="246"/>
      <c r="H5401" s="249">
        <v>-3.0760000000000001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202</v>
      </c>
      <c r="AU5401" s="255" t="s">
        <v>82</v>
      </c>
      <c r="AV5401" s="14" t="s">
        <v>82</v>
      </c>
      <c r="AW5401" s="14" t="s">
        <v>34</v>
      </c>
      <c r="AX5401" s="14" t="s">
        <v>72</v>
      </c>
      <c r="AY5401" s="255" t="s">
        <v>191</v>
      </c>
    </row>
    <row r="5402" s="13" customFormat="1">
      <c r="A5402" s="13"/>
      <c r="B5402" s="234"/>
      <c r="C5402" s="235"/>
      <c r="D5402" s="236" t="s">
        <v>202</v>
      </c>
      <c r="E5402" s="237" t="s">
        <v>19</v>
      </c>
      <c r="F5402" s="238" t="s">
        <v>1577</v>
      </c>
      <c r="G5402" s="235"/>
      <c r="H5402" s="237" t="s">
        <v>19</v>
      </c>
      <c r="I5402" s="239"/>
      <c r="J5402" s="235"/>
      <c r="K5402" s="235"/>
      <c r="L5402" s="240"/>
      <c r="M5402" s="241"/>
      <c r="N5402" s="242"/>
      <c r="O5402" s="242"/>
      <c r="P5402" s="242"/>
      <c r="Q5402" s="242"/>
      <c r="R5402" s="242"/>
      <c r="S5402" s="242"/>
      <c r="T5402" s="24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44" t="s">
        <v>202</v>
      </c>
      <c r="AU5402" s="244" t="s">
        <v>82</v>
      </c>
      <c r="AV5402" s="13" t="s">
        <v>80</v>
      </c>
      <c r="AW5402" s="13" t="s">
        <v>34</v>
      </c>
      <c r="AX5402" s="13" t="s">
        <v>72</v>
      </c>
      <c r="AY5402" s="244" t="s">
        <v>191</v>
      </c>
    </row>
    <row r="5403" s="14" customFormat="1">
      <c r="A5403" s="14"/>
      <c r="B5403" s="245"/>
      <c r="C5403" s="246"/>
      <c r="D5403" s="236" t="s">
        <v>202</v>
      </c>
      <c r="E5403" s="247" t="s">
        <v>19</v>
      </c>
      <c r="F5403" s="248" t="s">
        <v>1578</v>
      </c>
      <c r="G5403" s="246"/>
      <c r="H5403" s="249">
        <v>34.439999999999998</v>
      </c>
      <c r="I5403" s="250"/>
      <c r="J5403" s="246"/>
      <c r="K5403" s="246"/>
      <c r="L5403" s="251"/>
      <c r="M5403" s="252"/>
      <c r="N5403" s="253"/>
      <c r="O5403" s="253"/>
      <c r="P5403" s="253"/>
      <c r="Q5403" s="253"/>
      <c r="R5403" s="253"/>
      <c r="S5403" s="253"/>
      <c r="T5403" s="25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5" t="s">
        <v>202</v>
      </c>
      <c r="AU5403" s="255" t="s">
        <v>82</v>
      </c>
      <c r="AV5403" s="14" t="s">
        <v>82</v>
      </c>
      <c r="AW5403" s="14" t="s">
        <v>34</v>
      </c>
      <c r="AX5403" s="14" t="s">
        <v>72</v>
      </c>
      <c r="AY5403" s="255" t="s">
        <v>191</v>
      </c>
    </row>
    <row r="5404" s="14" customFormat="1">
      <c r="A5404" s="14"/>
      <c r="B5404" s="245"/>
      <c r="C5404" s="246"/>
      <c r="D5404" s="236" t="s">
        <v>202</v>
      </c>
      <c r="E5404" s="247" t="s">
        <v>19</v>
      </c>
      <c r="F5404" s="248" t="s">
        <v>1550</v>
      </c>
      <c r="G5404" s="246"/>
      <c r="H5404" s="249">
        <v>0.34999999999999998</v>
      </c>
      <c r="I5404" s="250"/>
      <c r="J5404" s="246"/>
      <c r="K5404" s="246"/>
      <c r="L5404" s="251"/>
      <c r="M5404" s="252"/>
      <c r="N5404" s="253"/>
      <c r="O5404" s="253"/>
      <c r="P5404" s="253"/>
      <c r="Q5404" s="253"/>
      <c r="R5404" s="253"/>
      <c r="S5404" s="253"/>
      <c r="T5404" s="25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5" t="s">
        <v>202</v>
      </c>
      <c r="AU5404" s="255" t="s">
        <v>82</v>
      </c>
      <c r="AV5404" s="14" t="s">
        <v>82</v>
      </c>
      <c r="AW5404" s="14" t="s">
        <v>34</v>
      </c>
      <c r="AX5404" s="14" t="s">
        <v>72</v>
      </c>
      <c r="AY5404" s="255" t="s">
        <v>191</v>
      </c>
    </row>
    <row r="5405" s="14" customFormat="1">
      <c r="A5405" s="14"/>
      <c r="B5405" s="245"/>
      <c r="C5405" s="246"/>
      <c r="D5405" s="236" t="s">
        <v>202</v>
      </c>
      <c r="E5405" s="247" t="s">
        <v>19</v>
      </c>
      <c r="F5405" s="248" t="s">
        <v>1551</v>
      </c>
      <c r="G5405" s="246"/>
      <c r="H5405" s="249">
        <v>-1.754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202</v>
      </c>
      <c r="AU5405" s="255" t="s">
        <v>82</v>
      </c>
      <c r="AV5405" s="14" t="s">
        <v>82</v>
      </c>
      <c r="AW5405" s="14" t="s">
        <v>34</v>
      </c>
      <c r="AX5405" s="14" t="s">
        <v>72</v>
      </c>
      <c r="AY5405" s="255" t="s">
        <v>191</v>
      </c>
    </row>
    <row r="5406" s="13" customFormat="1">
      <c r="A5406" s="13"/>
      <c r="B5406" s="234"/>
      <c r="C5406" s="235"/>
      <c r="D5406" s="236" t="s">
        <v>202</v>
      </c>
      <c r="E5406" s="237" t="s">
        <v>19</v>
      </c>
      <c r="F5406" s="238" t="s">
        <v>1579</v>
      </c>
      <c r="G5406" s="235"/>
      <c r="H5406" s="237" t="s">
        <v>19</v>
      </c>
      <c r="I5406" s="239"/>
      <c r="J5406" s="235"/>
      <c r="K5406" s="235"/>
      <c r="L5406" s="240"/>
      <c r="M5406" s="241"/>
      <c r="N5406" s="242"/>
      <c r="O5406" s="242"/>
      <c r="P5406" s="242"/>
      <c r="Q5406" s="242"/>
      <c r="R5406" s="242"/>
      <c r="S5406" s="242"/>
      <c r="T5406" s="243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4" t="s">
        <v>202</v>
      </c>
      <c r="AU5406" s="244" t="s">
        <v>82</v>
      </c>
      <c r="AV5406" s="13" t="s">
        <v>80</v>
      </c>
      <c r="AW5406" s="13" t="s">
        <v>34</v>
      </c>
      <c r="AX5406" s="13" t="s">
        <v>72</v>
      </c>
      <c r="AY5406" s="244" t="s">
        <v>191</v>
      </c>
    </row>
    <row r="5407" s="14" customFormat="1">
      <c r="A5407" s="14"/>
      <c r="B5407" s="245"/>
      <c r="C5407" s="246"/>
      <c r="D5407" s="236" t="s">
        <v>202</v>
      </c>
      <c r="E5407" s="247" t="s">
        <v>19</v>
      </c>
      <c r="F5407" s="248" t="s">
        <v>1580</v>
      </c>
      <c r="G5407" s="246"/>
      <c r="H5407" s="249">
        <v>60.060000000000002</v>
      </c>
      <c r="I5407" s="250"/>
      <c r="J5407" s="246"/>
      <c r="K5407" s="246"/>
      <c r="L5407" s="251"/>
      <c r="M5407" s="252"/>
      <c r="N5407" s="253"/>
      <c r="O5407" s="253"/>
      <c r="P5407" s="253"/>
      <c r="Q5407" s="253"/>
      <c r="R5407" s="253"/>
      <c r="S5407" s="253"/>
      <c r="T5407" s="254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5" t="s">
        <v>202</v>
      </c>
      <c r="AU5407" s="255" t="s">
        <v>82</v>
      </c>
      <c r="AV5407" s="14" t="s">
        <v>82</v>
      </c>
      <c r="AW5407" s="14" t="s">
        <v>34</v>
      </c>
      <c r="AX5407" s="14" t="s">
        <v>72</v>
      </c>
      <c r="AY5407" s="255" t="s">
        <v>191</v>
      </c>
    </row>
    <row r="5408" s="14" customFormat="1">
      <c r="A5408" s="14"/>
      <c r="B5408" s="245"/>
      <c r="C5408" s="246"/>
      <c r="D5408" s="236" t="s">
        <v>202</v>
      </c>
      <c r="E5408" s="247" t="s">
        <v>19</v>
      </c>
      <c r="F5408" s="248" t="s">
        <v>1546</v>
      </c>
      <c r="G5408" s="246"/>
      <c r="H5408" s="249">
        <v>0.69999999999999996</v>
      </c>
      <c r="I5408" s="250"/>
      <c r="J5408" s="246"/>
      <c r="K5408" s="246"/>
      <c r="L5408" s="251"/>
      <c r="M5408" s="252"/>
      <c r="N5408" s="253"/>
      <c r="O5408" s="253"/>
      <c r="P5408" s="253"/>
      <c r="Q5408" s="253"/>
      <c r="R5408" s="253"/>
      <c r="S5408" s="253"/>
      <c r="T5408" s="254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5" t="s">
        <v>202</v>
      </c>
      <c r="AU5408" s="255" t="s">
        <v>82</v>
      </c>
      <c r="AV5408" s="14" t="s">
        <v>82</v>
      </c>
      <c r="AW5408" s="14" t="s">
        <v>34</v>
      </c>
      <c r="AX5408" s="14" t="s">
        <v>72</v>
      </c>
      <c r="AY5408" s="255" t="s">
        <v>191</v>
      </c>
    </row>
    <row r="5409" s="14" customFormat="1">
      <c r="A5409" s="14"/>
      <c r="B5409" s="245"/>
      <c r="C5409" s="246"/>
      <c r="D5409" s="236" t="s">
        <v>202</v>
      </c>
      <c r="E5409" s="247" t="s">
        <v>19</v>
      </c>
      <c r="F5409" s="248" t="s">
        <v>1547</v>
      </c>
      <c r="G5409" s="246"/>
      <c r="H5409" s="249">
        <v>-3.0760000000000001</v>
      </c>
      <c r="I5409" s="250"/>
      <c r="J5409" s="246"/>
      <c r="K5409" s="246"/>
      <c r="L5409" s="251"/>
      <c r="M5409" s="252"/>
      <c r="N5409" s="253"/>
      <c r="O5409" s="253"/>
      <c r="P5409" s="253"/>
      <c r="Q5409" s="253"/>
      <c r="R5409" s="253"/>
      <c r="S5409" s="253"/>
      <c r="T5409" s="25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5" t="s">
        <v>202</v>
      </c>
      <c r="AU5409" s="255" t="s">
        <v>82</v>
      </c>
      <c r="AV5409" s="14" t="s">
        <v>82</v>
      </c>
      <c r="AW5409" s="14" t="s">
        <v>34</v>
      </c>
      <c r="AX5409" s="14" t="s">
        <v>72</v>
      </c>
      <c r="AY5409" s="255" t="s">
        <v>191</v>
      </c>
    </row>
    <row r="5410" s="15" customFormat="1">
      <c r="A5410" s="15"/>
      <c r="B5410" s="256"/>
      <c r="C5410" s="257"/>
      <c r="D5410" s="236" t="s">
        <v>202</v>
      </c>
      <c r="E5410" s="258" t="s">
        <v>19</v>
      </c>
      <c r="F5410" s="259" t="s">
        <v>208</v>
      </c>
      <c r="G5410" s="257"/>
      <c r="H5410" s="260">
        <v>789.08000000000015</v>
      </c>
      <c r="I5410" s="261"/>
      <c r="J5410" s="257"/>
      <c r="K5410" s="257"/>
      <c r="L5410" s="262"/>
      <c r="M5410" s="263"/>
      <c r="N5410" s="264"/>
      <c r="O5410" s="264"/>
      <c r="P5410" s="264"/>
      <c r="Q5410" s="264"/>
      <c r="R5410" s="264"/>
      <c r="S5410" s="264"/>
      <c r="T5410" s="265"/>
      <c r="U5410" s="15"/>
      <c r="V5410" s="15"/>
      <c r="W5410" s="15"/>
      <c r="X5410" s="15"/>
      <c r="Y5410" s="15"/>
      <c r="Z5410" s="15"/>
      <c r="AA5410" s="15"/>
      <c r="AB5410" s="15"/>
      <c r="AC5410" s="15"/>
      <c r="AD5410" s="15"/>
      <c r="AE5410" s="15"/>
      <c r="AT5410" s="266" t="s">
        <v>202</v>
      </c>
      <c r="AU5410" s="266" t="s">
        <v>82</v>
      </c>
      <c r="AV5410" s="15" t="s">
        <v>93</v>
      </c>
      <c r="AW5410" s="15" t="s">
        <v>34</v>
      </c>
      <c r="AX5410" s="15" t="s">
        <v>72</v>
      </c>
      <c r="AY5410" s="266" t="s">
        <v>191</v>
      </c>
    </row>
    <row r="5411" s="13" customFormat="1">
      <c r="A5411" s="13"/>
      <c r="B5411" s="234"/>
      <c r="C5411" s="235"/>
      <c r="D5411" s="236" t="s">
        <v>202</v>
      </c>
      <c r="E5411" s="237" t="s">
        <v>19</v>
      </c>
      <c r="F5411" s="238" t="s">
        <v>1581</v>
      </c>
      <c r="G5411" s="235"/>
      <c r="H5411" s="237" t="s">
        <v>19</v>
      </c>
      <c r="I5411" s="239"/>
      <c r="J5411" s="235"/>
      <c r="K5411" s="235"/>
      <c r="L5411" s="240"/>
      <c r="M5411" s="241"/>
      <c r="N5411" s="242"/>
      <c r="O5411" s="242"/>
      <c r="P5411" s="242"/>
      <c r="Q5411" s="242"/>
      <c r="R5411" s="242"/>
      <c r="S5411" s="242"/>
      <c r="T5411" s="24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4" t="s">
        <v>202</v>
      </c>
      <c r="AU5411" s="244" t="s">
        <v>82</v>
      </c>
      <c r="AV5411" s="13" t="s">
        <v>80</v>
      </c>
      <c r="AW5411" s="13" t="s">
        <v>34</v>
      </c>
      <c r="AX5411" s="13" t="s">
        <v>72</v>
      </c>
      <c r="AY5411" s="244" t="s">
        <v>191</v>
      </c>
    </row>
    <row r="5412" s="13" customFormat="1">
      <c r="A5412" s="13"/>
      <c r="B5412" s="234"/>
      <c r="C5412" s="235"/>
      <c r="D5412" s="236" t="s">
        <v>202</v>
      </c>
      <c r="E5412" s="237" t="s">
        <v>19</v>
      </c>
      <c r="F5412" s="238" t="s">
        <v>1582</v>
      </c>
      <c r="G5412" s="235"/>
      <c r="H5412" s="237" t="s">
        <v>19</v>
      </c>
      <c r="I5412" s="239"/>
      <c r="J5412" s="235"/>
      <c r="K5412" s="235"/>
      <c r="L5412" s="240"/>
      <c r="M5412" s="241"/>
      <c r="N5412" s="242"/>
      <c r="O5412" s="242"/>
      <c r="P5412" s="242"/>
      <c r="Q5412" s="242"/>
      <c r="R5412" s="242"/>
      <c r="S5412" s="242"/>
      <c r="T5412" s="24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44" t="s">
        <v>202</v>
      </c>
      <c r="AU5412" s="244" t="s">
        <v>82</v>
      </c>
      <c r="AV5412" s="13" t="s">
        <v>80</v>
      </c>
      <c r="AW5412" s="13" t="s">
        <v>34</v>
      </c>
      <c r="AX5412" s="13" t="s">
        <v>72</v>
      </c>
      <c r="AY5412" s="244" t="s">
        <v>191</v>
      </c>
    </row>
    <row r="5413" s="14" customFormat="1">
      <c r="A5413" s="14"/>
      <c r="B5413" s="245"/>
      <c r="C5413" s="246"/>
      <c r="D5413" s="236" t="s">
        <v>202</v>
      </c>
      <c r="E5413" s="247" t="s">
        <v>19</v>
      </c>
      <c r="F5413" s="248" t="s">
        <v>1583</v>
      </c>
      <c r="G5413" s="246"/>
      <c r="H5413" s="249">
        <v>55.481999999999999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202</v>
      </c>
      <c r="AU5413" s="255" t="s">
        <v>82</v>
      </c>
      <c r="AV5413" s="14" t="s">
        <v>82</v>
      </c>
      <c r="AW5413" s="14" t="s">
        <v>34</v>
      </c>
      <c r="AX5413" s="14" t="s">
        <v>72</v>
      </c>
      <c r="AY5413" s="255" t="s">
        <v>191</v>
      </c>
    </row>
    <row r="5414" s="14" customFormat="1">
      <c r="A5414" s="14"/>
      <c r="B5414" s="245"/>
      <c r="C5414" s="246"/>
      <c r="D5414" s="236" t="s">
        <v>202</v>
      </c>
      <c r="E5414" s="247" t="s">
        <v>19</v>
      </c>
      <c r="F5414" s="248" t="s">
        <v>1503</v>
      </c>
      <c r="G5414" s="246"/>
      <c r="H5414" s="249">
        <v>0.59999999999999998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5" t="s">
        <v>202</v>
      </c>
      <c r="AU5414" s="255" t="s">
        <v>82</v>
      </c>
      <c r="AV5414" s="14" t="s">
        <v>82</v>
      </c>
      <c r="AW5414" s="14" t="s">
        <v>34</v>
      </c>
      <c r="AX5414" s="14" t="s">
        <v>72</v>
      </c>
      <c r="AY5414" s="255" t="s">
        <v>191</v>
      </c>
    </row>
    <row r="5415" s="14" customFormat="1">
      <c r="A5415" s="14"/>
      <c r="B5415" s="245"/>
      <c r="C5415" s="246"/>
      <c r="D5415" s="236" t="s">
        <v>202</v>
      </c>
      <c r="E5415" s="247" t="s">
        <v>19</v>
      </c>
      <c r="F5415" s="248" t="s">
        <v>1584</v>
      </c>
      <c r="G5415" s="246"/>
      <c r="H5415" s="249">
        <v>-2.5760000000000001</v>
      </c>
      <c r="I5415" s="250"/>
      <c r="J5415" s="246"/>
      <c r="K5415" s="246"/>
      <c r="L5415" s="251"/>
      <c r="M5415" s="252"/>
      <c r="N5415" s="253"/>
      <c r="O5415" s="253"/>
      <c r="P5415" s="253"/>
      <c r="Q5415" s="253"/>
      <c r="R5415" s="253"/>
      <c r="S5415" s="253"/>
      <c r="T5415" s="254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5" t="s">
        <v>202</v>
      </c>
      <c r="AU5415" s="255" t="s">
        <v>82</v>
      </c>
      <c r="AV5415" s="14" t="s">
        <v>82</v>
      </c>
      <c r="AW5415" s="14" t="s">
        <v>34</v>
      </c>
      <c r="AX5415" s="14" t="s">
        <v>72</v>
      </c>
      <c r="AY5415" s="255" t="s">
        <v>191</v>
      </c>
    </row>
    <row r="5416" s="13" customFormat="1">
      <c r="A5416" s="13"/>
      <c r="B5416" s="234"/>
      <c r="C5416" s="235"/>
      <c r="D5416" s="236" t="s">
        <v>202</v>
      </c>
      <c r="E5416" s="237" t="s">
        <v>19</v>
      </c>
      <c r="F5416" s="238" t="s">
        <v>1585</v>
      </c>
      <c r="G5416" s="235"/>
      <c r="H5416" s="237" t="s">
        <v>19</v>
      </c>
      <c r="I5416" s="239"/>
      <c r="J5416" s="235"/>
      <c r="K5416" s="235"/>
      <c r="L5416" s="240"/>
      <c r="M5416" s="241"/>
      <c r="N5416" s="242"/>
      <c r="O5416" s="242"/>
      <c r="P5416" s="242"/>
      <c r="Q5416" s="242"/>
      <c r="R5416" s="242"/>
      <c r="S5416" s="242"/>
      <c r="T5416" s="24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44" t="s">
        <v>202</v>
      </c>
      <c r="AU5416" s="244" t="s">
        <v>82</v>
      </c>
      <c r="AV5416" s="13" t="s">
        <v>80</v>
      </c>
      <c r="AW5416" s="13" t="s">
        <v>34</v>
      </c>
      <c r="AX5416" s="13" t="s">
        <v>72</v>
      </c>
      <c r="AY5416" s="244" t="s">
        <v>191</v>
      </c>
    </row>
    <row r="5417" s="14" customFormat="1">
      <c r="A5417" s="14"/>
      <c r="B5417" s="245"/>
      <c r="C5417" s="246"/>
      <c r="D5417" s="236" t="s">
        <v>202</v>
      </c>
      <c r="E5417" s="247" t="s">
        <v>19</v>
      </c>
      <c r="F5417" s="248" t="s">
        <v>1586</v>
      </c>
      <c r="G5417" s="246"/>
      <c r="H5417" s="249">
        <v>56.868000000000002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202</v>
      </c>
      <c r="AU5417" s="255" t="s">
        <v>82</v>
      </c>
      <c r="AV5417" s="14" t="s">
        <v>82</v>
      </c>
      <c r="AW5417" s="14" t="s">
        <v>34</v>
      </c>
      <c r="AX5417" s="14" t="s">
        <v>72</v>
      </c>
      <c r="AY5417" s="255" t="s">
        <v>191</v>
      </c>
    </row>
    <row r="5418" s="14" customFormat="1">
      <c r="A5418" s="14"/>
      <c r="B5418" s="245"/>
      <c r="C5418" s="246"/>
      <c r="D5418" s="236" t="s">
        <v>202</v>
      </c>
      <c r="E5418" s="247" t="s">
        <v>19</v>
      </c>
      <c r="F5418" s="248" t="s">
        <v>1503</v>
      </c>
      <c r="G5418" s="246"/>
      <c r="H5418" s="249">
        <v>0.59999999999999998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202</v>
      </c>
      <c r="AU5418" s="255" t="s">
        <v>82</v>
      </c>
      <c r="AV5418" s="14" t="s">
        <v>82</v>
      </c>
      <c r="AW5418" s="14" t="s">
        <v>34</v>
      </c>
      <c r="AX5418" s="14" t="s">
        <v>72</v>
      </c>
      <c r="AY5418" s="255" t="s">
        <v>191</v>
      </c>
    </row>
    <row r="5419" s="14" customFormat="1">
      <c r="A5419" s="14"/>
      <c r="B5419" s="245"/>
      <c r="C5419" s="246"/>
      <c r="D5419" s="236" t="s">
        <v>202</v>
      </c>
      <c r="E5419" s="247" t="s">
        <v>19</v>
      </c>
      <c r="F5419" s="248" t="s">
        <v>1584</v>
      </c>
      <c r="G5419" s="246"/>
      <c r="H5419" s="249">
        <v>-2.5760000000000001</v>
      </c>
      <c r="I5419" s="250"/>
      <c r="J5419" s="246"/>
      <c r="K5419" s="246"/>
      <c r="L5419" s="251"/>
      <c r="M5419" s="252"/>
      <c r="N5419" s="253"/>
      <c r="O5419" s="253"/>
      <c r="P5419" s="253"/>
      <c r="Q5419" s="253"/>
      <c r="R5419" s="253"/>
      <c r="S5419" s="253"/>
      <c r="T5419" s="254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5" t="s">
        <v>202</v>
      </c>
      <c r="AU5419" s="255" t="s">
        <v>82</v>
      </c>
      <c r="AV5419" s="14" t="s">
        <v>82</v>
      </c>
      <c r="AW5419" s="14" t="s">
        <v>34</v>
      </c>
      <c r="AX5419" s="14" t="s">
        <v>72</v>
      </c>
      <c r="AY5419" s="255" t="s">
        <v>191</v>
      </c>
    </row>
    <row r="5420" s="13" customFormat="1">
      <c r="A5420" s="13"/>
      <c r="B5420" s="234"/>
      <c r="C5420" s="235"/>
      <c r="D5420" s="236" t="s">
        <v>202</v>
      </c>
      <c r="E5420" s="237" t="s">
        <v>19</v>
      </c>
      <c r="F5420" s="238" t="s">
        <v>1587</v>
      </c>
      <c r="G5420" s="235"/>
      <c r="H5420" s="237" t="s">
        <v>19</v>
      </c>
      <c r="I5420" s="239"/>
      <c r="J5420" s="235"/>
      <c r="K5420" s="235"/>
      <c r="L5420" s="240"/>
      <c r="M5420" s="241"/>
      <c r="N5420" s="242"/>
      <c r="O5420" s="242"/>
      <c r="P5420" s="242"/>
      <c r="Q5420" s="242"/>
      <c r="R5420" s="242"/>
      <c r="S5420" s="242"/>
      <c r="T5420" s="24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44" t="s">
        <v>202</v>
      </c>
      <c r="AU5420" s="244" t="s">
        <v>82</v>
      </c>
      <c r="AV5420" s="13" t="s">
        <v>80</v>
      </c>
      <c r="AW5420" s="13" t="s">
        <v>34</v>
      </c>
      <c r="AX5420" s="13" t="s">
        <v>72</v>
      </c>
      <c r="AY5420" s="244" t="s">
        <v>191</v>
      </c>
    </row>
    <row r="5421" s="14" customFormat="1">
      <c r="A5421" s="14"/>
      <c r="B5421" s="245"/>
      <c r="C5421" s="246"/>
      <c r="D5421" s="236" t="s">
        <v>202</v>
      </c>
      <c r="E5421" s="247" t="s">
        <v>19</v>
      </c>
      <c r="F5421" s="248" t="s">
        <v>1588</v>
      </c>
      <c r="G5421" s="246"/>
      <c r="H5421" s="249">
        <v>36.246000000000002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202</v>
      </c>
      <c r="AU5421" s="255" t="s">
        <v>82</v>
      </c>
      <c r="AV5421" s="14" t="s">
        <v>82</v>
      </c>
      <c r="AW5421" s="14" t="s">
        <v>34</v>
      </c>
      <c r="AX5421" s="14" t="s">
        <v>72</v>
      </c>
      <c r="AY5421" s="255" t="s">
        <v>191</v>
      </c>
    </row>
    <row r="5422" s="14" customFormat="1">
      <c r="A5422" s="14"/>
      <c r="B5422" s="245"/>
      <c r="C5422" s="246"/>
      <c r="D5422" s="236" t="s">
        <v>202</v>
      </c>
      <c r="E5422" s="247" t="s">
        <v>19</v>
      </c>
      <c r="F5422" s="248" t="s">
        <v>1375</v>
      </c>
      <c r="G5422" s="246"/>
      <c r="H5422" s="249">
        <v>-1.5760000000000001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202</v>
      </c>
      <c r="AU5422" s="255" t="s">
        <v>82</v>
      </c>
      <c r="AV5422" s="14" t="s">
        <v>82</v>
      </c>
      <c r="AW5422" s="14" t="s">
        <v>34</v>
      </c>
      <c r="AX5422" s="14" t="s">
        <v>72</v>
      </c>
      <c r="AY5422" s="255" t="s">
        <v>191</v>
      </c>
    </row>
    <row r="5423" s="13" customFormat="1">
      <c r="A5423" s="13"/>
      <c r="B5423" s="234"/>
      <c r="C5423" s="235"/>
      <c r="D5423" s="236" t="s">
        <v>202</v>
      </c>
      <c r="E5423" s="237" t="s">
        <v>19</v>
      </c>
      <c r="F5423" s="238" t="s">
        <v>1589</v>
      </c>
      <c r="G5423" s="235"/>
      <c r="H5423" s="237" t="s">
        <v>19</v>
      </c>
      <c r="I5423" s="239"/>
      <c r="J5423" s="235"/>
      <c r="K5423" s="235"/>
      <c r="L5423" s="240"/>
      <c r="M5423" s="241"/>
      <c r="N5423" s="242"/>
      <c r="O5423" s="242"/>
      <c r="P5423" s="242"/>
      <c r="Q5423" s="242"/>
      <c r="R5423" s="242"/>
      <c r="S5423" s="242"/>
      <c r="T5423" s="24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4" t="s">
        <v>202</v>
      </c>
      <c r="AU5423" s="244" t="s">
        <v>82</v>
      </c>
      <c r="AV5423" s="13" t="s">
        <v>80</v>
      </c>
      <c r="AW5423" s="13" t="s">
        <v>34</v>
      </c>
      <c r="AX5423" s="13" t="s">
        <v>72</v>
      </c>
      <c r="AY5423" s="244" t="s">
        <v>191</v>
      </c>
    </row>
    <row r="5424" s="14" customFormat="1">
      <c r="A5424" s="14"/>
      <c r="B5424" s="245"/>
      <c r="C5424" s="246"/>
      <c r="D5424" s="236" t="s">
        <v>202</v>
      </c>
      <c r="E5424" s="247" t="s">
        <v>19</v>
      </c>
      <c r="F5424" s="248" t="s">
        <v>1590</v>
      </c>
      <c r="G5424" s="246"/>
      <c r="H5424" s="249">
        <v>23.352</v>
      </c>
      <c r="I5424" s="250"/>
      <c r="J5424" s="246"/>
      <c r="K5424" s="246"/>
      <c r="L5424" s="251"/>
      <c r="M5424" s="252"/>
      <c r="N5424" s="253"/>
      <c r="O5424" s="253"/>
      <c r="P5424" s="253"/>
      <c r="Q5424" s="253"/>
      <c r="R5424" s="253"/>
      <c r="S5424" s="253"/>
      <c r="T5424" s="254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5" t="s">
        <v>202</v>
      </c>
      <c r="AU5424" s="255" t="s">
        <v>82</v>
      </c>
      <c r="AV5424" s="14" t="s">
        <v>82</v>
      </c>
      <c r="AW5424" s="14" t="s">
        <v>34</v>
      </c>
      <c r="AX5424" s="14" t="s">
        <v>72</v>
      </c>
      <c r="AY5424" s="255" t="s">
        <v>191</v>
      </c>
    </row>
    <row r="5425" s="14" customFormat="1">
      <c r="A5425" s="14"/>
      <c r="B5425" s="245"/>
      <c r="C5425" s="246"/>
      <c r="D5425" s="236" t="s">
        <v>202</v>
      </c>
      <c r="E5425" s="247" t="s">
        <v>19</v>
      </c>
      <c r="F5425" s="248" t="s">
        <v>1375</v>
      </c>
      <c r="G5425" s="246"/>
      <c r="H5425" s="249">
        <v>-1.5760000000000001</v>
      </c>
      <c r="I5425" s="250"/>
      <c r="J5425" s="246"/>
      <c r="K5425" s="246"/>
      <c r="L5425" s="251"/>
      <c r="M5425" s="252"/>
      <c r="N5425" s="253"/>
      <c r="O5425" s="253"/>
      <c r="P5425" s="253"/>
      <c r="Q5425" s="253"/>
      <c r="R5425" s="253"/>
      <c r="S5425" s="253"/>
      <c r="T5425" s="254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5" t="s">
        <v>202</v>
      </c>
      <c r="AU5425" s="255" t="s">
        <v>82</v>
      </c>
      <c r="AV5425" s="14" t="s">
        <v>82</v>
      </c>
      <c r="AW5425" s="14" t="s">
        <v>34</v>
      </c>
      <c r="AX5425" s="14" t="s">
        <v>72</v>
      </c>
      <c r="AY5425" s="255" t="s">
        <v>191</v>
      </c>
    </row>
    <row r="5426" s="13" customFormat="1">
      <c r="A5426" s="13"/>
      <c r="B5426" s="234"/>
      <c r="C5426" s="235"/>
      <c r="D5426" s="236" t="s">
        <v>202</v>
      </c>
      <c r="E5426" s="237" t="s">
        <v>19</v>
      </c>
      <c r="F5426" s="238" t="s">
        <v>1591</v>
      </c>
      <c r="G5426" s="235"/>
      <c r="H5426" s="237" t="s">
        <v>19</v>
      </c>
      <c r="I5426" s="239"/>
      <c r="J5426" s="235"/>
      <c r="K5426" s="235"/>
      <c r="L5426" s="240"/>
      <c r="M5426" s="241"/>
      <c r="N5426" s="242"/>
      <c r="O5426" s="242"/>
      <c r="P5426" s="242"/>
      <c r="Q5426" s="242"/>
      <c r="R5426" s="242"/>
      <c r="S5426" s="242"/>
      <c r="T5426" s="243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44" t="s">
        <v>202</v>
      </c>
      <c r="AU5426" s="244" t="s">
        <v>82</v>
      </c>
      <c r="AV5426" s="13" t="s">
        <v>80</v>
      </c>
      <c r="AW5426" s="13" t="s">
        <v>34</v>
      </c>
      <c r="AX5426" s="13" t="s">
        <v>72</v>
      </c>
      <c r="AY5426" s="244" t="s">
        <v>191</v>
      </c>
    </row>
    <row r="5427" s="14" customFormat="1">
      <c r="A5427" s="14"/>
      <c r="B5427" s="245"/>
      <c r="C5427" s="246"/>
      <c r="D5427" s="236" t="s">
        <v>202</v>
      </c>
      <c r="E5427" s="247" t="s">
        <v>19</v>
      </c>
      <c r="F5427" s="248" t="s">
        <v>1592</v>
      </c>
      <c r="G5427" s="246"/>
      <c r="H5427" s="249">
        <v>62.244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202</v>
      </c>
      <c r="AU5427" s="255" t="s">
        <v>82</v>
      </c>
      <c r="AV5427" s="14" t="s">
        <v>82</v>
      </c>
      <c r="AW5427" s="14" t="s">
        <v>34</v>
      </c>
      <c r="AX5427" s="14" t="s">
        <v>72</v>
      </c>
      <c r="AY5427" s="255" t="s">
        <v>191</v>
      </c>
    </row>
    <row r="5428" s="14" customFormat="1">
      <c r="A5428" s="14"/>
      <c r="B5428" s="245"/>
      <c r="C5428" s="246"/>
      <c r="D5428" s="236" t="s">
        <v>202</v>
      </c>
      <c r="E5428" s="247" t="s">
        <v>19</v>
      </c>
      <c r="F5428" s="248" t="s">
        <v>1593</v>
      </c>
      <c r="G5428" s="246"/>
      <c r="H5428" s="249">
        <v>1.2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202</v>
      </c>
      <c r="AU5428" s="255" t="s">
        <v>82</v>
      </c>
      <c r="AV5428" s="14" t="s">
        <v>82</v>
      </c>
      <c r="AW5428" s="14" t="s">
        <v>34</v>
      </c>
      <c r="AX5428" s="14" t="s">
        <v>72</v>
      </c>
      <c r="AY5428" s="255" t="s">
        <v>191</v>
      </c>
    </row>
    <row r="5429" s="14" customFormat="1">
      <c r="A5429" s="14"/>
      <c r="B5429" s="245"/>
      <c r="C5429" s="246"/>
      <c r="D5429" s="236" t="s">
        <v>202</v>
      </c>
      <c r="E5429" s="247" t="s">
        <v>19</v>
      </c>
      <c r="F5429" s="248" t="s">
        <v>1594</v>
      </c>
      <c r="G5429" s="246"/>
      <c r="H5429" s="249">
        <v>-5.7999999999999998</v>
      </c>
      <c r="I5429" s="250"/>
      <c r="J5429" s="246"/>
      <c r="K5429" s="246"/>
      <c r="L5429" s="251"/>
      <c r="M5429" s="252"/>
      <c r="N5429" s="253"/>
      <c r="O5429" s="253"/>
      <c r="P5429" s="253"/>
      <c r="Q5429" s="253"/>
      <c r="R5429" s="253"/>
      <c r="S5429" s="253"/>
      <c r="T5429" s="254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5" t="s">
        <v>202</v>
      </c>
      <c r="AU5429" s="255" t="s">
        <v>82</v>
      </c>
      <c r="AV5429" s="14" t="s">
        <v>82</v>
      </c>
      <c r="AW5429" s="14" t="s">
        <v>34</v>
      </c>
      <c r="AX5429" s="14" t="s">
        <v>72</v>
      </c>
      <c r="AY5429" s="255" t="s">
        <v>191</v>
      </c>
    </row>
    <row r="5430" s="13" customFormat="1">
      <c r="A5430" s="13"/>
      <c r="B5430" s="234"/>
      <c r="C5430" s="235"/>
      <c r="D5430" s="236" t="s">
        <v>202</v>
      </c>
      <c r="E5430" s="237" t="s">
        <v>19</v>
      </c>
      <c r="F5430" s="238" t="s">
        <v>1595</v>
      </c>
      <c r="G5430" s="235"/>
      <c r="H5430" s="237" t="s">
        <v>19</v>
      </c>
      <c r="I5430" s="239"/>
      <c r="J5430" s="235"/>
      <c r="K5430" s="235"/>
      <c r="L5430" s="240"/>
      <c r="M5430" s="241"/>
      <c r="N5430" s="242"/>
      <c r="O5430" s="242"/>
      <c r="P5430" s="242"/>
      <c r="Q5430" s="242"/>
      <c r="R5430" s="242"/>
      <c r="S5430" s="242"/>
      <c r="T5430" s="243"/>
      <c r="U5430" s="13"/>
      <c r="V5430" s="13"/>
      <c r="W5430" s="13"/>
      <c r="X5430" s="13"/>
      <c r="Y5430" s="13"/>
      <c r="Z5430" s="13"/>
      <c r="AA5430" s="13"/>
      <c r="AB5430" s="13"/>
      <c r="AC5430" s="13"/>
      <c r="AD5430" s="13"/>
      <c r="AE5430" s="13"/>
      <c r="AT5430" s="244" t="s">
        <v>202</v>
      </c>
      <c r="AU5430" s="244" t="s">
        <v>82</v>
      </c>
      <c r="AV5430" s="13" t="s">
        <v>80</v>
      </c>
      <c r="AW5430" s="13" t="s">
        <v>34</v>
      </c>
      <c r="AX5430" s="13" t="s">
        <v>72</v>
      </c>
      <c r="AY5430" s="244" t="s">
        <v>191</v>
      </c>
    </row>
    <row r="5431" s="14" customFormat="1">
      <c r="A5431" s="14"/>
      <c r="B5431" s="245"/>
      <c r="C5431" s="246"/>
      <c r="D5431" s="236" t="s">
        <v>202</v>
      </c>
      <c r="E5431" s="247" t="s">
        <v>19</v>
      </c>
      <c r="F5431" s="248" t="s">
        <v>1596</v>
      </c>
      <c r="G5431" s="246"/>
      <c r="H5431" s="249">
        <v>62.579999999999998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202</v>
      </c>
      <c r="AU5431" s="255" t="s">
        <v>82</v>
      </c>
      <c r="AV5431" s="14" t="s">
        <v>82</v>
      </c>
      <c r="AW5431" s="14" t="s">
        <v>34</v>
      </c>
      <c r="AX5431" s="14" t="s">
        <v>72</v>
      </c>
      <c r="AY5431" s="255" t="s">
        <v>191</v>
      </c>
    </row>
    <row r="5432" s="14" customFormat="1">
      <c r="A5432" s="14"/>
      <c r="B5432" s="245"/>
      <c r="C5432" s="246"/>
      <c r="D5432" s="236" t="s">
        <v>202</v>
      </c>
      <c r="E5432" s="247" t="s">
        <v>19</v>
      </c>
      <c r="F5432" s="248" t="s">
        <v>1428</v>
      </c>
      <c r="G5432" s="246"/>
      <c r="H5432" s="249">
        <v>-1.8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202</v>
      </c>
      <c r="AU5432" s="255" t="s">
        <v>82</v>
      </c>
      <c r="AV5432" s="14" t="s">
        <v>82</v>
      </c>
      <c r="AW5432" s="14" t="s">
        <v>34</v>
      </c>
      <c r="AX5432" s="14" t="s">
        <v>72</v>
      </c>
      <c r="AY5432" s="255" t="s">
        <v>191</v>
      </c>
    </row>
    <row r="5433" s="13" customFormat="1">
      <c r="A5433" s="13"/>
      <c r="B5433" s="234"/>
      <c r="C5433" s="235"/>
      <c r="D5433" s="236" t="s">
        <v>202</v>
      </c>
      <c r="E5433" s="237" t="s">
        <v>19</v>
      </c>
      <c r="F5433" s="238" t="s">
        <v>1597</v>
      </c>
      <c r="G5433" s="235"/>
      <c r="H5433" s="237" t="s">
        <v>19</v>
      </c>
      <c r="I5433" s="239"/>
      <c r="J5433" s="235"/>
      <c r="K5433" s="235"/>
      <c r="L5433" s="240"/>
      <c r="M5433" s="241"/>
      <c r="N5433" s="242"/>
      <c r="O5433" s="242"/>
      <c r="P5433" s="242"/>
      <c r="Q5433" s="242"/>
      <c r="R5433" s="242"/>
      <c r="S5433" s="242"/>
      <c r="T5433" s="24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4" t="s">
        <v>202</v>
      </c>
      <c r="AU5433" s="244" t="s">
        <v>82</v>
      </c>
      <c r="AV5433" s="13" t="s">
        <v>80</v>
      </c>
      <c r="AW5433" s="13" t="s">
        <v>34</v>
      </c>
      <c r="AX5433" s="13" t="s">
        <v>72</v>
      </c>
      <c r="AY5433" s="244" t="s">
        <v>191</v>
      </c>
    </row>
    <row r="5434" s="14" customFormat="1">
      <c r="A5434" s="14"/>
      <c r="B5434" s="245"/>
      <c r="C5434" s="246"/>
      <c r="D5434" s="236" t="s">
        <v>202</v>
      </c>
      <c r="E5434" s="247" t="s">
        <v>19</v>
      </c>
      <c r="F5434" s="248" t="s">
        <v>1598</v>
      </c>
      <c r="G5434" s="246"/>
      <c r="H5434" s="249">
        <v>37.421999999999997</v>
      </c>
      <c r="I5434" s="250"/>
      <c r="J5434" s="246"/>
      <c r="K5434" s="246"/>
      <c r="L5434" s="251"/>
      <c r="M5434" s="252"/>
      <c r="N5434" s="253"/>
      <c r="O5434" s="253"/>
      <c r="P5434" s="253"/>
      <c r="Q5434" s="253"/>
      <c r="R5434" s="253"/>
      <c r="S5434" s="253"/>
      <c r="T5434" s="25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5" t="s">
        <v>202</v>
      </c>
      <c r="AU5434" s="255" t="s">
        <v>82</v>
      </c>
      <c r="AV5434" s="14" t="s">
        <v>82</v>
      </c>
      <c r="AW5434" s="14" t="s">
        <v>34</v>
      </c>
      <c r="AX5434" s="14" t="s">
        <v>72</v>
      </c>
      <c r="AY5434" s="255" t="s">
        <v>191</v>
      </c>
    </row>
    <row r="5435" s="14" customFormat="1">
      <c r="A5435" s="14"/>
      <c r="B5435" s="245"/>
      <c r="C5435" s="246"/>
      <c r="D5435" s="236" t="s">
        <v>202</v>
      </c>
      <c r="E5435" s="247" t="s">
        <v>19</v>
      </c>
      <c r="F5435" s="248" t="s">
        <v>1428</v>
      </c>
      <c r="G5435" s="246"/>
      <c r="H5435" s="249">
        <v>-1.8</v>
      </c>
      <c r="I5435" s="250"/>
      <c r="J5435" s="246"/>
      <c r="K5435" s="246"/>
      <c r="L5435" s="251"/>
      <c r="M5435" s="252"/>
      <c r="N5435" s="253"/>
      <c r="O5435" s="253"/>
      <c r="P5435" s="253"/>
      <c r="Q5435" s="253"/>
      <c r="R5435" s="253"/>
      <c r="S5435" s="253"/>
      <c r="T5435" s="25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5" t="s">
        <v>202</v>
      </c>
      <c r="AU5435" s="255" t="s">
        <v>82</v>
      </c>
      <c r="AV5435" s="14" t="s">
        <v>82</v>
      </c>
      <c r="AW5435" s="14" t="s">
        <v>34</v>
      </c>
      <c r="AX5435" s="14" t="s">
        <v>72</v>
      </c>
      <c r="AY5435" s="255" t="s">
        <v>191</v>
      </c>
    </row>
    <row r="5436" s="13" customFormat="1">
      <c r="A5436" s="13"/>
      <c r="B5436" s="234"/>
      <c r="C5436" s="235"/>
      <c r="D5436" s="236" t="s">
        <v>202</v>
      </c>
      <c r="E5436" s="237" t="s">
        <v>19</v>
      </c>
      <c r="F5436" s="238" t="s">
        <v>1599</v>
      </c>
      <c r="G5436" s="235"/>
      <c r="H5436" s="237" t="s">
        <v>19</v>
      </c>
      <c r="I5436" s="239"/>
      <c r="J5436" s="235"/>
      <c r="K5436" s="235"/>
      <c r="L5436" s="240"/>
      <c r="M5436" s="241"/>
      <c r="N5436" s="242"/>
      <c r="O5436" s="242"/>
      <c r="P5436" s="242"/>
      <c r="Q5436" s="242"/>
      <c r="R5436" s="242"/>
      <c r="S5436" s="242"/>
      <c r="T5436" s="24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44" t="s">
        <v>202</v>
      </c>
      <c r="AU5436" s="244" t="s">
        <v>82</v>
      </c>
      <c r="AV5436" s="13" t="s">
        <v>80</v>
      </c>
      <c r="AW5436" s="13" t="s">
        <v>34</v>
      </c>
      <c r="AX5436" s="13" t="s">
        <v>72</v>
      </c>
      <c r="AY5436" s="244" t="s">
        <v>191</v>
      </c>
    </row>
    <row r="5437" s="14" customFormat="1">
      <c r="A5437" s="14"/>
      <c r="B5437" s="245"/>
      <c r="C5437" s="246"/>
      <c r="D5437" s="236" t="s">
        <v>202</v>
      </c>
      <c r="E5437" s="247" t="s">
        <v>19</v>
      </c>
      <c r="F5437" s="248" t="s">
        <v>1600</v>
      </c>
      <c r="G5437" s="246"/>
      <c r="H5437" s="249">
        <v>53.591999999999999</v>
      </c>
      <c r="I5437" s="250"/>
      <c r="J5437" s="246"/>
      <c r="K5437" s="246"/>
      <c r="L5437" s="251"/>
      <c r="M5437" s="252"/>
      <c r="N5437" s="253"/>
      <c r="O5437" s="253"/>
      <c r="P5437" s="253"/>
      <c r="Q5437" s="253"/>
      <c r="R5437" s="253"/>
      <c r="S5437" s="253"/>
      <c r="T5437" s="25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5" t="s">
        <v>202</v>
      </c>
      <c r="AU5437" s="255" t="s">
        <v>82</v>
      </c>
      <c r="AV5437" s="14" t="s">
        <v>82</v>
      </c>
      <c r="AW5437" s="14" t="s">
        <v>34</v>
      </c>
      <c r="AX5437" s="14" t="s">
        <v>72</v>
      </c>
      <c r="AY5437" s="255" t="s">
        <v>191</v>
      </c>
    </row>
    <row r="5438" s="14" customFormat="1">
      <c r="A5438" s="14"/>
      <c r="B5438" s="245"/>
      <c r="C5438" s="246"/>
      <c r="D5438" s="236" t="s">
        <v>202</v>
      </c>
      <c r="E5438" s="247" t="s">
        <v>19</v>
      </c>
      <c r="F5438" s="248" t="s">
        <v>1503</v>
      </c>
      <c r="G5438" s="246"/>
      <c r="H5438" s="249">
        <v>0.59999999999999998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202</v>
      </c>
      <c r="AU5438" s="255" t="s">
        <v>82</v>
      </c>
      <c r="AV5438" s="14" t="s">
        <v>82</v>
      </c>
      <c r="AW5438" s="14" t="s">
        <v>34</v>
      </c>
      <c r="AX5438" s="14" t="s">
        <v>72</v>
      </c>
      <c r="AY5438" s="255" t="s">
        <v>191</v>
      </c>
    </row>
    <row r="5439" s="14" customFormat="1">
      <c r="A5439" s="14"/>
      <c r="B5439" s="245"/>
      <c r="C5439" s="246"/>
      <c r="D5439" s="236" t="s">
        <v>202</v>
      </c>
      <c r="E5439" s="247" t="s">
        <v>19</v>
      </c>
      <c r="F5439" s="248" t="s">
        <v>1601</v>
      </c>
      <c r="G5439" s="246"/>
      <c r="H5439" s="249">
        <v>-4.1520000000000001</v>
      </c>
      <c r="I5439" s="250"/>
      <c r="J5439" s="246"/>
      <c r="K5439" s="246"/>
      <c r="L5439" s="251"/>
      <c r="M5439" s="252"/>
      <c r="N5439" s="253"/>
      <c r="O5439" s="253"/>
      <c r="P5439" s="253"/>
      <c r="Q5439" s="253"/>
      <c r="R5439" s="253"/>
      <c r="S5439" s="253"/>
      <c r="T5439" s="254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5" t="s">
        <v>202</v>
      </c>
      <c r="AU5439" s="255" t="s">
        <v>82</v>
      </c>
      <c r="AV5439" s="14" t="s">
        <v>82</v>
      </c>
      <c r="AW5439" s="14" t="s">
        <v>34</v>
      </c>
      <c r="AX5439" s="14" t="s">
        <v>72</v>
      </c>
      <c r="AY5439" s="255" t="s">
        <v>191</v>
      </c>
    </row>
    <row r="5440" s="13" customFormat="1">
      <c r="A5440" s="13"/>
      <c r="B5440" s="234"/>
      <c r="C5440" s="235"/>
      <c r="D5440" s="236" t="s">
        <v>202</v>
      </c>
      <c r="E5440" s="237" t="s">
        <v>19</v>
      </c>
      <c r="F5440" s="238" t="s">
        <v>1602</v>
      </c>
      <c r="G5440" s="235"/>
      <c r="H5440" s="237" t="s">
        <v>19</v>
      </c>
      <c r="I5440" s="239"/>
      <c r="J5440" s="235"/>
      <c r="K5440" s="235"/>
      <c r="L5440" s="240"/>
      <c r="M5440" s="241"/>
      <c r="N5440" s="242"/>
      <c r="O5440" s="242"/>
      <c r="P5440" s="242"/>
      <c r="Q5440" s="242"/>
      <c r="R5440" s="242"/>
      <c r="S5440" s="242"/>
      <c r="T5440" s="243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44" t="s">
        <v>202</v>
      </c>
      <c r="AU5440" s="244" t="s">
        <v>82</v>
      </c>
      <c r="AV5440" s="13" t="s">
        <v>80</v>
      </c>
      <c r="AW5440" s="13" t="s">
        <v>34</v>
      </c>
      <c r="AX5440" s="13" t="s">
        <v>72</v>
      </c>
      <c r="AY5440" s="244" t="s">
        <v>191</v>
      </c>
    </row>
    <row r="5441" s="14" customFormat="1">
      <c r="A5441" s="14"/>
      <c r="B5441" s="245"/>
      <c r="C5441" s="246"/>
      <c r="D5441" s="236" t="s">
        <v>202</v>
      </c>
      <c r="E5441" s="247" t="s">
        <v>19</v>
      </c>
      <c r="F5441" s="248" t="s">
        <v>1603</v>
      </c>
      <c r="G5441" s="246"/>
      <c r="H5441" s="249">
        <v>39.731999999999999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202</v>
      </c>
      <c r="AU5441" s="255" t="s">
        <v>82</v>
      </c>
      <c r="AV5441" s="14" t="s">
        <v>82</v>
      </c>
      <c r="AW5441" s="14" t="s">
        <v>34</v>
      </c>
      <c r="AX5441" s="14" t="s">
        <v>72</v>
      </c>
      <c r="AY5441" s="255" t="s">
        <v>191</v>
      </c>
    </row>
    <row r="5442" s="14" customFormat="1">
      <c r="A5442" s="14"/>
      <c r="B5442" s="245"/>
      <c r="C5442" s="246"/>
      <c r="D5442" s="236" t="s">
        <v>202</v>
      </c>
      <c r="E5442" s="247" t="s">
        <v>19</v>
      </c>
      <c r="F5442" s="248" t="s">
        <v>1375</v>
      </c>
      <c r="G5442" s="246"/>
      <c r="H5442" s="249">
        <v>-1.5760000000000001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202</v>
      </c>
      <c r="AU5442" s="255" t="s">
        <v>82</v>
      </c>
      <c r="AV5442" s="14" t="s">
        <v>82</v>
      </c>
      <c r="AW5442" s="14" t="s">
        <v>34</v>
      </c>
      <c r="AX5442" s="14" t="s">
        <v>72</v>
      </c>
      <c r="AY5442" s="255" t="s">
        <v>191</v>
      </c>
    </row>
    <row r="5443" s="13" customFormat="1">
      <c r="A5443" s="13"/>
      <c r="B5443" s="234"/>
      <c r="C5443" s="235"/>
      <c r="D5443" s="236" t="s">
        <v>202</v>
      </c>
      <c r="E5443" s="237" t="s">
        <v>19</v>
      </c>
      <c r="F5443" s="238" t="s">
        <v>1604</v>
      </c>
      <c r="G5443" s="235"/>
      <c r="H5443" s="237" t="s">
        <v>19</v>
      </c>
      <c r="I5443" s="239"/>
      <c r="J5443" s="235"/>
      <c r="K5443" s="235"/>
      <c r="L5443" s="240"/>
      <c r="M5443" s="241"/>
      <c r="N5443" s="242"/>
      <c r="O5443" s="242"/>
      <c r="P5443" s="242"/>
      <c r="Q5443" s="242"/>
      <c r="R5443" s="242"/>
      <c r="S5443" s="242"/>
      <c r="T5443" s="24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4" t="s">
        <v>202</v>
      </c>
      <c r="AU5443" s="244" t="s">
        <v>82</v>
      </c>
      <c r="AV5443" s="13" t="s">
        <v>80</v>
      </c>
      <c r="AW5443" s="13" t="s">
        <v>34</v>
      </c>
      <c r="AX5443" s="13" t="s">
        <v>72</v>
      </c>
      <c r="AY5443" s="244" t="s">
        <v>191</v>
      </c>
    </row>
    <row r="5444" s="14" customFormat="1">
      <c r="A5444" s="14"/>
      <c r="B5444" s="245"/>
      <c r="C5444" s="246"/>
      <c r="D5444" s="236" t="s">
        <v>202</v>
      </c>
      <c r="E5444" s="247" t="s">
        <v>19</v>
      </c>
      <c r="F5444" s="248" t="s">
        <v>1603</v>
      </c>
      <c r="G5444" s="246"/>
      <c r="H5444" s="249">
        <v>39.731999999999999</v>
      </c>
      <c r="I5444" s="250"/>
      <c r="J5444" s="246"/>
      <c r="K5444" s="246"/>
      <c r="L5444" s="251"/>
      <c r="M5444" s="252"/>
      <c r="N5444" s="253"/>
      <c r="O5444" s="253"/>
      <c r="P5444" s="253"/>
      <c r="Q5444" s="253"/>
      <c r="R5444" s="253"/>
      <c r="S5444" s="253"/>
      <c r="T5444" s="25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5" t="s">
        <v>202</v>
      </c>
      <c r="AU5444" s="255" t="s">
        <v>82</v>
      </c>
      <c r="AV5444" s="14" t="s">
        <v>82</v>
      </c>
      <c r="AW5444" s="14" t="s">
        <v>34</v>
      </c>
      <c r="AX5444" s="14" t="s">
        <v>72</v>
      </c>
      <c r="AY5444" s="255" t="s">
        <v>191</v>
      </c>
    </row>
    <row r="5445" s="14" customFormat="1">
      <c r="A5445" s="14"/>
      <c r="B5445" s="245"/>
      <c r="C5445" s="246"/>
      <c r="D5445" s="236" t="s">
        <v>202</v>
      </c>
      <c r="E5445" s="247" t="s">
        <v>19</v>
      </c>
      <c r="F5445" s="248" t="s">
        <v>1503</v>
      </c>
      <c r="G5445" s="246"/>
      <c r="H5445" s="249">
        <v>0.59999999999999998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202</v>
      </c>
      <c r="AU5445" s="255" t="s">
        <v>82</v>
      </c>
      <c r="AV5445" s="14" t="s">
        <v>82</v>
      </c>
      <c r="AW5445" s="14" t="s">
        <v>34</v>
      </c>
      <c r="AX5445" s="14" t="s">
        <v>72</v>
      </c>
      <c r="AY5445" s="255" t="s">
        <v>191</v>
      </c>
    </row>
    <row r="5446" s="14" customFormat="1">
      <c r="A5446" s="14"/>
      <c r="B5446" s="245"/>
      <c r="C5446" s="246"/>
      <c r="D5446" s="236" t="s">
        <v>202</v>
      </c>
      <c r="E5446" s="247" t="s">
        <v>19</v>
      </c>
      <c r="F5446" s="248" t="s">
        <v>1605</v>
      </c>
      <c r="G5446" s="246"/>
      <c r="H5446" s="249">
        <v>1.032</v>
      </c>
      <c r="I5446" s="250"/>
      <c r="J5446" s="246"/>
      <c r="K5446" s="246"/>
      <c r="L5446" s="251"/>
      <c r="M5446" s="252"/>
      <c r="N5446" s="253"/>
      <c r="O5446" s="253"/>
      <c r="P5446" s="253"/>
      <c r="Q5446" s="253"/>
      <c r="R5446" s="253"/>
      <c r="S5446" s="253"/>
      <c r="T5446" s="254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5" t="s">
        <v>202</v>
      </c>
      <c r="AU5446" s="255" t="s">
        <v>82</v>
      </c>
      <c r="AV5446" s="14" t="s">
        <v>82</v>
      </c>
      <c r="AW5446" s="14" t="s">
        <v>34</v>
      </c>
      <c r="AX5446" s="14" t="s">
        <v>72</v>
      </c>
      <c r="AY5446" s="255" t="s">
        <v>191</v>
      </c>
    </row>
    <row r="5447" s="14" customFormat="1">
      <c r="A5447" s="14"/>
      <c r="B5447" s="245"/>
      <c r="C5447" s="246"/>
      <c r="D5447" s="236" t="s">
        <v>202</v>
      </c>
      <c r="E5447" s="247" t="s">
        <v>19</v>
      </c>
      <c r="F5447" s="248" t="s">
        <v>1606</v>
      </c>
      <c r="G5447" s="246"/>
      <c r="H5447" s="249">
        <v>-4.5709999999999997</v>
      </c>
      <c r="I5447" s="250"/>
      <c r="J5447" s="246"/>
      <c r="K5447" s="246"/>
      <c r="L5447" s="251"/>
      <c r="M5447" s="252"/>
      <c r="N5447" s="253"/>
      <c r="O5447" s="253"/>
      <c r="P5447" s="253"/>
      <c r="Q5447" s="253"/>
      <c r="R5447" s="253"/>
      <c r="S5447" s="253"/>
      <c r="T5447" s="25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5" t="s">
        <v>202</v>
      </c>
      <c r="AU5447" s="255" t="s">
        <v>82</v>
      </c>
      <c r="AV5447" s="14" t="s">
        <v>82</v>
      </c>
      <c r="AW5447" s="14" t="s">
        <v>34</v>
      </c>
      <c r="AX5447" s="14" t="s">
        <v>72</v>
      </c>
      <c r="AY5447" s="255" t="s">
        <v>191</v>
      </c>
    </row>
    <row r="5448" s="15" customFormat="1">
      <c r="A5448" s="15"/>
      <c r="B5448" s="256"/>
      <c r="C5448" s="257"/>
      <c r="D5448" s="236" t="s">
        <v>202</v>
      </c>
      <c r="E5448" s="258" t="s">
        <v>19</v>
      </c>
      <c r="F5448" s="259" t="s">
        <v>208</v>
      </c>
      <c r="G5448" s="257"/>
      <c r="H5448" s="260">
        <v>443.87899999999985</v>
      </c>
      <c r="I5448" s="261"/>
      <c r="J5448" s="257"/>
      <c r="K5448" s="257"/>
      <c r="L5448" s="262"/>
      <c r="M5448" s="263"/>
      <c r="N5448" s="264"/>
      <c r="O5448" s="264"/>
      <c r="P5448" s="264"/>
      <c r="Q5448" s="264"/>
      <c r="R5448" s="264"/>
      <c r="S5448" s="264"/>
      <c r="T5448" s="265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5"/>
      <c r="AE5448" s="15"/>
      <c r="AT5448" s="266" t="s">
        <v>202</v>
      </c>
      <c r="AU5448" s="266" t="s">
        <v>82</v>
      </c>
      <c r="AV5448" s="15" t="s">
        <v>93</v>
      </c>
      <c r="AW5448" s="15" t="s">
        <v>34</v>
      </c>
      <c r="AX5448" s="15" t="s">
        <v>72</v>
      </c>
      <c r="AY5448" s="266" t="s">
        <v>191</v>
      </c>
    </row>
    <row r="5449" s="13" customFormat="1">
      <c r="A5449" s="13"/>
      <c r="B5449" s="234"/>
      <c r="C5449" s="235"/>
      <c r="D5449" s="236" t="s">
        <v>202</v>
      </c>
      <c r="E5449" s="237" t="s">
        <v>19</v>
      </c>
      <c r="F5449" s="238" t="s">
        <v>1607</v>
      </c>
      <c r="G5449" s="235"/>
      <c r="H5449" s="237" t="s">
        <v>19</v>
      </c>
      <c r="I5449" s="239"/>
      <c r="J5449" s="235"/>
      <c r="K5449" s="235"/>
      <c r="L5449" s="240"/>
      <c r="M5449" s="241"/>
      <c r="N5449" s="242"/>
      <c r="O5449" s="242"/>
      <c r="P5449" s="242"/>
      <c r="Q5449" s="242"/>
      <c r="R5449" s="242"/>
      <c r="S5449" s="242"/>
      <c r="T5449" s="24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4" t="s">
        <v>202</v>
      </c>
      <c r="AU5449" s="244" t="s">
        <v>82</v>
      </c>
      <c r="AV5449" s="13" t="s">
        <v>80</v>
      </c>
      <c r="AW5449" s="13" t="s">
        <v>34</v>
      </c>
      <c r="AX5449" s="13" t="s">
        <v>72</v>
      </c>
      <c r="AY5449" s="244" t="s">
        <v>191</v>
      </c>
    </row>
    <row r="5450" s="13" customFormat="1">
      <c r="A5450" s="13"/>
      <c r="B5450" s="234"/>
      <c r="C5450" s="235"/>
      <c r="D5450" s="236" t="s">
        <v>202</v>
      </c>
      <c r="E5450" s="237" t="s">
        <v>19</v>
      </c>
      <c r="F5450" s="238" t="s">
        <v>1608</v>
      </c>
      <c r="G5450" s="235"/>
      <c r="H5450" s="237" t="s">
        <v>19</v>
      </c>
      <c r="I5450" s="239"/>
      <c r="J5450" s="235"/>
      <c r="K5450" s="235"/>
      <c r="L5450" s="240"/>
      <c r="M5450" s="241"/>
      <c r="N5450" s="242"/>
      <c r="O5450" s="242"/>
      <c r="P5450" s="242"/>
      <c r="Q5450" s="242"/>
      <c r="R5450" s="242"/>
      <c r="S5450" s="242"/>
      <c r="T5450" s="243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44" t="s">
        <v>202</v>
      </c>
      <c r="AU5450" s="244" t="s">
        <v>82</v>
      </c>
      <c r="AV5450" s="13" t="s">
        <v>80</v>
      </c>
      <c r="AW5450" s="13" t="s">
        <v>34</v>
      </c>
      <c r="AX5450" s="13" t="s">
        <v>72</v>
      </c>
      <c r="AY5450" s="244" t="s">
        <v>191</v>
      </c>
    </row>
    <row r="5451" s="14" customFormat="1">
      <c r="A5451" s="14"/>
      <c r="B5451" s="245"/>
      <c r="C5451" s="246"/>
      <c r="D5451" s="236" t="s">
        <v>202</v>
      </c>
      <c r="E5451" s="247" t="s">
        <v>19</v>
      </c>
      <c r="F5451" s="248" t="s">
        <v>1609</v>
      </c>
      <c r="G5451" s="246"/>
      <c r="H5451" s="249">
        <v>145.90799999999999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5" t="s">
        <v>202</v>
      </c>
      <c r="AU5451" s="255" t="s">
        <v>82</v>
      </c>
      <c r="AV5451" s="14" t="s">
        <v>82</v>
      </c>
      <c r="AW5451" s="14" t="s">
        <v>34</v>
      </c>
      <c r="AX5451" s="14" t="s">
        <v>72</v>
      </c>
      <c r="AY5451" s="255" t="s">
        <v>191</v>
      </c>
    </row>
    <row r="5452" s="14" customFormat="1">
      <c r="A5452" s="14"/>
      <c r="B5452" s="245"/>
      <c r="C5452" s="246"/>
      <c r="D5452" s="236" t="s">
        <v>202</v>
      </c>
      <c r="E5452" s="247" t="s">
        <v>19</v>
      </c>
      <c r="F5452" s="248" t="s">
        <v>1610</v>
      </c>
      <c r="G5452" s="246"/>
      <c r="H5452" s="249">
        <v>2.625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202</v>
      </c>
      <c r="AU5452" s="255" t="s">
        <v>82</v>
      </c>
      <c r="AV5452" s="14" t="s">
        <v>82</v>
      </c>
      <c r="AW5452" s="14" t="s">
        <v>34</v>
      </c>
      <c r="AX5452" s="14" t="s">
        <v>72</v>
      </c>
      <c r="AY5452" s="255" t="s">
        <v>191</v>
      </c>
    </row>
    <row r="5453" s="14" customFormat="1">
      <c r="A5453" s="14"/>
      <c r="B5453" s="245"/>
      <c r="C5453" s="246"/>
      <c r="D5453" s="236" t="s">
        <v>202</v>
      </c>
      <c r="E5453" s="247" t="s">
        <v>19</v>
      </c>
      <c r="F5453" s="248" t="s">
        <v>1610</v>
      </c>
      <c r="G5453" s="246"/>
      <c r="H5453" s="249">
        <v>2.625</v>
      </c>
      <c r="I5453" s="250"/>
      <c r="J5453" s="246"/>
      <c r="K5453" s="246"/>
      <c r="L5453" s="251"/>
      <c r="M5453" s="252"/>
      <c r="N5453" s="253"/>
      <c r="O5453" s="253"/>
      <c r="P5453" s="253"/>
      <c r="Q5453" s="253"/>
      <c r="R5453" s="253"/>
      <c r="S5453" s="253"/>
      <c r="T5453" s="254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5" t="s">
        <v>202</v>
      </c>
      <c r="AU5453" s="255" t="s">
        <v>82</v>
      </c>
      <c r="AV5453" s="14" t="s">
        <v>82</v>
      </c>
      <c r="AW5453" s="14" t="s">
        <v>34</v>
      </c>
      <c r="AX5453" s="14" t="s">
        <v>72</v>
      </c>
      <c r="AY5453" s="255" t="s">
        <v>191</v>
      </c>
    </row>
    <row r="5454" s="14" customFormat="1">
      <c r="A5454" s="14"/>
      <c r="B5454" s="245"/>
      <c r="C5454" s="246"/>
      <c r="D5454" s="236" t="s">
        <v>202</v>
      </c>
      <c r="E5454" s="247" t="s">
        <v>19</v>
      </c>
      <c r="F5454" s="248" t="s">
        <v>1611</v>
      </c>
      <c r="G5454" s="246"/>
      <c r="H5454" s="249">
        <v>-30.440000000000001</v>
      </c>
      <c r="I5454" s="250"/>
      <c r="J5454" s="246"/>
      <c r="K5454" s="246"/>
      <c r="L5454" s="251"/>
      <c r="M5454" s="252"/>
      <c r="N5454" s="253"/>
      <c r="O5454" s="253"/>
      <c r="P5454" s="253"/>
      <c r="Q5454" s="253"/>
      <c r="R5454" s="253"/>
      <c r="S5454" s="253"/>
      <c r="T5454" s="25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5" t="s">
        <v>202</v>
      </c>
      <c r="AU5454" s="255" t="s">
        <v>82</v>
      </c>
      <c r="AV5454" s="14" t="s">
        <v>82</v>
      </c>
      <c r="AW5454" s="14" t="s">
        <v>34</v>
      </c>
      <c r="AX5454" s="14" t="s">
        <v>72</v>
      </c>
      <c r="AY5454" s="255" t="s">
        <v>191</v>
      </c>
    </row>
    <row r="5455" s="13" customFormat="1">
      <c r="A5455" s="13"/>
      <c r="B5455" s="234"/>
      <c r="C5455" s="235"/>
      <c r="D5455" s="236" t="s">
        <v>202</v>
      </c>
      <c r="E5455" s="237" t="s">
        <v>19</v>
      </c>
      <c r="F5455" s="238" t="s">
        <v>1612</v>
      </c>
      <c r="G5455" s="235"/>
      <c r="H5455" s="237" t="s">
        <v>19</v>
      </c>
      <c r="I5455" s="239"/>
      <c r="J5455" s="235"/>
      <c r="K5455" s="235"/>
      <c r="L5455" s="240"/>
      <c r="M5455" s="241"/>
      <c r="N5455" s="242"/>
      <c r="O5455" s="242"/>
      <c r="P5455" s="242"/>
      <c r="Q5455" s="242"/>
      <c r="R5455" s="242"/>
      <c r="S5455" s="242"/>
      <c r="T5455" s="243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4" t="s">
        <v>202</v>
      </c>
      <c r="AU5455" s="244" t="s">
        <v>82</v>
      </c>
      <c r="AV5455" s="13" t="s">
        <v>80</v>
      </c>
      <c r="AW5455" s="13" t="s">
        <v>34</v>
      </c>
      <c r="AX5455" s="13" t="s">
        <v>72</v>
      </c>
      <c r="AY5455" s="244" t="s">
        <v>191</v>
      </c>
    </row>
    <row r="5456" s="14" customFormat="1">
      <c r="A5456" s="14"/>
      <c r="B5456" s="245"/>
      <c r="C5456" s="246"/>
      <c r="D5456" s="236" t="s">
        <v>202</v>
      </c>
      <c r="E5456" s="247" t="s">
        <v>19</v>
      </c>
      <c r="F5456" s="248" t="s">
        <v>1613</v>
      </c>
      <c r="G5456" s="246"/>
      <c r="H5456" s="249">
        <v>107.58499999999999</v>
      </c>
      <c r="I5456" s="250"/>
      <c r="J5456" s="246"/>
      <c r="K5456" s="246"/>
      <c r="L5456" s="251"/>
      <c r="M5456" s="252"/>
      <c r="N5456" s="253"/>
      <c r="O5456" s="253"/>
      <c r="P5456" s="253"/>
      <c r="Q5456" s="253"/>
      <c r="R5456" s="253"/>
      <c r="S5456" s="253"/>
      <c r="T5456" s="254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5" t="s">
        <v>202</v>
      </c>
      <c r="AU5456" s="255" t="s">
        <v>82</v>
      </c>
      <c r="AV5456" s="14" t="s">
        <v>82</v>
      </c>
      <c r="AW5456" s="14" t="s">
        <v>34</v>
      </c>
      <c r="AX5456" s="14" t="s">
        <v>72</v>
      </c>
      <c r="AY5456" s="255" t="s">
        <v>191</v>
      </c>
    </row>
    <row r="5457" s="14" customFormat="1">
      <c r="A5457" s="14"/>
      <c r="B5457" s="245"/>
      <c r="C5457" s="246"/>
      <c r="D5457" s="236" t="s">
        <v>202</v>
      </c>
      <c r="E5457" s="247" t="s">
        <v>19</v>
      </c>
      <c r="F5457" s="248" t="s">
        <v>1614</v>
      </c>
      <c r="G5457" s="246"/>
      <c r="H5457" s="249">
        <v>4.6559999999999997</v>
      </c>
      <c r="I5457" s="250"/>
      <c r="J5457" s="246"/>
      <c r="K5457" s="246"/>
      <c r="L5457" s="251"/>
      <c r="M5457" s="252"/>
      <c r="N5457" s="253"/>
      <c r="O5457" s="253"/>
      <c r="P5457" s="253"/>
      <c r="Q5457" s="253"/>
      <c r="R5457" s="253"/>
      <c r="S5457" s="253"/>
      <c r="T5457" s="25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5" t="s">
        <v>202</v>
      </c>
      <c r="AU5457" s="255" t="s">
        <v>82</v>
      </c>
      <c r="AV5457" s="14" t="s">
        <v>82</v>
      </c>
      <c r="AW5457" s="14" t="s">
        <v>34</v>
      </c>
      <c r="AX5457" s="14" t="s">
        <v>72</v>
      </c>
      <c r="AY5457" s="255" t="s">
        <v>191</v>
      </c>
    </row>
    <row r="5458" s="14" customFormat="1">
      <c r="A5458" s="14"/>
      <c r="B5458" s="245"/>
      <c r="C5458" s="246"/>
      <c r="D5458" s="236" t="s">
        <v>202</v>
      </c>
      <c r="E5458" s="247" t="s">
        <v>19</v>
      </c>
      <c r="F5458" s="248" t="s">
        <v>1615</v>
      </c>
      <c r="G5458" s="246"/>
      <c r="H5458" s="249">
        <v>0.97999999999999998</v>
      </c>
      <c r="I5458" s="250"/>
      <c r="J5458" s="246"/>
      <c r="K5458" s="246"/>
      <c r="L5458" s="251"/>
      <c r="M5458" s="252"/>
      <c r="N5458" s="253"/>
      <c r="O5458" s="253"/>
      <c r="P5458" s="253"/>
      <c r="Q5458" s="253"/>
      <c r="R5458" s="253"/>
      <c r="S5458" s="253"/>
      <c r="T5458" s="25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5" t="s">
        <v>202</v>
      </c>
      <c r="AU5458" s="255" t="s">
        <v>82</v>
      </c>
      <c r="AV5458" s="14" t="s">
        <v>82</v>
      </c>
      <c r="AW5458" s="14" t="s">
        <v>34</v>
      </c>
      <c r="AX5458" s="14" t="s">
        <v>72</v>
      </c>
      <c r="AY5458" s="255" t="s">
        <v>191</v>
      </c>
    </row>
    <row r="5459" s="14" customFormat="1">
      <c r="A5459" s="14"/>
      <c r="B5459" s="245"/>
      <c r="C5459" s="246"/>
      <c r="D5459" s="236" t="s">
        <v>202</v>
      </c>
      <c r="E5459" s="247" t="s">
        <v>19</v>
      </c>
      <c r="F5459" s="248" t="s">
        <v>1615</v>
      </c>
      <c r="G5459" s="246"/>
      <c r="H5459" s="249">
        <v>0.97999999999999998</v>
      </c>
      <c r="I5459" s="250"/>
      <c r="J5459" s="246"/>
      <c r="K5459" s="246"/>
      <c r="L5459" s="251"/>
      <c r="M5459" s="252"/>
      <c r="N5459" s="253"/>
      <c r="O5459" s="253"/>
      <c r="P5459" s="253"/>
      <c r="Q5459" s="253"/>
      <c r="R5459" s="253"/>
      <c r="S5459" s="253"/>
      <c r="T5459" s="25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5" t="s">
        <v>202</v>
      </c>
      <c r="AU5459" s="255" t="s">
        <v>82</v>
      </c>
      <c r="AV5459" s="14" t="s">
        <v>82</v>
      </c>
      <c r="AW5459" s="14" t="s">
        <v>34</v>
      </c>
      <c r="AX5459" s="14" t="s">
        <v>72</v>
      </c>
      <c r="AY5459" s="255" t="s">
        <v>191</v>
      </c>
    </row>
    <row r="5460" s="14" customFormat="1">
      <c r="A5460" s="14"/>
      <c r="B5460" s="245"/>
      <c r="C5460" s="246"/>
      <c r="D5460" s="236" t="s">
        <v>202</v>
      </c>
      <c r="E5460" s="247" t="s">
        <v>19</v>
      </c>
      <c r="F5460" s="248" t="s">
        <v>1615</v>
      </c>
      <c r="G5460" s="246"/>
      <c r="H5460" s="249">
        <v>0.97999999999999998</v>
      </c>
      <c r="I5460" s="250"/>
      <c r="J5460" s="246"/>
      <c r="K5460" s="246"/>
      <c r="L5460" s="251"/>
      <c r="M5460" s="252"/>
      <c r="N5460" s="253"/>
      <c r="O5460" s="253"/>
      <c r="P5460" s="253"/>
      <c r="Q5460" s="253"/>
      <c r="R5460" s="253"/>
      <c r="S5460" s="253"/>
      <c r="T5460" s="25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5" t="s">
        <v>202</v>
      </c>
      <c r="AU5460" s="255" t="s">
        <v>82</v>
      </c>
      <c r="AV5460" s="14" t="s">
        <v>82</v>
      </c>
      <c r="AW5460" s="14" t="s">
        <v>34</v>
      </c>
      <c r="AX5460" s="14" t="s">
        <v>72</v>
      </c>
      <c r="AY5460" s="255" t="s">
        <v>191</v>
      </c>
    </row>
    <row r="5461" s="14" customFormat="1">
      <c r="A5461" s="14"/>
      <c r="B5461" s="245"/>
      <c r="C5461" s="246"/>
      <c r="D5461" s="236" t="s">
        <v>202</v>
      </c>
      <c r="E5461" s="247" t="s">
        <v>19</v>
      </c>
      <c r="F5461" s="248" t="s">
        <v>1616</v>
      </c>
      <c r="G5461" s="246"/>
      <c r="H5461" s="249">
        <v>2.2400000000000002</v>
      </c>
      <c r="I5461" s="250"/>
      <c r="J5461" s="246"/>
      <c r="K5461" s="246"/>
      <c r="L5461" s="251"/>
      <c r="M5461" s="252"/>
      <c r="N5461" s="253"/>
      <c r="O5461" s="253"/>
      <c r="P5461" s="253"/>
      <c r="Q5461" s="253"/>
      <c r="R5461" s="253"/>
      <c r="S5461" s="253"/>
      <c r="T5461" s="254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T5461" s="255" t="s">
        <v>202</v>
      </c>
      <c r="AU5461" s="255" t="s">
        <v>82</v>
      </c>
      <c r="AV5461" s="14" t="s">
        <v>82</v>
      </c>
      <c r="AW5461" s="14" t="s">
        <v>34</v>
      </c>
      <c r="AX5461" s="14" t="s">
        <v>72</v>
      </c>
      <c r="AY5461" s="255" t="s">
        <v>191</v>
      </c>
    </row>
    <row r="5462" s="14" customFormat="1">
      <c r="A5462" s="14"/>
      <c r="B5462" s="245"/>
      <c r="C5462" s="246"/>
      <c r="D5462" s="236" t="s">
        <v>202</v>
      </c>
      <c r="E5462" s="247" t="s">
        <v>19</v>
      </c>
      <c r="F5462" s="248" t="s">
        <v>1616</v>
      </c>
      <c r="G5462" s="246"/>
      <c r="H5462" s="249">
        <v>2.2400000000000002</v>
      </c>
      <c r="I5462" s="250"/>
      <c r="J5462" s="246"/>
      <c r="K5462" s="246"/>
      <c r="L5462" s="251"/>
      <c r="M5462" s="252"/>
      <c r="N5462" s="253"/>
      <c r="O5462" s="253"/>
      <c r="P5462" s="253"/>
      <c r="Q5462" s="253"/>
      <c r="R5462" s="253"/>
      <c r="S5462" s="253"/>
      <c r="T5462" s="254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5" t="s">
        <v>202</v>
      </c>
      <c r="AU5462" s="255" t="s">
        <v>82</v>
      </c>
      <c r="AV5462" s="14" t="s">
        <v>82</v>
      </c>
      <c r="AW5462" s="14" t="s">
        <v>34</v>
      </c>
      <c r="AX5462" s="14" t="s">
        <v>72</v>
      </c>
      <c r="AY5462" s="255" t="s">
        <v>191</v>
      </c>
    </row>
    <row r="5463" s="14" customFormat="1">
      <c r="A5463" s="14"/>
      <c r="B5463" s="245"/>
      <c r="C5463" s="246"/>
      <c r="D5463" s="236" t="s">
        <v>202</v>
      </c>
      <c r="E5463" s="247" t="s">
        <v>19</v>
      </c>
      <c r="F5463" s="248" t="s">
        <v>1593</v>
      </c>
      <c r="G5463" s="246"/>
      <c r="H5463" s="249">
        <v>1.2</v>
      </c>
      <c r="I5463" s="250"/>
      <c r="J5463" s="246"/>
      <c r="K5463" s="246"/>
      <c r="L5463" s="251"/>
      <c r="M5463" s="252"/>
      <c r="N5463" s="253"/>
      <c r="O5463" s="253"/>
      <c r="P5463" s="253"/>
      <c r="Q5463" s="253"/>
      <c r="R5463" s="253"/>
      <c r="S5463" s="253"/>
      <c r="T5463" s="254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T5463" s="255" t="s">
        <v>202</v>
      </c>
      <c r="AU5463" s="255" t="s">
        <v>82</v>
      </c>
      <c r="AV5463" s="14" t="s">
        <v>82</v>
      </c>
      <c r="AW5463" s="14" t="s">
        <v>34</v>
      </c>
      <c r="AX5463" s="14" t="s">
        <v>72</v>
      </c>
      <c r="AY5463" s="255" t="s">
        <v>191</v>
      </c>
    </row>
    <row r="5464" s="14" customFormat="1">
      <c r="A5464" s="14"/>
      <c r="B5464" s="245"/>
      <c r="C5464" s="246"/>
      <c r="D5464" s="236" t="s">
        <v>202</v>
      </c>
      <c r="E5464" s="247" t="s">
        <v>19</v>
      </c>
      <c r="F5464" s="248" t="s">
        <v>1593</v>
      </c>
      <c r="G5464" s="246"/>
      <c r="H5464" s="249">
        <v>1.2</v>
      </c>
      <c r="I5464" s="250"/>
      <c r="J5464" s="246"/>
      <c r="K5464" s="246"/>
      <c r="L5464" s="251"/>
      <c r="M5464" s="252"/>
      <c r="N5464" s="253"/>
      <c r="O5464" s="253"/>
      <c r="P5464" s="253"/>
      <c r="Q5464" s="253"/>
      <c r="R5464" s="253"/>
      <c r="S5464" s="253"/>
      <c r="T5464" s="254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5" t="s">
        <v>202</v>
      </c>
      <c r="AU5464" s="255" t="s">
        <v>82</v>
      </c>
      <c r="AV5464" s="14" t="s">
        <v>82</v>
      </c>
      <c r="AW5464" s="14" t="s">
        <v>34</v>
      </c>
      <c r="AX5464" s="14" t="s">
        <v>72</v>
      </c>
      <c r="AY5464" s="255" t="s">
        <v>191</v>
      </c>
    </row>
    <row r="5465" s="14" customFormat="1">
      <c r="A5465" s="14"/>
      <c r="B5465" s="245"/>
      <c r="C5465" s="246"/>
      <c r="D5465" s="236" t="s">
        <v>202</v>
      </c>
      <c r="E5465" s="247" t="s">
        <v>19</v>
      </c>
      <c r="F5465" s="248" t="s">
        <v>1617</v>
      </c>
      <c r="G5465" s="246"/>
      <c r="H5465" s="249">
        <v>-43.759999999999998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5" t="s">
        <v>202</v>
      </c>
      <c r="AU5465" s="255" t="s">
        <v>82</v>
      </c>
      <c r="AV5465" s="14" t="s">
        <v>82</v>
      </c>
      <c r="AW5465" s="14" t="s">
        <v>34</v>
      </c>
      <c r="AX5465" s="14" t="s">
        <v>72</v>
      </c>
      <c r="AY5465" s="255" t="s">
        <v>191</v>
      </c>
    </row>
    <row r="5466" s="14" customFormat="1">
      <c r="A5466" s="14"/>
      <c r="B5466" s="245"/>
      <c r="C5466" s="246"/>
      <c r="D5466" s="236" t="s">
        <v>202</v>
      </c>
      <c r="E5466" s="247" t="s">
        <v>19</v>
      </c>
      <c r="F5466" s="248" t="s">
        <v>1618</v>
      </c>
      <c r="G5466" s="246"/>
      <c r="H5466" s="249">
        <v>184.34</v>
      </c>
      <c r="I5466" s="250"/>
      <c r="J5466" s="246"/>
      <c r="K5466" s="246"/>
      <c r="L5466" s="251"/>
      <c r="M5466" s="252"/>
      <c r="N5466" s="253"/>
      <c r="O5466" s="253"/>
      <c r="P5466" s="253"/>
      <c r="Q5466" s="253"/>
      <c r="R5466" s="253"/>
      <c r="S5466" s="253"/>
      <c r="T5466" s="25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5" t="s">
        <v>202</v>
      </c>
      <c r="AU5466" s="255" t="s">
        <v>82</v>
      </c>
      <c r="AV5466" s="14" t="s">
        <v>82</v>
      </c>
      <c r="AW5466" s="14" t="s">
        <v>34</v>
      </c>
      <c r="AX5466" s="14" t="s">
        <v>72</v>
      </c>
      <c r="AY5466" s="255" t="s">
        <v>191</v>
      </c>
    </row>
    <row r="5467" s="14" customFormat="1">
      <c r="A5467" s="14"/>
      <c r="B5467" s="245"/>
      <c r="C5467" s="246"/>
      <c r="D5467" s="236" t="s">
        <v>202</v>
      </c>
      <c r="E5467" s="247" t="s">
        <v>19</v>
      </c>
      <c r="F5467" s="248" t="s">
        <v>1619</v>
      </c>
      <c r="G5467" s="246"/>
      <c r="H5467" s="249">
        <v>3.8999999999999999</v>
      </c>
      <c r="I5467" s="250"/>
      <c r="J5467" s="246"/>
      <c r="K5467" s="246"/>
      <c r="L5467" s="251"/>
      <c r="M5467" s="252"/>
      <c r="N5467" s="253"/>
      <c r="O5467" s="253"/>
      <c r="P5467" s="253"/>
      <c r="Q5467" s="253"/>
      <c r="R5467" s="253"/>
      <c r="S5467" s="253"/>
      <c r="T5467" s="25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5" t="s">
        <v>202</v>
      </c>
      <c r="AU5467" s="255" t="s">
        <v>82</v>
      </c>
      <c r="AV5467" s="14" t="s">
        <v>82</v>
      </c>
      <c r="AW5467" s="14" t="s">
        <v>34</v>
      </c>
      <c r="AX5467" s="14" t="s">
        <v>72</v>
      </c>
      <c r="AY5467" s="255" t="s">
        <v>191</v>
      </c>
    </row>
    <row r="5468" s="14" customFormat="1">
      <c r="A5468" s="14"/>
      <c r="B5468" s="245"/>
      <c r="C5468" s="246"/>
      <c r="D5468" s="236" t="s">
        <v>202</v>
      </c>
      <c r="E5468" s="247" t="s">
        <v>19</v>
      </c>
      <c r="F5468" s="248" t="s">
        <v>1620</v>
      </c>
      <c r="G5468" s="246"/>
      <c r="H5468" s="249">
        <v>1.04</v>
      </c>
      <c r="I5468" s="250"/>
      <c r="J5468" s="246"/>
      <c r="K5468" s="246"/>
      <c r="L5468" s="251"/>
      <c r="M5468" s="252"/>
      <c r="N5468" s="253"/>
      <c r="O5468" s="253"/>
      <c r="P5468" s="253"/>
      <c r="Q5468" s="253"/>
      <c r="R5468" s="253"/>
      <c r="S5468" s="253"/>
      <c r="T5468" s="254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5" t="s">
        <v>202</v>
      </c>
      <c r="AU5468" s="255" t="s">
        <v>82</v>
      </c>
      <c r="AV5468" s="14" t="s">
        <v>82</v>
      </c>
      <c r="AW5468" s="14" t="s">
        <v>34</v>
      </c>
      <c r="AX5468" s="14" t="s">
        <v>72</v>
      </c>
      <c r="AY5468" s="255" t="s">
        <v>191</v>
      </c>
    </row>
    <row r="5469" s="14" customFormat="1">
      <c r="A5469" s="14"/>
      <c r="B5469" s="245"/>
      <c r="C5469" s="246"/>
      <c r="D5469" s="236" t="s">
        <v>202</v>
      </c>
      <c r="E5469" s="247" t="s">
        <v>19</v>
      </c>
      <c r="F5469" s="248" t="s">
        <v>1621</v>
      </c>
      <c r="G5469" s="246"/>
      <c r="H5469" s="249">
        <v>3.1200000000000001</v>
      </c>
      <c r="I5469" s="250"/>
      <c r="J5469" s="246"/>
      <c r="K5469" s="246"/>
      <c r="L5469" s="251"/>
      <c r="M5469" s="252"/>
      <c r="N5469" s="253"/>
      <c r="O5469" s="253"/>
      <c r="P5469" s="253"/>
      <c r="Q5469" s="253"/>
      <c r="R5469" s="253"/>
      <c r="S5469" s="253"/>
      <c r="T5469" s="25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5" t="s">
        <v>202</v>
      </c>
      <c r="AU5469" s="255" t="s">
        <v>82</v>
      </c>
      <c r="AV5469" s="14" t="s">
        <v>82</v>
      </c>
      <c r="AW5469" s="14" t="s">
        <v>34</v>
      </c>
      <c r="AX5469" s="14" t="s">
        <v>72</v>
      </c>
      <c r="AY5469" s="255" t="s">
        <v>191</v>
      </c>
    </row>
    <row r="5470" s="14" customFormat="1">
      <c r="A5470" s="14"/>
      <c r="B5470" s="245"/>
      <c r="C5470" s="246"/>
      <c r="D5470" s="236" t="s">
        <v>202</v>
      </c>
      <c r="E5470" s="247" t="s">
        <v>19</v>
      </c>
      <c r="F5470" s="248" t="s">
        <v>1616</v>
      </c>
      <c r="G5470" s="246"/>
      <c r="H5470" s="249">
        <v>2.2400000000000002</v>
      </c>
      <c r="I5470" s="250"/>
      <c r="J5470" s="246"/>
      <c r="K5470" s="246"/>
      <c r="L5470" s="251"/>
      <c r="M5470" s="252"/>
      <c r="N5470" s="253"/>
      <c r="O5470" s="253"/>
      <c r="P5470" s="253"/>
      <c r="Q5470" s="253"/>
      <c r="R5470" s="253"/>
      <c r="S5470" s="253"/>
      <c r="T5470" s="25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5" t="s">
        <v>202</v>
      </c>
      <c r="AU5470" s="255" t="s">
        <v>82</v>
      </c>
      <c r="AV5470" s="14" t="s">
        <v>82</v>
      </c>
      <c r="AW5470" s="14" t="s">
        <v>34</v>
      </c>
      <c r="AX5470" s="14" t="s">
        <v>72</v>
      </c>
      <c r="AY5470" s="255" t="s">
        <v>191</v>
      </c>
    </row>
    <row r="5471" s="14" customFormat="1">
      <c r="A5471" s="14"/>
      <c r="B5471" s="245"/>
      <c r="C5471" s="246"/>
      <c r="D5471" s="236" t="s">
        <v>202</v>
      </c>
      <c r="E5471" s="247" t="s">
        <v>19</v>
      </c>
      <c r="F5471" s="248" t="s">
        <v>1616</v>
      </c>
      <c r="G5471" s="246"/>
      <c r="H5471" s="249">
        <v>2.2400000000000002</v>
      </c>
      <c r="I5471" s="250"/>
      <c r="J5471" s="246"/>
      <c r="K5471" s="246"/>
      <c r="L5471" s="251"/>
      <c r="M5471" s="252"/>
      <c r="N5471" s="253"/>
      <c r="O5471" s="253"/>
      <c r="P5471" s="253"/>
      <c r="Q5471" s="253"/>
      <c r="R5471" s="253"/>
      <c r="S5471" s="253"/>
      <c r="T5471" s="25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5" t="s">
        <v>202</v>
      </c>
      <c r="AU5471" s="255" t="s">
        <v>82</v>
      </c>
      <c r="AV5471" s="14" t="s">
        <v>82</v>
      </c>
      <c r="AW5471" s="14" t="s">
        <v>34</v>
      </c>
      <c r="AX5471" s="14" t="s">
        <v>72</v>
      </c>
      <c r="AY5471" s="255" t="s">
        <v>191</v>
      </c>
    </row>
    <row r="5472" s="14" customFormat="1">
      <c r="A5472" s="14"/>
      <c r="B5472" s="245"/>
      <c r="C5472" s="246"/>
      <c r="D5472" s="236" t="s">
        <v>202</v>
      </c>
      <c r="E5472" s="247" t="s">
        <v>19</v>
      </c>
      <c r="F5472" s="248" t="s">
        <v>1616</v>
      </c>
      <c r="G5472" s="246"/>
      <c r="H5472" s="249">
        <v>2.2400000000000002</v>
      </c>
      <c r="I5472" s="250"/>
      <c r="J5472" s="246"/>
      <c r="K5472" s="246"/>
      <c r="L5472" s="251"/>
      <c r="M5472" s="252"/>
      <c r="N5472" s="253"/>
      <c r="O5472" s="253"/>
      <c r="P5472" s="253"/>
      <c r="Q5472" s="253"/>
      <c r="R5472" s="253"/>
      <c r="S5472" s="253"/>
      <c r="T5472" s="25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5" t="s">
        <v>202</v>
      </c>
      <c r="AU5472" s="255" t="s">
        <v>82</v>
      </c>
      <c r="AV5472" s="14" t="s">
        <v>82</v>
      </c>
      <c r="AW5472" s="14" t="s">
        <v>34</v>
      </c>
      <c r="AX5472" s="14" t="s">
        <v>72</v>
      </c>
      <c r="AY5472" s="255" t="s">
        <v>191</v>
      </c>
    </row>
    <row r="5473" s="14" customFormat="1">
      <c r="A5473" s="14"/>
      <c r="B5473" s="245"/>
      <c r="C5473" s="246"/>
      <c r="D5473" s="236" t="s">
        <v>202</v>
      </c>
      <c r="E5473" s="247" t="s">
        <v>19</v>
      </c>
      <c r="F5473" s="248" t="s">
        <v>1593</v>
      </c>
      <c r="G5473" s="246"/>
      <c r="H5473" s="249">
        <v>1.2</v>
      </c>
      <c r="I5473" s="250"/>
      <c r="J5473" s="246"/>
      <c r="K5473" s="246"/>
      <c r="L5473" s="251"/>
      <c r="M5473" s="252"/>
      <c r="N5473" s="253"/>
      <c r="O5473" s="253"/>
      <c r="P5473" s="253"/>
      <c r="Q5473" s="253"/>
      <c r="R5473" s="253"/>
      <c r="S5473" s="253"/>
      <c r="T5473" s="25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5" t="s">
        <v>202</v>
      </c>
      <c r="AU5473" s="255" t="s">
        <v>82</v>
      </c>
      <c r="AV5473" s="14" t="s">
        <v>82</v>
      </c>
      <c r="AW5473" s="14" t="s">
        <v>34</v>
      </c>
      <c r="AX5473" s="14" t="s">
        <v>72</v>
      </c>
      <c r="AY5473" s="255" t="s">
        <v>191</v>
      </c>
    </row>
    <row r="5474" s="14" customFormat="1">
      <c r="A5474" s="14"/>
      <c r="B5474" s="245"/>
      <c r="C5474" s="246"/>
      <c r="D5474" s="236" t="s">
        <v>202</v>
      </c>
      <c r="E5474" s="247" t="s">
        <v>19</v>
      </c>
      <c r="F5474" s="248" t="s">
        <v>1622</v>
      </c>
      <c r="G5474" s="246"/>
      <c r="H5474" s="249">
        <v>-55.640000000000001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5" t="s">
        <v>202</v>
      </c>
      <c r="AU5474" s="255" t="s">
        <v>82</v>
      </c>
      <c r="AV5474" s="14" t="s">
        <v>82</v>
      </c>
      <c r="AW5474" s="14" t="s">
        <v>34</v>
      </c>
      <c r="AX5474" s="14" t="s">
        <v>72</v>
      </c>
      <c r="AY5474" s="255" t="s">
        <v>191</v>
      </c>
    </row>
    <row r="5475" s="15" customFormat="1">
      <c r="A5475" s="15"/>
      <c r="B5475" s="256"/>
      <c r="C5475" s="257"/>
      <c r="D5475" s="236" t="s">
        <v>202</v>
      </c>
      <c r="E5475" s="258" t="s">
        <v>19</v>
      </c>
      <c r="F5475" s="259" t="s">
        <v>208</v>
      </c>
      <c r="G5475" s="257"/>
      <c r="H5475" s="260">
        <v>343.69900000000001</v>
      </c>
      <c r="I5475" s="261"/>
      <c r="J5475" s="257"/>
      <c r="K5475" s="257"/>
      <c r="L5475" s="262"/>
      <c r="M5475" s="263"/>
      <c r="N5475" s="264"/>
      <c r="O5475" s="264"/>
      <c r="P5475" s="264"/>
      <c r="Q5475" s="264"/>
      <c r="R5475" s="264"/>
      <c r="S5475" s="264"/>
      <c r="T5475" s="265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T5475" s="266" t="s">
        <v>202</v>
      </c>
      <c r="AU5475" s="266" t="s">
        <v>82</v>
      </c>
      <c r="AV5475" s="15" t="s">
        <v>93</v>
      </c>
      <c r="AW5475" s="15" t="s">
        <v>34</v>
      </c>
      <c r="AX5475" s="15" t="s">
        <v>72</v>
      </c>
      <c r="AY5475" s="266" t="s">
        <v>191</v>
      </c>
    </row>
    <row r="5476" s="13" customFormat="1">
      <c r="A5476" s="13"/>
      <c r="B5476" s="234"/>
      <c r="C5476" s="235"/>
      <c r="D5476" s="236" t="s">
        <v>202</v>
      </c>
      <c r="E5476" s="237" t="s">
        <v>19</v>
      </c>
      <c r="F5476" s="238" t="s">
        <v>1623</v>
      </c>
      <c r="G5476" s="235"/>
      <c r="H5476" s="237" t="s">
        <v>19</v>
      </c>
      <c r="I5476" s="239"/>
      <c r="J5476" s="235"/>
      <c r="K5476" s="235"/>
      <c r="L5476" s="240"/>
      <c r="M5476" s="241"/>
      <c r="N5476" s="242"/>
      <c r="O5476" s="242"/>
      <c r="P5476" s="242"/>
      <c r="Q5476" s="242"/>
      <c r="R5476" s="242"/>
      <c r="S5476" s="242"/>
      <c r="T5476" s="243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4" t="s">
        <v>202</v>
      </c>
      <c r="AU5476" s="244" t="s">
        <v>82</v>
      </c>
      <c r="AV5476" s="13" t="s">
        <v>80</v>
      </c>
      <c r="AW5476" s="13" t="s">
        <v>34</v>
      </c>
      <c r="AX5476" s="13" t="s">
        <v>72</v>
      </c>
      <c r="AY5476" s="244" t="s">
        <v>191</v>
      </c>
    </row>
    <row r="5477" s="13" customFormat="1">
      <c r="A5477" s="13"/>
      <c r="B5477" s="234"/>
      <c r="C5477" s="235"/>
      <c r="D5477" s="236" t="s">
        <v>202</v>
      </c>
      <c r="E5477" s="237" t="s">
        <v>19</v>
      </c>
      <c r="F5477" s="238" t="s">
        <v>1471</v>
      </c>
      <c r="G5477" s="235"/>
      <c r="H5477" s="237" t="s">
        <v>19</v>
      </c>
      <c r="I5477" s="239"/>
      <c r="J5477" s="235"/>
      <c r="K5477" s="235"/>
      <c r="L5477" s="240"/>
      <c r="M5477" s="241"/>
      <c r="N5477" s="242"/>
      <c r="O5477" s="242"/>
      <c r="P5477" s="242"/>
      <c r="Q5477" s="242"/>
      <c r="R5477" s="242"/>
      <c r="S5477" s="242"/>
      <c r="T5477" s="243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44" t="s">
        <v>202</v>
      </c>
      <c r="AU5477" s="244" t="s">
        <v>82</v>
      </c>
      <c r="AV5477" s="13" t="s">
        <v>80</v>
      </c>
      <c r="AW5477" s="13" t="s">
        <v>34</v>
      </c>
      <c r="AX5477" s="13" t="s">
        <v>72</v>
      </c>
      <c r="AY5477" s="244" t="s">
        <v>191</v>
      </c>
    </row>
    <row r="5478" s="14" customFormat="1">
      <c r="A5478" s="14"/>
      <c r="B5478" s="245"/>
      <c r="C5478" s="246"/>
      <c r="D5478" s="236" t="s">
        <v>202</v>
      </c>
      <c r="E5478" s="247" t="s">
        <v>19</v>
      </c>
      <c r="F5478" s="248" t="s">
        <v>1624</v>
      </c>
      <c r="G5478" s="246"/>
      <c r="H5478" s="249">
        <v>142.61000000000001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5" t="s">
        <v>202</v>
      </c>
      <c r="AU5478" s="255" t="s">
        <v>82</v>
      </c>
      <c r="AV5478" s="14" t="s">
        <v>82</v>
      </c>
      <c r="AW5478" s="14" t="s">
        <v>34</v>
      </c>
      <c r="AX5478" s="14" t="s">
        <v>72</v>
      </c>
      <c r="AY5478" s="255" t="s">
        <v>191</v>
      </c>
    </row>
    <row r="5479" s="14" customFormat="1">
      <c r="A5479" s="14"/>
      <c r="B5479" s="245"/>
      <c r="C5479" s="246"/>
      <c r="D5479" s="236" t="s">
        <v>202</v>
      </c>
      <c r="E5479" s="247" t="s">
        <v>19</v>
      </c>
      <c r="F5479" s="248" t="s">
        <v>1616</v>
      </c>
      <c r="G5479" s="246"/>
      <c r="H5479" s="249">
        <v>2.2400000000000002</v>
      </c>
      <c r="I5479" s="250"/>
      <c r="J5479" s="246"/>
      <c r="K5479" s="246"/>
      <c r="L5479" s="251"/>
      <c r="M5479" s="252"/>
      <c r="N5479" s="253"/>
      <c r="O5479" s="253"/>
      <c r="P5479" s="253"/>
      <c r="Q5479" s="253"/>
      <c r="R5479" s="253"/>
      <c r="S5479" s="253"/>
      <c r="T5479" s="25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5" t="s">
        <v>202</v>
      </c>
      <c r="AU5479" s="255" t="s">
        <v>82</v>
      </c>
      <c r="AV5479" s="14" t="s">
        <v>82</v>
      </c>
      <c r="AW5479" s="14" t="s">
        <v>34</v>
      </c>
      <c r="AX5479" s="14" t="s">
        <v>72</v>
      </c>
      <c r="AY5479" s="255" t="s">
        <v>191</v>
      </c>
    </row>
    <row r="5480" s="14" customFormat="1">
      <c r="A5480" s="14"/>
      <c r="B5480" s="245"/>
      <c r="C5480" s="246"/>
      <c r="D5480" s="236" t="s">
        <v>202</v>
      </c>
      <c r="E5480" s="247" t="s">
        <v>19</v>
      </c>
      <c r="F5480" s="248" t="s">
        <v>1625</v>
      </c>
      <c r="G5480" s="246"/>
      <c r="H5480" s="249">
        <v>1.04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5" t="s">
        <v>202</v>
      </c>
      <c r="AU5480" s="255" t="s">
        <v>82</v>
      </c>
      <c r="AV5480" s="14" t="s">
        <v>82</v>
      </c>
      <c r="AW5480" s="14" t="s">
        <v>34</v>
      </c>
      <c r="AX5480" s="14" t="s">
        <v>72</v>
      </c>
      <c r="AY5480" s="255" t="s">
        <v>191</v>
      </c>
    </row>
    <row r="5481" s="14" customFormat="1">
      <c r="A5481" s="14"/>
      <c r="B5481" s="245"/>
      <c r="C5481" s="246"/>
      <c r="D5481" s="236" t="s">
        <v>202</v>
      </c>
      <c r="E5481" s="247" t="s">
        <v>19</v>
      </c>
      <c r="F5481" s="248" t="s">
        <v>1626</v>
      </c>
      <c r="G5481" s="246"/>
      <c r="H5481" s="249">
        <v>0.80000000000000004</v>
      </c>
      <c r="I5481" s="250"/>
      <c r="J5481" s="246"/>
      <c r="K5481" s="246"/>
      <c r="L5481" s="251"/>
      <c r="M5481" s="252"/>
      <c r="N5481" s="253"/>
      <c r="O5481" s="253"/>
      <c r="P5481" s="253"/>
      <c r="Q5481" s="253"/>
      <c r="R5481" s="253"/>
      <c r="S5481" s="253"/>
      <c r="T5481" s="25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5" t="s">
        <v>202</v>
      </c>
      <c r="AU5481" s="255" t="s">
        <v>82</v>
      </c>
      <c r="AV5481" s="14" t="s">
        <v>82</v>
      </c>
      <c r="AW5481" s="14" t="s">
        <v>34</v>
      </c>
      <c r="AX5481" s="14" t="s">
        <v>72</v>
      </c>
      <c r="AY5481" s="255" t="s">
        <v>191</v>
      </c>
    </row>
    <row r="5482" s="14" customFormat="1">
      <c r="A5482" s="14"/>
      <c r="B5482" s="245"/>
      <c r="C5482" s="246"/>
      <c r="D5482" s="236" t="s">
        <v>202</v>
      </c>
      <c r="E5482" s="247" t="s">
        <v>19</v>
      </c>
      <c r="F5482" s="248" t="s">
        <v>1627</v>
      </c>
      <c r="G5482" s="246"/>
      <c r="H5482" s="249">
        <v>-21.440000000000001</v>
      </c>
      <c r="I5482" s="250"/>
      <c r="J5482" s="246"/>
      <c r="K5482" s="246"/>
      <c r="L5482" s="251"/>
      <c r="M5482" s="252"/>
      <c r="N5482" s="253"/>
      <c r="O5482" s="253"/>
      <c r="P5482" s="253"/>
      <c r="Q5482" s="253"/>
      <c r="R5482" s="253"/>
      <c r="S5482" s="253"/>
      <c r="T5482" s="254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5" t="s">
        <v>202</v>
      </c>
      <c r="AU5482" s="255" t="s">
        <v>82</v>
      </c>
      <c r="AV5482" s="14" t="s">
        <v>82</v>
      </c>
      <c r="AW5482" s="14" t="s">
        <v>34</v>
      </c>
      <c r="AX5482" s="14" t="s">
        <v>72</v>
      </c>
      <c r="AY5482" s="255" t="s">
        <v>191</v>
      </c>
    </row>
    <row r="5483" s="13" customFormat="1">
      <c r="A5483" s="13"/>
      <c r="B5483" s="234"/>
      <c r="C5483" s="235"/>
      <c r="D5483" s="236" t="s">
        <v>202</v>
      </c>
      <c r="E5483" s="237" t="s">
        <v>19</v>
      </c>
      <c r="F5483" s="238" t="s">
        <v>1628</v>
      </c>
      <c r="G5483" s="235"/>
      <c r="H5483" s="237" t="s">
        <v>19</v>
      </c>
      <c r="I5483" s="239"/>
      <c r="J5483" s="235"/>
      <c r="K5483" s="235"/>
      <c r="L5483" s="240"/>
      <c r="M5483" s="241"/>
      <c r="N5483" s="242"/>
      <c r="O5483" s="242"/>
      <c r="P5483" s="242"/>
      <c r="Q5483" s="242"/>
      <c r="R5483" s="242"/>
      <c r="S5483" s="242"/>
      <c r="T5483" s="243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T5483" s="244" t="s">
        <v>202</v>
      </c>
      <c r="AU5483" s="244" t="s">
        <v>82</v>
      </c>
      <c r="AV5483" s="13" t="s">
        <v>80</v>
      </c>
      <c r="AW5483" s="13" t="s">
        <v>34</v>
      </c>
      <c r="AX5483" s="13" t="s">
        <v>72</v>
      </c>
      <c r="AY5483" s="244" t="s">
        <v>191</v>
      </c>
    </row>
    <row r="5484" s="14" customFormat="1">
      <c r="A5484" s="14"/>
      <c r="B5484" s="245"/>
      <c r="C5484" s="246"/>
      <c r="D5484" s="236" t="s">
        <v>202</v>
      </c>
      <c r="E5484" s="247" t="s">
        <v>19</v>
      </c>
      <c r="F5484" s="248" t="s">
        <v>1629</v>
      </c>
      <c r="G5484" s="246"/>
      <c r="H5484" s="249">
        <v>70.278000000000006</v>
      </c>
      <c r="I5484" s="250"/>
      <c r="J5484" s="246"/>
      <c r="K5484" s="246"/>
      <c r="L5484" s="251"/>
      <c r="M5484" s="252"/>
      <c r="N5484" s="253"/>
      <c r="O5484" s="253"/>
      <c r="P5484" s="253"/>
      <c r="Q5484" s="253"/>
      <c r="R5484" s="253"/>
      <c r="S5484" s="253"/>
      <c r="T5484" s="254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5" t="s">
        <v>202</v>
      </c>
      <c r="AU5484" s="255" t="s">
        <v>82</v>
      </c>
      <c r="AV5484" s="14" t="s">
        <v>82</v>
      </c>
      <c r="AW5484" s="14" t="s">
        <v>34</v>
      </c>
      <c r="AX5484" s="14" t="s">
        <v>72</v>
      </c>
      <c r="AY5484" s="255" t="s">
        <v>191</v>
      </c>
    </row>
    <row r="5485" s="14" customFormat="1">
      <c r="A5485" s="14"/>
      <c r="B5485" s="245"/>
      <c r="C5485" s="246"/>
      <c r="D5485" s="236" t="s">
        <v>202</v>
      </c>
      <c r="E5485" s="247" t="s">
        <v>19</v>
      </c>
      <c r="F5485" s="248" t="s">
        <v>1630</v>
      </c>
      <c r="G5485" s="246"/>
      <c r="H5485" s="249">
        <v>1.9199999999999999</v>
      </c>
      <c r="I5485" s="250"/>
      <c r="J5485" s="246"/>
      <c r="K5485" s="246"/>
      <c r="L5485" s="251"/>
      <c r="M5485" s="252"/>
      <c r="N5485" s="253"/>
      <c r="O5485" s="253"/>
      <c r="P5485" s="253"/>
      <c r="Q5485" s="253"/>
      <c r="R5485" s="253"/>
      <c r="S5485" s="253"/>
      <c r="T5485" s="25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5" t="s">
        <v>202</v>
      </c>
      <c r="AU5485" s="255" t="s">
        <v>82</v>
      </c>
      <c r="AV5485" s="14" t="s">
        <v>82</v>
      </c>
      <c r="AW5485" s="14" t="s">
        <v>34</v>
      </c>
      <c r="AX5485" s="14" t="s">
        <v>72</v>
      </c>
      <c r="AY5485" s="255" t="s">
        <v>191</v>
      </c>
    </row>
    <row r="5486" s="14" customFormat="1">
      <c r="A5486" s="14"/>
      <c r="B5486" s="245"/>
      <c r="C5486" s="246"/>
      <c r="D5486" s="236" t="s">
        <v>202</v>
      </c>
      <c r="E5486" s="247" t="s">
        <v>19</v>
      </c>
      <c r="F5486" s="248" t="s">
        <v>1631</v>
      </c>
      <c r="G5486" s="246"/>
      <c r="H5486" s="249">
        <v>-11.673</v>
      </c>
      <c r="I5486" s="250"/>
      <c r="J5486" s="246"/>
      <c r="K5486" s="246"/>
      <c r="L5486" s="251"/>
      <c r="M5486" s="252"/>
      <c r="N5486" s="253"/>
      <c r="O5486" s="253"/>
      <c r="P5486" s="253"/>
      <c r="Q5486" s="253"/>
      <c r="R5486" s="253"/>
      <c r="S5486" s="253"/>
      <c r="T5486" s="254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5" t="s">
        <v>202</v>
      </c>
      <c r="AU5486" s="255" t="s">
        <v>82</v>
      </c>
      <c r="AV5486" s="14" t="s">
        <v>82</v>
      </c>
      <c r="AW5486" s="14" t="s">
        <v>34</v>
      </c>
      <c r="AX5486" s="14" t="s">
        <v>72</v>
      </c>
      <c r="AY5486" s="255" t="s">
        <v>191</v>
      </c>
    </row>
    <row r="5487" s="13" customFormat="1">
      <c r="A5487" s="13"/>
      <c r="B5487" s="234"/>
      <c r="C5487" s="235"/>
      <c r="D5487" s="236" t="s">
        <v>202</v>
      </c>
      <c r="E5487" s="237" t="s">
        <v>19</v>
      </c>
      <c r="F5487" s="238" t="s">
        <v>1475</v>
      </c>
      <c r="G5487" s="235"/>
      <c r="H5487" s="237" t="s">
        <v>19</v>
      </c>
      <c r="I5487" s="239"/>
      <c r="J5487" s="235"/>
      <c r="K5487" s="235"/>
      <c r="L5487" s="240"/>
      <c r="M5487" s="241"/>
      <c r="N5487" s="242"/>
      <c r="O5487" s="242"/>
      <c r="P5487" s="242"/>
      <c r="Q5487" s="242"/>
      <c r="R5487" s="242"/>
      <c r="S5487" s="242"/>
      <c r="T5487" s="243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44" t="s">
        <v>202</v>
      </c>
      <c r="AU5487" s="244" t="s">
        <v>82</v>
      </c>
      <c r="AV5487" s="13" t="s">
        <v>80</v>
      </c>
      <c r="AW5487" s="13" t="s">
        <v>34</v>
      </c>
      <c r="AX5487" s="13" t="s">
        <v>72</v>
      </c>
      <c r="AY5487" s="244" t="s">
        <v>191</v>
      </c>
    </row>
    <row r="5488" s="14" customFormat="1">
      <c r="A5488" s="14"/>
      <c r="B5488" s="245"/>
      <c r="C5488" s="246"/>
      <c r="D5488" s="236" t="s">
        <v>202</v>
      </c>
      <c r="E5488" s="247" t="s">
        <v>19</v>
      </c>
      <c r="F5488" s="248" t="s">
        <v>1632</v>
      </c>
      <c r="G5488" s="246"/>
      <c r="H5488" s="249">
        <v>57.719999999999999</v>
      </c>
      <c r="I5488" s="250"/>
      <c r="J5488" s="246"/>
      <c r="K5488" s="246"/>
      <c r="L5488" s="251"/>
      <c r="M5488" s="252"/>
      <c r="N5488" s="253"/>
      <c r="O5488" s="253"/>
      <c r="P5488" s="253"/>
      <c r="Q5488" s="253"/>
      <c r="R5488" s="253"/>
      <c r="S5488" s="253"/>
      <c r="T5488" s="254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55" t="s">
        <v>202</v>
      </c>
      <c r="AU5488" s="255" t="s">
        <v>82</v>
      </c>
      <c r="AV5488" s="14" t="s">
        <v>82</v>
      </c>
      <c r="AW5488" s="14" t="s">
        <v>34</v>
      </c>
      <c r="AX5488" s="14" t="s">
        <v>72</v>
      </c>
      <c r="AY5488" s="255" t="s">
        <v>191</v>
      </c>
    </row>
    <row r="5489" s="14" customFormat="1">
      <c r="A5489" s="14"/>
      <c r="B5489" s="245"/>
      <c r="C5489" s="246"/>
      <c r="D5489" s="236" t="s">
        <v>202</v>
      </c>
      <c r="E5489" s="247" t="s">
        <v>19</v>
      </c>
      <c r="F5489" s="248" t="s">
        <v>1396</v>
      </c>
      <c r="G5489" s="246"/>
      <c r="H5489" s="249">
        <v>-1.7729999999999999</v>
      </c>
      <c r="I5489" s="250"/>
      <c r="J5489" s="246"/>
      <c r="K5489" s="246"/>
      <c r="L5489" s="251"/>
      <c r="M5489" s="252"/>
      <c r="N5489" s="253"/>
      <c r="O5489" s="253"/>
      <c r="P5489" s="253"/>
      <c r="Q5489" s="253"/>
      <c r="R5489" s="253"/>
      <c r="S5489" s="253"/>
      <c r="T5489" s="254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5" t="s">
        <v>202</v>
      </c>
      <c r="AU5489" s="255" t="s">
        <v>82</v>
      </c>
      <c r="AV5489" s="14" t="s">
        <v>82</v>
      </c>
      <c r="AW5489" s="14" t="s">
        <v>34</v>
      </c>
      <c r="AX5489" s="14" t="s">
        <v>72</v>
      </c>
      <c r="AY5489" s="255" t="s">
        <v>191</v>
      </c>
    </row>
    <row r="5490" s="13" customFormat="1">
      <c r="A5490" s="13"/>
      <c r="B5490" s="234"/>
      <c r="C5490" s="235"/>
      <c r="D5490" s="236" t="s">
        <v>202</v>
      </c>
      <c r="E5490" s="237" t="s">
        <v>19</v>
      </c>
      <c r="F5490" s="238" t="s">
        <v>1633</v>
      </c>
      <c r="G5490" s="235"/>
      <c r="H5490" s="237" t="s">
        <v>19</v>
      </c>
      <c r="I5490" s="239"/>
      <c r="J5490" s="235"/>
      <c r="K5490" s="235"/>
      <c r="L5490" s="240"/>
      <c r="M5490" s="241"/>
      <c r="N5490" s="242"/>
      <c r="O5490" s="242"/>
      <c r="P5490" s="242"/>
      <c r="Q5490" s="242"/>
      <c r="R5490" s="242"/>
      <c r="S5490" s="242"/>
      <c r="T5490" s="24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4" t="s">
        <v>202</v>
      </c>
      <c r="AU5490" s="244" t="s">
        <v>82</v>
      </c>
      <c r="AV5490" s="13" t="s">
        <v>80</v>
      </c>
      <c r="AW5490" s="13" t="s">
        <v>34</v>
      </c>
      <c r="AX5490" s="13" t="s">
        <v>72</v>
      </c>
      <c r="AY5490" s="244" t="s">
        <v>191</v>
      </c>
    </row>
    <row r="5491" s="14" customFormat="1">
      <c r="A5491" s="14"/>
      <c r="B5491" s="245"/>
      <c r="C5491" s="246"/>
      <c r="D5491" s="236" t="s">
        <v>202</v>
      </c>
      <c r="E5491" s="247" t="s">
        <v>19</v>
      </c>
      <c r="F5491" s="248" t="s">
        <v>1634</v>
      </c>
      <c r="G5491" s="246"/>
      <c r="H5491" s="249">
        <v>68.328000000000003</v>
      </c>
      <c r="I5491" s="250"/>
      <c r="J5491" s="246"/>
      <c r="K5491" s="246"/>
      <c r="L5491" s="251"/>
      <c r="M5491" s="252"/>
      <c r="N5491" s="253"/>
      <c r="O5491" s="253"/>
      <c r="P5491" s="253"/>
      <c r="Q5491" s="253"/>
      <c r="R5491" s="253"/>
      <c r="S5491" s="253"/>
      <c r="T5491" s="25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5" t="s">
        <v>202</v>
      </c>
      <c r="AU5491" s="255" t="s">
        <v>82</v>
      </c>
      <c r="AV5491" s="14" t="s">
        <v>82</v>
      </c>
      <c r="AW5491" s="14" t="s">
        <v>34</v>
      </c>
      <c r="AX5491" s="14" t="s">
        <v>72</v>
      </c>
      <c r="AY5491" s="255" t="s">
        <v>191</v>
      </c>
    </row>
    <row r="5492" s="14" customFormat="1">
      <c r="A5492" s="14"/>
      <c r="B5492" s="245"/>
      <c r="C5492" s="246"/>
      <c r="D5492" s="236" t="s">
        <v>202</v>
      </c>
      <c r="E5492" s="247" t="s">
        <v>19</v>
      </c>
      <c r="F5492" s="248" t="s">
        <v>1635</v>
      </c>
      <c r="G5492" s="246"/>
      <c r="H5492" s="249">
        <v>1.1719999999999999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5" t="s">
        <v>202</v>
      </c>
      <c r="AU5492" s="255" t="s">
        <v>82</v>
      </c>
      <c r="AV5492" s="14" t="s">
        <v>82</v>
      </c>
      <c r="AW5492" s="14" t="s">
        <v>34</v>
      </c>
      <c r="AX5492" s="14" t="s">
        <v>72</v>
      </c>
      <c r="AY5492" s="255" t="s">
        <v>191</v>
      </c>
    </row>
    <row r="5493" s="14" customFormat="1">
      <c r="A5493" s="14"/>
      <c r="B5493" s="245"/>
      <c r="C5493" s="246"/>
      <c r="D5493" s="236" t="s">
        <v>202</v>
      </c>
      <c r="E5493" s="247" t="s">
        <v>19</v>
      </c>
      <c r="F5493" s="248" t="s">
        <v>1636</v>
      </c>
      <c r="G5493" s="246"/>
      <c r="H5493" s="249">
        <v>-5.4059999999999997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5" t="s">
        <v>202</v>
      </c>
      <c r="AU5493" s="255" t="s">
        <v>82</v>
      </c>
      <c r="AV5493" s="14" t="s">
        <v>82</v>
      </c>
      <c r="AW5493" s="14" t="s">
        <v>34</v>
      </c>
      <c r="AX5493" s="14" t="s">
        <v>72</v>
      </c>
      <c r="AY5493" s="255" t="s">
        <v>191</v>
      </c>
    </row>
    <row r="5494" s="13" customFormat="1">
      <c r="A5494" s="13"/>
      <c r="B5494" s="234"/>
      <c r="C5494" s="235"/>
      <c r="D5494" s="236" t="s">
        <v>202</v>
      </c>
      <c r="E5494" s="237" t="s">
        <v>19</v>
      </c>
      <c r="F5494" s="238" t="s">
        <v>1479</v>
      </c>
      <c r="G5494" s="235"/>
      <c r="H5494" s="237" t="s">
        <v>19</v>
      </c>
      <c r="I5494" s="239"/>
      <c r="J5494" s="235"/>
      <c r="K5494" s="235"/>
      <c r="L5494" s="240"/>
      <c r="M5494" s="241"/>
      <c r="N5494" s="242"/>
      <c r="O5494" s="242"/>
      <c r="P5494" s="242"/>
      <c r="Q5494" s="242"/>
      <c r="R5494" s="242"/>
      <c r="S5494" s="242"/>
      <c r="T5494" s="243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4" t="s">
        <v>202</v>
      </c>
      <c r="AU5494" s="244" t="s">
        <v>82</v>
      </c>
      <c r="AV5494" s="13" t="s">
        <v>80</v>
      </c>
      <c r="AW5494" s="13" t="s">
        <v>34</v>
      </c>
      <c r="AX5494" s="13" t="s">
        <v>72</v>
      </c>
      <c r="AY5494" s="244" t="s">
        <v>191</v>
      </c>
    </row>
    <row r="5495" s="14" customFormat="1">
      <c r="A5495" s="14"/>
      <c r="B5495" s="245"/>
      <c r="C5495" s="246"/>
      <c r="D5495" s="236" t="s">
        <v>202</v>
      </c>
      <c r="E5495" s="247" t="s">
        <v>19</v>
      </c>
      <c r="F5495" s="248" t="s">
        <v>1637</v>
      </c>
      <c r="G5495" s="246"/>
      <c r="H5495" s="249">
        <v>70.772000000000006</v>
      </c>
      <c r="I5495" s="250"/>
      <c r="J5495" s="246"/>
      <c r="K5495" s="246"/>
      <c r="L5495" s="251"/>
      <c r="M5495" s="252"/>
      <c r="N5495" s="253"/>
      <c r="O5495" s="253"/>
      <c r="P5495" s="253"/>
      <c r="Q5495" s="253"/>
      <c r="R5495" s="253"/>
      <c r="S5495" s="253"/>
      <c r="T5495" s="25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5" t="s">
        <v>202</v>
      </c>
      <c r="AU5495" s="255" t="s">
        <v>82</v>
      </c>
      <c r="AV5495" s="14" t="s">
        <v>82</v>
      </c>
      <c r="AW5495" s="14" t="s">
        <v>34</v>
      </c>
      <c r="AX5495" s="14" t="s">
        <v>72</v>
      </c>
      <c r="AY5495" s="255" t="s">
        <v>191</v>
      </c>
    </row>
    <row r="5496" s="14" customFormat="1">
      <c r="A5496" s="14"/>
      <c r="B5496" s="245"/>
      <c r="C5496" s="246"/>
      <c r="D5496" s="236" t="s">
        <v>202</v>
      </c>
      <c r="E5496" s="247" t="s">
        <v>19</v>
      </c>
      <c r="F5496" s="248" t="s">
        <v>704</v>
      </c>
      <c r="G5496" s="246"/>
      <c r="H5496" s="249">
        <v>-1.9199999999999999</v>
      </c>
      <c r="I5496" s="250"/>
      <c r="J5496" s="246"/>
      <c r="K5496" s="246"/>
      <c r="L5496" s="251"/>
      <c r="M5496" s="252"/>
      <c r="N5496" s="253"/>
      <c r="O5496" s="253"/>
      <c r="P5496" s="253"/>
      <c r="Q5496" s="253"/>
      <c r="R5496" s="253"/>
      <c r="S5496" s="253"/>
      <c r="T5496" s="254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55" t="s">
        <v>202</v>
      </c>
      <c r="AU5496" s="255" t="s">
        <v>82</v>
      </c>
      <c r="AV5496" s="14" t="s">
        <v>82</v>
      </c>
      <c r="AW5496" s="14" t="s">
        <v>34</v>
      </c>
      <c r="AX5496" s="14" t="s">
        <v>72</v>
      </c>
      <c r="AY5496" s="255" t="s">
        <v>191</v>
      </c>
    </row>
    <row r="5497" s="15" customFormat="1">
      <c r="A5497" s="15"/>
      <c r="B5497" s="256"/>
      <c r="C5497" s="257"/>
      <c r="D5497" s="236" t="s">
        <v>202</v>
      </c>
      <c r="E5497" s="258" t="s">
        <v>19</v>
      </c>
      <c r="F5497" s="259" t="s">
        <v>208</v>
      </c>
      <c r="G5497" s="257"/>
      <c r="H5497" s="260">
        <v>374.66800000000001</v>
      </c>
      <c r="I5497" s="261"/>
      <c r="J5497" s="257"/>
      <c r="K5497" s="257"/>
      <c r="L5497" s="262"/>
      <c r="M5497" s="263"/>
      <c r="N5497" s="264"/>
      <c r="O5497" s="264"/>
      <c r="P5497" s="264"/>
      <c r="Q5497" s="264"/>
      <c r="R5497" s="264"/>
      <c r="S5497" s="264"/>
      <c r="T5497" s="265"/>
      <c r="U5497" s="15"/>
      <c r="V5497" s="15"/>
      <c r="W5497" s="15"/>
      <c r="X5497" s="15"/>
      <c r="Y5497" s="15"/>
      <c r="Z5497" s="15"/>
      <c r="AA5497" s="15"/>
      <c r="AB5497" s="15"/>
      <c r="AC5497" s="15"/>
      <c r="AD5497" s="15"/>
      <c r="AE5497" s="15"/>
      <c r="AT5497" s="266" t="s">
        <v>202</v>
      </c>
      <c r="AU5497" s="266" t="s">
        <v>82</v>
      </c>
      <c r="AV5497" s="15" t="s">
        <v>93</v>
      </c>
      <c r="AW5497" s="15" t="s">
        <v>34</v>
      </c>
      <c r="AX5497" s="15" t="s">
        <v>72</v>
      </c>
      <c r="AY5497" s="266" t="s">
        <v>191</v>
      </c>
    </row>
    <row r="5498" s="13" customFormat="1">
      <c r="A5498" s="13"/>
      <c r="B5498" s="234"/>
      <c r="C5498" s="235"/>
      <c r="D5498" s="236" t="s">
        <v>202</v>
      </c>
      <c r="E5498" s="237" t="s">
        <v>19</v>
      </c>
      <c r="F5498" s="238" t="s">
        <v>1646</v>
      </c>
      <c r="G5498" s="235"/>
      <c r="H5498" s="237" t="s">
        <v>19</v>
      </c>
      <c r="I5498" s="239"/>
      <c r="J5498" s="235"/>
      <c r="K5498" s="235"/>
      <c r="L5498" s="240"/>
      <c r="M5498" s="241"/>
      <c r="N5498" s="242"/>
      <c r="O5498" s="242"/>
      <c r="P5498" s="242"/>
      <c r="Q5498" s="242"/>
      <c r="R5498" s="242"/>
      <c r="S5498" s="242"/>
      <c r="T5498" s="243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4" t="s">
        <v>202</v>
      </c>
      <c r="AU5498" s="244" t="s">
        <v>82</v>
      </c>
      <c r="AV5498" s="13" t="s">
        <v>80</v>
      </c>
      <c r="AW5498" s="13" t="s">
        <v>34</v>
      </c>
      <c r="AX5498" s="13" t="s">
        <v>72</v>
      </c>
      <c r="AY5498" s="244" t="s">
        <v>191</v>
      </c>
    </row>
    <row r="5499" s="14" customFormat="1">
      <c r="A5499" s="14"/>
      <c r="B5499" s="245"/>
      <c r="C5499" s="246"/>
      <c r="D5499" s="236" t="s">
        <v>202</v>
      </c>
      <c r="E5499" s="247" t="s">
        <v>19</v>
      </c>
      <c r="F5499" s="248" t="s">
        <v>1647</v>
      </c>
      <c r="G5499" s="246"/>
      <c r="H5499" s="249">
        <v>-754.56500000000005</v>
      </c>
      <c r="I5499" s="250"/>
      <c r="J5499" s="246"/>
      <c r="K5499" s="246"/>
      <c r="L5499" s="251"/>
      <c r="M5499" s="252"/>
      <c r="N5499" s="253"/>
      <c r="O5499" s="253"/>
      <c r="P5499" s="253"/>
      <c r="Q5499" s="253"/>
      <c r="R5499" s="253"/>
      <c r="S5499" s="253"/>
      <c r="T5499" s="25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5" t="s">
        <v>202</v>
      </c>
      <c r="AU5499" s="255" t="s">
        <v>82</v>
      </c>
      <c r="AV5499" s="14" t="s">
        <v>82</v>
      </c>
      <c r="AW5499" s="14" t="s">
        <v>34</v>
      </c>
      <c r="AX5499" s="14" t="s">
        <v>72</v>
      </c>
      <c r="AY5499" s="255" t="s">
        <v>191</v>
      </c>
    </row>
    <row r="5500" s="15" customFormat="1">
      <c r="A5500" s="15"/>
      <c r="B5500" s="256"/>
      <c r="C5500" s="257"/>
      <c r="D5500" s="236" t="s">
        <v>202</v>
      </c>
      <c r="E5500" s="258" t="s">
        <v>19</v>
      </c>
      <c r="F5500" s="259" t="s">
        <v>208</v>
      </c>
      <c r="G5500" s="257"/>
      <c r="H5500" s="260">
        <v>-754.56500000000005</v>
      </c>
      <c r="I5500" s="261"/>
      <c r="J5500" s="257"/>
      <c r="K5500" s="257"/>
      <c r="L5500" s="262"/>
      <c r="M5500" s="263"/>
      <c r="N5500" s="264"/>
      <c r="O5500" s="264"/>
      <c r="P5500" s="264"/>
      <c r="Q5500" s="264"/>
      <c r="R5500" s="264"/>
      <c r="S5500" s="264"/>
      <c r="T5500" s="265"/>
      <c r="U5500" s="15"/>
      <c r="V5500" s="15"/>
      <c r="W5500" s="15"/>
      <c r="X5500" s="15"/>
      <c r="Y5500" s="15"/>
      <c r="Z5500" s="15"/>
      <c r="AA5500" s="15"/>
      <c r="AB5500" s="15"/>
      <c r="AC5500" s="15"/>
      <c r="AD5500" s="15"/>
      <c r="AE5500" s="15"/>
      <c r="AT5500" s="266" t="s">
        <v>202</v>
      </c>
      <c r="AU5500" s="266" t="s">
        <v>82</v>
      </c>
      <c r="AV5500" s="15" t="s">
        <v>93</v>
      </c>
      <c r="AW5500" s="15" t="s">
        <v>34</v>
      </c>
      <c r="AX5500" s="15" t="s">
        <v>72</v>
      </c>
      <c r="AY5500" s="266" t="s">
        <v>191</v>
      </c>
    </row>
    <row r="5501" s="13" customFormat="1">
      <c r="A5501" s="13"/>
      <c r="B5501" s="234"/>
      <c r="C5501" s="235"/>
      <c r="D5501" s="236" t="s">
        <v>202</v>
      </c>
      <c r="E5501" s="237" t="s">
        <v>19</v>
      </c>
      <c r="F5501" s="238" t="s">
        <v>3184</v>
      </c>
      <c r="G5501" s="235"/>
      <c r="H5501" s="237" t="s">
        <v>19</v>
      </c>
      <c r="I5501" s="239"/>
      <c r="J5501" s="235"/>
      <c r="K5501" s="235"/>
      <c r="L5501" s="240"/>
      <c r="M5501" s="241"/>
      <c r="N5501" s="242"/>
      <c r="O5501" s="242"/>
      <c r="P5501" s="242"/>
      <c r="Q5501" s="242"/>
      <c r="R5501" s="242"/>
      <c r="S5501" s="242"/>
      <c r="T5501" s="243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44" t="s">
        <v>202</v>
      </c>
      <c r="AU5501" s="244" t="s">
        <v>82</v>
      </c>
      <c r="AV5501" s="13" t="s">
        <v>80</v>
      </c>
      <c r="AW5501" s="13" t="s">
        <v>34</v>
      </c>
      <c r="AX5501" s="13" t="s">
        <v>72</v>
      </c>
      <c r="AY5501" s="244" t="s">
        <v>191</v>
      </c>
    </row>
    <row r="5502" s="13" customFormat="1">
      <c r="A5502" s="13"/>
      <c r="B5502" s="234"/>
      <c r="C5502" s="235"/>
      <c r="D5502" s="236" t="s">
        <v>202</v>
      </c>
      <c r="E5502" s="237" t="s">
        <v>19</v>
      </c>
      <c r="F5502" s="238" t="s">
        <v>701</v>
      </c>
      <c r="G5502" s="235"/>
      <c r="H5502" s="237" t="s">
        <v>19</v>
      </c>
      <c r="I5502" s="239"/>
      <c r="J5502" s="235"/>
      <c r="K5502" s="235"/>
      <c r="L5502" s="240"/>
      <c r="M5502" s="241"/>
      <c r="N5502" s="242"/>
      <c r="O5502" s="242"/>
      <c r="P5502" s="242"/>
      <c r="Q5502" s="242"/>
      <c r="R5502" s="242"/>
      <c r="S5502" s="242"/>
      <c r="T5502" s="243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4" t="s">
        <v>202</v>
      </c>
      <c r="AU5502" s="244" t="s">
        <v>82</v>
      </c>
      <c r="AV5502" s="13" t="s">
        <v>80</v>
      </c>
      <c r="AW5502" s="13" t="s">
        <v>34</v>
      </c>
      <c r="AX5502" s="13" t="s">
        <v>72</v>
      </c>
      <c r="AY5502" s="244" t="s">
        <v>191</v>
      </c>
    </row>
    <row r="5503" s="13" customFormat="1">
      <c r="A5503" s="13"/>
      <c r="B5503" s="234"/>
      <c r="C5503" s="235"/>
      <c r="D5503" s="236" t="s">
        <v>202</v>
      </c>
      <c r="E5503" s="237" t="s">
        <v>19</v>
      </c>
      <c r="F5503" s="238" t="s">
        <v>1489</v>
      </c>
      <c r="G5503" s="235"/>
      <c r="H5503" s="237" t="s">
        <v>19</v>
      </c>
      <c r="I5503" s="239"/>
      <c r="J5503" s="235"/>
      <c r="K5503" s="235"/>
      <c r="L5503" s="240"/>
      <c r="M5503" s="241"/>
      <c r="N5503" s="242"/>
      <c r="O5503" s="242"/>
      <c r="P5503" s="242"/>
      <c r="Q5503" s="242"/>
      <c r="R5503" s="242"/>
      <c r="S5503" s="242"/>
      <c r="T5503" s="24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4" t="s">
        <v>202</v>
      </c>
      <c r="AU5503" s="244" t="s">
        <v>82</v>
      </c>
      <c r="AV5503" s="13" t="s">
        <v>80</v>
      </c>
      <c r="AW5503" s="13" t="s">
        <v>34</v>
      </c>
      <c r="AX5503" s="13" t="s">
        <v>72</v>
      </c>
      <c r="AY5503" s="244" t="s">
        <v>191</v>
      </c>
    </row>
    <row r="5504" s="14" customFormat="1">
      <c r="A5504" s="14"/>
      <c r="B5504" s="245"/>
      <c r="C5504" s="246"/>
      <c r="D5504" s="236" t="s">
        <v>202</v>
      </c>
      <c r="E5504" s="247" t="s">
        <v>19</v>
      </c>
      <c r="F5504" s="248" t="s">
        <v>2273</v>
      </c>
      <c r="G5504" s="246"/>
      <c r="H5504" s="249">
        <v>11.01</v>
      </c>
      <c r="I5504" s="250"/>
      <c r="J5504" s="246"/>
      <c r="K5504" s="246"/>
      <c r="L5504" s="251"/>
      <c r="M5504" s="252"/>
      <c r="N5504" s="253"/>
      <c r="O5504" s="253"/>
      <c r="P5504" s="253"/>
      <c r="Q5504" s="253"/>
      <c r="R5504" s="253"/>
      <c r="S5504" s="253"/>
      <c r="T5504" s="254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5" t="s">
        <v>202</v>
      </c>
      <c r="AU5504" s="255" t="s">
        <v>82</v>
      </c>
      <c r="AV5504" s="14" t="s">
        <v>82</v>
      </c>
      <c r="AW5504" s="14" t="s">
        <v>34</v>
      </c>
      <c r="AX5504" s="14" t="s">
        <v>72</v>
      </c>
      <c r="AY5504" s="255" t="s">
        <v>191</v>
      </c>
    </row>
    <row r="5505" s="13" customFormat="1">
      <c r="A5505" s="13"/>
      <c r="B5505" s="234"/>
      <c r="C5505" s="235"/>
      <c r="D5505" s="236" t="s">
        <v>202</v>
      </c>
      <c r="E5505" s="237" t="s">
        <v>19</v>
      </c>
      <c r="F5505" s="238" t="s">
        <v>2274</v>
      </c>
      <c r="G5505" s="235"/>
      <c r="H5505" s="237" t="s">
        <v>19</v>
      </c>
      <c r="I5505" s="239"/>
      <c r="J5505" s="235"/>
      <c r="K5505" s="235"/>
      <c r="L5505" s="240"/>
      <c r="M5505" s="241"/>
      <c r="N5505" s="242"/>
      <c r="O5505" s="242"/>
      <c r="P5505" s="242"/>
      <c r="Q5505" s="242"/>
      <c r="R5505" s="242"/>
      <c r="S5505" s="242"/>
      <c r="T5505" s="243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44" t="s">
        <v>202</v>
      </c>
      <c r="AU5505" s="244" t="s">
        <v>82</v>
      </c>
      <c r="AV5505" s="13" t="s">
        <v>80</v>
      </c>
      <c r="AW5505" s="13" t="s">
        <v>34</v>
      </c>
      <c r="AX5505" s="13" t="s">
        <v>72</v>
      </c>
      <c r="AY5505" s="244" t="s">
        <v>191</v>
      </c>
    </row>
    <row r="5506" s="14" customFormat="1">
      <c r="A5506" s="14"/>
      <c r="B5506" s="245"/>
      <c r="C5506" s="246"/>
      <c r="D5506" s="236" t="s">
        <v>202</v>
      </c>
      <c r="E5506" s="247" t="s">
        <v>19</v>
      </c>
      <c r="F5506" s="248" t="s">
        <v>2275</v>
      </c>
      <c r="G5506" s="246"/>
      <c r="H5506" s="249">
        <v>16.809999999999999</v>
      </c>
      <c r="I5506" s="250"/>
      <c r="J5506" s="246"/>
      <c r="K5506" s="246"/>
      <c r="L5506" s="251"/>
      <c r="M5506" s="252"/>
      <c r="N5506" s="253"/>
      <c r="O5506" s="253"/>
      <c r="P5506" s="253"/>
      <c r="Q5506" s="253"/>
      <c r="R5506" s="253"/>
      <c r="S5506" s="253"/>
      <c r="T5506" s="254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5" t="s">
        <v>202</v>
      </c>
      <c r="AU5506" s="255" t="s">
        <v>82</v>
      </c>
      <c r="AV5506" s="14" t="s">
        <v>82</v>
      </c>
      <c r="AW5506" s="14" t="s">
        <v>34</v>
      </c>
      <c r="AX5506" s="14" t="s">
        <v>72</v>
      </c>
      <c r="AY5506" s="255" t="s">
        <v>191</v>
      </c>
    </row>
    <row r="5507" s="15" customFormat="1">
      <c r="A5507" s="15"/>
      <c r="B5507" s="256"/>
      <c r="C5507" s="257"/>
      <c r="D5507" s="236" t="s">
        <v>202</v>
      </c>
      <c r="E5507" s="258" t="s">
        <v>19</v>
      </c>
      <c r="F5507" s="259" t="s">
        <v>208</v>
      </c>
      <c r="G5507" s="257"/>
      <c r="H5507" s="260">
        <v>27.82</v>
      </c>
      <c r="I5507" s="261"/>
      <c r="J5507" s="257"/>
      <c r="K5507" s="257"/>
      <c r="L5507" s="262"/>
      <c r="M5507" s="263"/>
      <c r="N5507" s="264"/>
      <c r="O5507" s="264"/>
      <c r="P5507" s="264"/>
      <c r="Q5507" s="264"/>
      <c r="R5507" s="264"/>
      <c r="S5507" s="264"/>
      <c r="T5507" s="265"/>
      <c r="U5507" s="15"/>
      <c r="V5507" s="15"/>
      <c r="W5507" s="15"/>
      <c r="X5507" s="15"/>
      <c r="Y5507" s="15"/>
      <c r="Z5507" s="15"/>
      <c r="AA5507" s="15"/>
      <c r="AB5507" s="15"/>
      <c r="AC5507" s="15"/>
      <c r="AD5507" s="15"/>
      <c r="AE5507" s="15"/>
      <c r="AT5507" s="266" t="s">
        <v>202</v>
      </c>
      <c r="AU5507" s="266" t="s">
        <v>82</v>
      </c>
      <c r="AV5507" s="15" t="s">
        <v>93</v>
      </c>
      <c r="AW5507" s="15" t="s">
        <v>34</v>
      </c>
      <c r="AX5507" s="15" t="s">
        <v>72</v>
      </c>
      <c r="AY5507" s="266" t="s">
        <v>191</v>
      </c>
    </row>
    <row r="5508" s="16" customFormat="1">
      <c r="A5508" s="16"/>
      <c r="B5508" s="267"/>
      <c r="C5508" s="268"/>
      <c r="D5508" s="236" t="s">
        <v>202</v>
      </c>
      <c r="E5508" s="269" t="s">
        <v>19</v>
      </c>
      <c r="F5508" s="270" t="s">
        <v>212</v>
      </c>
      <c r="G5508" s="268"/>
      <c r="H5508" s="271">
        <v>2542.0369999999962</v>
      </c>
      <c r="I5508" s="272"/>
      <c r="J5508" s="268"/>
      <c r="K5508" s="268"/>
      <c r="L5508" s="273"/>
      <c r="M5508" s="274"/>
      <c r="N5508" s="275"/>
      <c r="O5508" s="275"/>
      <c r="P5508" s="275"/>
      <c r="Q5508" s="275"/>
      <c r="R5508" s="275"/>
      <c r="S5508" s="275"/>
      <c r="T5508" s="276"/>
      <c r="U5508" s="16"/>
      <c r="V5508" s="16"/>
      <c r="W5508" s="16"/>
      <c r="X5508" s="16"/>
      <c r="Y5508" s="16"/>
      <c r="Z5508" s="16"/>
      <c r="AA5508" s="16"/>
      <c r="AB5508" s="16"/>
      <c r="AC5508" s="16"/>
      <c r="AD5508" s="16"/>
      <c r="AE5508" s="16"/>
      <c r="AT5508" s="277" t="s">
        <v>202</v>
      </c>
      <c r="AU5508" s="277" t="s">
        <v>82</v>
      </c>
      <c r="AV5508" s="16" t="s">
        <v>198</v>
      </c>
      <c r="AW5508" s="16" t="s">
        <v>34</v>
      </c>
      <c r="AX5508" s="16" t="s">
        <v>80</v>
      </c>
      <c r="AY5508" s="277" t="s">
        <v>191</v>
      </c>
    </row>
    <row r="5509" s="12" customFormat="1" ht="22.8" customHeight="1">
      <c r="A5509" s="12"/>
      <c r="B5509" s="200"/>
      <c r="C5509" s="201"/>
      <c r="D5509" s="202" t="s">
        <v>71</v>
      </c>
      <c r="E5509" s="214" t="s">
        <v>3185</v>
      </c>
      <c r="F5509" s="214" t="s">
        <v>3186</v>
      </c>
      <c r="G5509" s="201"/>
      <c r="H5509" s="201"/>
      <c r="I5509" s="204"/>
      <c r="J5509" s="215">
        <f>BK5509</f>
        <v>0</v>
      </c>
      <c r="K5509" s="201"/>
      <c r="L5509" s="206"/>
      <c r="M5509" s="207"/>
      <c r="N5509" s="208"/>
      <c r="O5509" s="208"/>
      <c r="P5509" s="209">
        <f>SUM(P5510:P5559)</f>
        <v>0</v>
      </c>
      <c r="Q5509" s="208"/>
      <c r="R5509" s="209">
        <f>SUM(R5510:R5559)</f>
        <v>0.049113999999999998</v>
      </c>
      <c r="S5509" s="208"/>
      <c r="T5509" s="210">
        <f>SUM(T5510:T5559)</f>
        <v>0</v>
      </c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R5509" s="211" t="s">
        <v>82</v>
      </c>
      <c r="AT5509" s="212" t="s">
        <v>71</v>
      </c>
      <c r="AU5509" s="212" t="s">
        <v>80</v>
      </c>
      <c r="AY5509" s="211" t="s">
        <v>191</v>
      </c>
      <c r="BK5509" s="213">
        <f>SUM(BK5510:BK5559)</f>
        <v>0</v>
      </c>
    </row>
    <row r="5510" s="2" customFormat="1" ht="16.5" customHeight="1">
      <c r="A5510" s="41"/>
      <c r="B5510" s="42"/>
      <c r="C5510" s="216" t="s">
        <v>3187</v>
      </c>
      <c r="D5510" s="216" t="s">
        <v>193</v>
      </c>
      <c r="E5510" s="217" t="s">
        <v>3188</v>
      </c>
      <c r="F5510" s="218" t="s">
        <v>3189</v>
      </c>
      <c r="G5510" s="219" t="s">
        <v>196</v>
      </c>
      <c r="H5510" s="220">
        <v>13.779999999999999</v>
      </c>
      <c r="I5510" s="221"/>
      <c r="J5510" s="222">
        <f>ROUND(I5510*H5510,2)</f>
        <v>0</v>
      </c>
      <c r="K5510" s="218" t="s">
        <v>927</v>
      </c>
      <c r="L5510" s="47"/>
      <c r="M5510" s="223" t="s">
        <v>19</v>
      </c>
      <c r="N5510" s="224" t="s">
        <v>43</v>
      </c>
      <c r="O5510" s="87"/>
      <c r="P5510" s="225">
        <f>O5510*H5510</f>
        <v>0</v>
      </c>
      <c r="Q5510" s="225">
        <v>0</v>
      </c>
      <c r="R5510" s="225">
        <f>Q5510*H5510</f>
        <v>0</v>
      </c>
      <c r="S5510" s="225">
        <v>0</v>
      </c>
      <c r="T5510" s="226">
        <f>S5510*H5510</f>
        <v>0</v>
      </c>
      <c r="U5510" s="41"/>
      <c r="V5510" s="41"/>
      <c r="W5510" s="41"/>
      <c r="X5510" s="41"/>
      <c r="Y5510" s="41"/>
      <c r="Z5510" s="41"/>
      <c r="AA5510" s="41"/>
      <c r="AB5510" s="41"/>
      <c r="AC5510" s="41"/>
      <c r="AD5510" s="41"/>
      <c r="AE5510" s="41"/>
      <c r="AR5510" s="227" t="s">
        <v>464</v>
      </c>
      <c r="AT5510" s="227" t="s">
        <v>193</v>
      </c>
      <c r="AU5510" s="227" t="s">
        <v>82</v>
      </c>
      <c r="AY5510" s="20" t="s">
        <v>191</v>
      </c>
      <c r="BE5510" s="228">
        <f>IF(N5510="základní",J5510,0)</f>
        <v>0</v>
      </c>
      <c r="BF5510" s="228">
        <f>IF(N5510="snížená",J5510,0)</f>
        <v>0</v>
      </c>
      <c r="BG5510" s="228">
        <f>IF(N5510="zákl. přenesená",J5510,0)</f>
        <v>0</v>
      </c>
      <c r="BH5510" s="228">
        <f>IF(N5510="sníž. přenesená",J5510,0)</f>
        <v>0</v>
      </c>
      <c r="BI5510" s="228">
        <f>IF(N5510="nulová",J5510,0)</f>
        <v>0</v>
      </c>
      <c r="BJ5510" s="20" t="s">
        <v>80</v>
      </c>
      <c r="BK5510" s="228">
        <f>ROUND(I5510*H5510,2)</f>
        <v>0</v>
      </c>
      <c r="BL5510" s="20" t="s">
        <v>464</v>
      </c>
      <c r="BM5510" s="227" t="s">
        <v>3190</v>
      </c>
    </row>
    <row r="5511" s="13" customFormat="1">
      <c r="A5511" s="13"/>
      <c r="B5511" s="234"/>
      <c r="C5511" s="235"/>
      <c r="D5511" s="236" t="s">
        <v>202</v>
      </c>
      <c r="E5511" s="237" t="s">
        <v>19</v>
      </c>
      <c r="F5511" s="238" t="s">
        <v>3191</v>
      </c>
      <c r="G5511" s="235"/>
      <c r="H5511" s="237" t="s">
        <v>19</v>
      </c>
      <c r="I5511" s="239"/>
      <c r="J5511" s="235"/>
      <c r="K5511" s="235"/>
      <c r="L5511" s="240"/>
      <c r="M5511" s="241"/>
      <c r="N5511" s="242"/>
      <c r="O5511" s="242"/>
      <c r="P5511" s="242"/>
      <c r="Q5511" s="242"/>
      <c r="R5511" s="242"/>
      <c r="S5511" s="242"/>
      <c r="T5511" s="24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4" t="s">
        <v>202</v>
      </c>
      <c r="AU5511" s="244" t="s">
        <v>82</v>
      </c>
      <c r="AV5511" s="13" t="s">
        <v>80</v>
      </c>
      <c r="AW5511" s="13" t="s">
        <v>34</v>
      </c>
      <c r="AX5511" s="13" t="s">
        <v>72</v>
      </c>
      <c r="AY5511" s="244" t="s">
        <v>191</v>
      </c>
    </row>
    <row r="5512" s="13" customFormat="1">
      <c r="A5512" s="13"/>
      <c r="B5512" s="234"/>
      <c r="C5512" s="235"/>
      <c r="D5512" s="236" t="s">
        <v>202</v>
      </c>
      <c r="E5512" s="237" t="s">
        <v>19</v>
      </c>
      <c r="F5512" s="238" t="s">
        <v>2517</v>
      </c>
      <c r="G5512" s="235"/>
      <c r="H5512" s="237" t="s">
        <v>19</v>
      </c>
      <c r="I5512" s="239"/>
      <c r="J5512" s="235"/>
      <c r="K5512" s="235"/>
      <c r="L5512" s="240"/>
      <c r="M5512" s="241"/>
      <c r="N5512" s="242"/>
      <c r="O5512" s="242"/>
      <c r="P5512" s="242"/>
      <c r="Q5512" s="242"/>
      <c r="R5512" s="242"/>
      <c r="S5512" s="242"/>
      <c r="T5512" s="243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4" t="s">
        <v>202</v>
      </c>
      <c r="AU5512" s="244" t="s">
        <v>82</v>
      </c>
      <c r="AV5512" s="13" t="s">
        <v>80</v>
      </c>
      <c r="AW5512" s="13" t="s">
        <v>34</v>
      </c>
      <c r="AX5512" s="13" t="s">
        <v>72</v>
      </c>
      <c r="AY5512" s="244" t="s">
        <v>191</v>
      </c>
    </row>
    <row r="5513" s="14" customFormat="1">
      <c r="A5513" s="14"/>
      <c r="B5513" s="245"/>
      <c r="C5513" s="246"/>
      <c r="D5513" s="236" t="s">
        <v>202</v>
      </c>
      <c r="E5513" s="247" t="s">
        <v>19</v>
      </c>
      <c r="F5513" s="248" t="s">
        <v>3192</v>
      </c>
      <c r="G5513" s="246"/>
      <c r="H5513" s="249">
        <v>1.04</v>
      </c>
      <c r="I5513" s="250"/>
      <c r="J5513" s="246"/>
      <c r="K5513" s="246"/>
      <c r="L5513" s="251"/>
      <c r="M5513" s="252"/>
      <c r="N5513" s="253"/>
      <c r="O5513" s="253"/>
      <c r="P5513" s="253"/>
      <c r="Q5513" s="253"/>
      <c r="R5513" s="253"/>
      <c r="S5513" s="253"/>
      <c r="T5513" s="254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5" t="s">
        <v>202</v>
      </c>
      <c r="AU5513" s="255" t="s">
        <v>82</v>
      </c>
      <c r="AV5513" s="14" t="s">
        <v>82</v>
      </c>
      <c r="AW5513" s="14" t="s">
        <v>34</v>
      </c>
      <c r="AX5513" s="14" t="s">
        <v>72</v>
      </c>
      <c r="AY5513" s="255" t="s">
        <v>191</v>
      </c>
    </row>
    <row r="5514" s="13" customFormat="1">
      <c r="A5514" s="13"/>
      <c r="B5514" s="234"/>
      <c r="C5514" s="235"/>
      <c r="D5514" s="236" t="s">
        <v>202</v>
      </c>
      <c r="E5514" s="237" t="s">
        <v>19</v>
      </c>
      <c r="F5514" s="238" t="s">
        <v>2519</v>
      </c>
      <c r="G5514" s="235"/>
      <c r="H5514" s="237" t="s">
        <v>19</v>
      </c>
      <c r="I5514" s="239"/>
      <c r="J5514" s="235"/>
      <c r="K5514" s="235"/>
      <c r="L5514" s="240"/>
      <c r="M5514" s="241"/>
      <c r="N5514" s="242"/>
      <c r="O5514" s="242"/>
      <c r="P5514" s="242"/>
      <c r="Q5514" s="242"/>
      <c r="R5514" s="242"/>
      <c r="S5514" s="242"/>
      <c r="T5514" s="24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4" t="s">
        <v>202</v>
      </c>
      <c r="AU5514" s="244" t="s">
        <v>82</v>
      </c>
      <c r="AV5514" s="13" t="s">
        <v>80</v>
      </c>
      <c r="AW5514" s="13" t="s">
        <v>34</v>
      </c>
      <c r="AX5514" s="13" t="s">
        <v>72</v>
      </c>
      <c r="AY5514" s="244" t="s">
        <v>191</v>
      </c>
    </row>
    <row r="5515" s="14" customFormat="1">
      <c r="A5515" s="14"/>
      <c r="B5515" s="245"/>
      <c r="C5515" s="246"/>
      <c r="D5515" s="236" t="s">
        <v>202</v>
      </c>
      <c r="E5515" s="247" t="s">
        <v>19</v>
      </c>
      <c r="F5515" s="248" t="s">
        <v>3192</v>
      </c>
      <c r="G5515" s="246"/>
      <c r="H5515" s="249">
        <v>1.04</v>
      </c>
      <c r="I5515" s="250"/>
      <c r="J5515" s="246"/>
      <c r="K5515" s="246"/>
      <c r="L5515" s="251"/>
      <c r="M5515" s="252"/>
      <c r="N5515" s="253"/>
      <c r="O5515" s="253"/>
      <c r="P5515" s="253"/>
      <c r="Q5515" s="253"/>
      <c r="R5515" s="253"/>
      <c r="S5515" s="253"/>
      <c r="T5515" s="254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5" t="s">
        <v>202</v>
      </c>
      <c r="AU5515" s="255" t="s">
        <v>82</v>
      </c>
      <c r="AV5515" s="14" t="s">
        <v>82</v>
      </c>
      <c r="AW5515" s="14" t="s">
        <v>34</v>
      </c>
      <c r="AX5515" s="14" t="s">
        <v>72</v>
      </c>
      <c r="AY5515" s="255" t="s">
        <v>191</v>
      </c>
    </row>
    <row r="5516" s="13" customFormat="1">
      <c r="A5516" s="13"/>
      <c r="B5516" s="234"/>
      <c r="C5516" s="235"/>
      <c r="D5516" s="236" t="s">
        <v>202</v>
      </c>
      <c r="E5516" s="237" t="s">
        <v>19</v>
      </c>
      <c r="F5516" s="238" t="s">
        <v>2520</v>
      </c>
      <c r="G5516" s="235"/>
      <c r="H5516" s="237" t="s">
        <v>19</v>
      </c>
      <c r="I5516" s="239"/>
      <c r="J5516" s="235"/>
      <c r="K5516" s="235"/>
      <c r="L5516" s="240"/>
      <c r="M5516" s="241"/>
      <c r="N5516" s="242"/>
      <c r="O5516" s="242"/>
      <c r="P5516" s="242"/>
      <c r="Q5516" s="242"/>
      <c r="R5516" s="242"/>
      <c r="S5516" s="242"/>
      <c r="T5516" s="24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4" t="s">
        <v>202</v>
      </c>
      <c r="AU5516" s="244" t="s">
        <v>82</v>
      </c>
      <c r="AV5516" s="13" t="s">
        <v>80</v>
      </c>
      <c r="AW5516" s="13" t="s">
        <v>34</v>
      </c>
      <c r="AX5516" s="13" t="s">
        <v>72</v>
      </c>
      <c r="AY5516" s="244" t="s">
        <v>191</v>
      </c>
    </row>
    <row r="5517" s="14" customFormat="1">
      <c r="A5517" s="14"/>
      <c r="B5517" s="245"/>
      <c r="C5517" s="246"/>
      <c r="D5517" s="236" t="s">
        <v>202</v>
      </c>
      <c r="E5517" s="247" t="s">
        <v>19</v>
      </c>
      <c r="F5517" s="248" t="s">
        <v>1739</v>
      </c>
      <c r="G5517" s="246"/>
      <c r="H5517" s="249">
        <v>1.5</v>
      </c>
      <c r="I5517" s="250"/>
      <c r="J5517" s="246"/>
      <c r="K5517" s="246"/>
      <c r="L5517" s="251"/>
      <c r="M5517" s="252"/>
      <c r="N5517" s="253"/>
      <c r="O5517" s="253"/>
      <c r="P5517" s="253"/>
      <c r="Q5517" s="253"/>
      <c r="R5517" s="253"/>
      <c r="S5517" s="253"/>
      <c r="T5517" s="25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5" t="s">
        <v>202</v>
      </c>
      <c r="AU5517" s="255" t="s">
        <v>82</v>
      </c>
      <c r="AV5517" s="14" t="s">
        <v>82</v>
      </c>
      <c r="AW5517" s="14" t="s">
        <v>34</v>
      </c>
      <c r="AX5517" s="14" t="s">
        <v>72</v>
      </c>
      <c r="AY5517" s="255" t="s">
        <v>191</v>
      </c>
    </row>
    <row r="5518" s="13" customFormat="1">
      <c r="A5518" s="13"/>
      <c r="B5518" s="234"/>
      <c r="C5518" s="235"/>
      <c r="D5518" s="236" t="s">
        <v>202</v>
      </c>
      <c r="E5518" s="237" t="s">
        <v>19</v>
      </c>
      <c r="F5518" s="238" t="s">
        <v>2521</v>
      </c>
      <c r="G5518" s="235"/>
      <c r="H5518" s="237" t="s">
        <v>19</v>
      </c>
      <c r="I5518" s="239"/>
      <c r="J5518" s="235"/>
      <c r="K5518" s="235"/>
      <c r="L5518" s="240"/>
      <c r="M5518" s="241"/>
      <c r="N5518" s="242"/>
      <c r="O5518" s="242"/>
      <c r="P5518" s="242"/>
      <c r="Q5518" s="242"/>
      <c r="R5518" s="242"/>
      <c r="S5518" s="242"/>
      <c r="T5518" s="24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4" t="s">
        <v>202</v>
      </c>
      <c r="AU5518" s="244" t="s">
        <v>82</v>
      </c>
      <c r="AV5518" s="13" t="s">
        <v>80</v>
      </c>
      <c r="AW5518" s="13" t="s">
        <v>34</v>
      </c>
      <c r="AX5518" s="13" t="s">
        <v>72</v>
      </c>
      <c r="AY5518" s="244" t="s">
        <v>191</v>
      </c>
    </row>
    <row r="5519" s="14" customFormat="1">
      <c r="A5519" s="14"/>
      <c r="B5519" s="245"/>
      <c r="C5519" s="246"/>
      <c r="D5519" s="236" t="s">
        <v>202</v>
      </c>
      <c r="E5519" s="247" t="s">
        <v>19</v>
      </c>
      <c r="F5519" s="248" t="s">
        <v>1740</v>
      </c>
      <c r="G5519" s="246"/>
      <c r="H5519" s="249">
        <v>5</v>
      </c>
      <c r="I5519" s="250"/>
      <c r="J5519" s="246"/>
      <c r="K5519" s="246"/>
      <c r="L5519" s="251"/>
      <c r="M5519" s="252"/>
      <c r="N5519" s="253"/>
      <c r="O5519" s="253"/>
      <c r="P5519" s="253"/>
      <c r="Q5519" s="253"/>
      <c r="R5519" s="253"/>
      <c r="S5519" s="253"/>
      <c r="T5519" s="25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5" t="s">
        <v>202</v>
      </c>
      <c r="AU5519" s="255" t="s">
        <v>82</v>
      </c>
      <c r="AV5519" s="14" t="s">
        <v>82</v>
      </c>
      <c r="AW5519" s="14" t="s">
        <v>34</v>
      </c>
      <c r="AX5519" s="14" t="s">
        <v>72</v>
      </c>
      <c r="AY5519" s="255" t="s">
        <v>191</v>
      </c>
    </row>
    <row r="5520" s="13" customFormat="1">
      <c r="A5520" s="13"/>
      <c r="B5520" s="234"/>
      <c r="C5520" s="235"/>
      <c r="D5520" s="236" t="s">
        <v>202</v>
      </c>
      <c r="E5520" s="237" t="s">
        <v>19</v>
      </c>
      <c r="F5520" s="238" t="s">
        <v>2522</v>
      </c>
      <c r="G5520" s="235"/>
      <c r="H5520" s="237" t="s">
        <v>19</v>
      </c>
      <c r="I5520" s="239"/>
      <c r="J5520" s="235"/>
      <c r="K5520" s="235"/>
      <c r="L5520" s="240"/>
      <c r="M5520" s="241"/>
      <c r="N5520" s="242"/>
      <c r="O5520" s="242"/>
      <c r="P5520" s="242"/>
      <c r="Q5520" s="242"/>
      <c r="R5520" s="242"/>
      <c r="S5520" s="242"/>
      <c r="T5520" s="243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4" t="s">
        <v>202</v>
      </c>
      <c r="AU5520" s="244" t="s">
        <v>82</v>
      </c>
      <c r="AV5520" s="13" t="s">
        <v>80</v>
      </c>
      <c r="AW5520" s="13" t="s">
        <v>34</v>
      </c>
      <c r="AX5520" s="13" t="s">
        <v>72</v>
      </c>
      <c r="AY5520" s="244" t="s">
        <v>191</v>
      </c>
    </row>
    <row r="5521" s="14" customFormat="1">
      <c r="A5521" s="14"/>
      <c r="B5521" s="245"/>
      <c r="C5521" s="246"/>
      <c r="D5521" s="236" t="s">
        <v>202</v>
      </c>
      <c r="E5521" s="247" t="s">
        <v>19</v>
      </c>
      <c r="F5521" s="248" t="s">
        <v>2345</v>
      </c>
      <c r="G5521" s="246"/>
      <c r="H5521" s="249">
        <v>2</v>
      </c>
      <c r="I5521" s="250"/>
      <c r="J5521" s="246"/>
      <c r="K5521" s="246"/>
      <c r="L5521" s="251"/>
      <c r="M5521" s="252"/>
      <c r="N5521" s="253"/>
      <c r="O5521" s="253"/>
      <c r="P5521" s="253"/>
      <c r="Q5521" s="253"/>
      <c r="R5521" s="253"/>
      <c r="S5521" s="253"/>
      <c r="T5521" s="254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5" t="s">
        <v>202</v>
      </c>
      <c r="AU5521" s="255" t="s">
        <v>82</v>
      </c>
      <c r="AV5521" s="14" t="s">
        <v>82</v>
      </c>
      <c r="AW5521" s="14" t="s">
        <v>34</v>
      </c>
      <c r="AX5521" s="14" t="s">
        <v>72</v>
      </c>
      <c r="AY5521" s="255" t="s">
        <v>191</v>
      </c>
    </row>
    <row r="5522" s="13" customFormat="1">
      <c r="A5522" s="13"/>
      <c r="B5522" s="234"/>
      <c r="C5522" s="235"/>
      <c r="D5522" s="236" t="s">
        <v>202</v>
      </c>
      <c r="E5522" s="237" t="s">
        <v>19</v>
      </c>
      <c r="F5522" s="238" t="s">
        <v>2525</v>
      </c>
      <c r="G5522" s="235"/>
      <c r="H5522" s="237" t="s">
        <v>19</v>
      </c>
      <c r="I5522" s="239"/>
      <c r="J5522" s="235"/>
      <c r="K5522" s="235"/>
      <c r="L5522" s="240"/>
      <c r="M5522" s="241"/>
      <c r="N5522" s="242"/>
      <c r="O5522" s="242"/>
      <c r="P5522" s="242"/>
      <c r="Q5522" s="242"/>
      <c r="R5522" s="242"/>
      <c r="S5522" s="242"/>
      <c r="T5522" s="243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4" t="s">
        <v>202</v>
      </c>
      <c r="AU5522" s="244" t="s">
        <v>82</v>
      </c>
      <c r="AV5522" s="13" t="s">
        <v>80</v>
      </c>
      <c r="AW5522" s="13" t="s">
        <v>34</v>
      </c>
      <c r="AX5522" s="13" t="s">
        <v>72</v>
      </c>
      <c r="AY5522" s="244" t="s">
        <v>191</v>
      </c>
    </row>
    <row r="5523" s="14" customFormat="1">
      <c r="A5523" s="14"/>
      <c r="B5523" s="245"/>
      <c r="C5523" s="246"/>
      <c r="D5523" s="236" t="s">
        <v>202</v>
      </c>
      <c r="E5523" s="247" t="s">
        <v>19</v>
      </c>
      <c r="F5523" s="248" t="s">
        <v>3193</v>
      </c>
      <c r="G5523" s="246"/>
      <c r="H5523" s="249">
        <v>3.2000000000000002</v>
      </c>
      <c r="I5523" s="250"/>
      <c r="J5523" s="246"/>
      <c r="K5523" s="246"/>
      <c r="L5523" s="251"/>
      <c r="M5523" s="252"/>
      <c r="N5523" s="253"/>
      <c r="O5523" s="253"/>
      <c r="P5523" s="253"/>
      <c r="Q5523" s="253"/>
      <c r="R5523" s="253"/>
      <c r="S5523" s="253"/>
      <c r="T5523" s="254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5" t="s">
        <v>202</v>
      </c>
      <c r="AU5523" s="255" t="s">
        <v>82</v>
      </c>
      <c r="AV5523" s="14" t="s">
        <v>82</v>
      </c>
      <c r="AW5523" s="14" t="s">
        <v>34</v>
      </c>
      <c r="AX5523" s="14" t="s">
        <v>72</v>
      </c>
      <c r="AY5523" s="255" t="s">
        <v>191</v>
      </c>
    </row>
    <row r="5524" s="16" customFormat="1">
      <c r="A5524" s="16"/>
      <c r="B5524" s="267"/>
      <c r="C5524" s="268"/>
      <c r="D5524" s="236" t="s">
        <v>202</v>
      </c>
      <c r="E5524" s="269" t="s">
        <v>19</v>
      </c>
      <c r="F5524" s="270" t="s">
        <v>212</v>
      </c>
      <c r="G5524" s="268"/>
      <c r="H5524" s="271">
        <v>13.780000000000001</v>
      </c>
      <c r="I5524" s="272"/>
      <c r="J5524" s="268"/>
      <c r="K5524" s="268"/>
      <c r="L5524" s="273"/>
      <c r="M5524" s="274"/>
      <c r="N5524" s="275"/>
      <c r="O5524" s="275"/>
      <c r="P5524" s="275"/>
      <c r="Q5524" s="275"/>
      <c r="R5524" s="275"/>
      <c r="S5524" s="275"/>
      <c r="T5524" s="276"/>
      <c r="U5524" s="16"/>
      <c r="V5524" s="16"/>
      <c r="W5524" s="16"/>
      <c r="X5524" s="16"/>
      <c r="Y5524" s="16"/>
      <c r="Z5524" s="16"/>
      <c r="AA5524" s="16"/>
      <c r="AB5524" s="16"/>
      <c r="AC5524" s="16"/>
      <c r="AD5524" s="16"/>
      <c r="AE5524" s="16"/>
      <c r="AT5524" s="277" t="s">
        <v>202</v>
      </c>
      <c r="AU5524" s="277" t="s">
        <v>82</v>
      </c>
      <c r="AV5524" s="16" t="s">
        <v>198</v>
      </c>
      <c r="AW5524" s="16" t="s">
        <v>34</v>
      </c>
      <c r="AX5524" s="16" t="s">
        <v>80</v>
      </c>
      <c r="AY5524" s="277" t="s">
        <v>191</v>
      </c>
    </row>
    <row r="5525" s="2" customFormat="1" ht="16.5" customHeight="1">
      <c r="A5525" s="41"/>
      <c r="B5525" s="42"/>
      <c r="C5525" s="278" t="s">
        <v>3194</v>
      </c>
      <c r="D5525" s="278" t="s">
        <v>260</v>
      </c>
      <c r="E5525" s="279" t="s">
        <v>3195</v>
      </c>
      <c r="F5525" s="280" t="s">
        <v>3196</v>
      </c>
      <c r="G5525" s="281" t="s">
        <v>196</v>
      </c>
      <c r="H5525" s="282">
        <v>13.779999999999999</v>
      </c>
      <c r="I5525" s="283"/>
      <c r="J5525" s="284">
        <f>ROUND(I5525*H5525,2)</f>
        <v>0</v>
      </c>
      <c r="K5525" s="280" t="s">
        <v>927</v>
      </c>
      <c r="L5525" s="285"/>
      <c r="M5525" s="286" t="s">
        <v>19</v>
      </c>
      <c r="N5525" s="287" t="s">
        <v>43</v>
      </c>
      <c r="O5525" s="87"/>
      <c r="P5525" s="225">
        <f>O5525*H5525</f>
        <v>0</v>
      </c>
      <c r="Q5525" s="225">
        <v>0.0012999999999999999</v>
      </c>
      <c r="R5525" s="225">
        <f>Q5525*H5525</f>
        <v>0.017913999999999999</v>
      </c>
      <c r="S5525" s="225">
        <v>0</v>
      </c>
      <c r="T5525" s="226">
        <f>S5525*H5525</f>
        <v>0</v>
      </c>
      <c r="U5525" s="41"/>
      <c r="V5525" s="41"/>
      <c r="W5525" s="41"/>
      <c r="X5525" s="41"/>
      <c r="Y5525" s="41"/>
      <c r="Z5525" s="41"/>
      <c r="AA5525" s="41"/>
      <c r="AB5525" s="41"/>
      <c r="AC5525" s="41"/>
      <c r="AD5525" s="41"/>
      <c r="AE5525" s="41"/>
      <c r="AR5525" s="227" t="s">
        <v>688</v>
      </c>
      <c r="AT5525" s="227" t="s">
        <v>260</v>
      </c>
      <c r="AU5525" s="227" t="s">
        <v>82</v>
      </c>
      <c r="AY5525" s="20" t="s">
        <v>191</v>
      </c>
      <c r="BE5525" s="228">
        <f>IF(N5525="základní",J5525,0)</f>
        <v>0</v>
      </c>
      <c r="BF5525" s="228">
        <f>IF(N5525="snížená",J5525,0)</f>
        <v>0</v>
      </c>
      <c r="BG5525" s="228">
        <f>IF(N5525="zákl. přenesená",J5525,0)</f>
        <v>0</v>
      </c>
      <c r="BH5525" s="228">
        <f>IF(N5525="sníž. přenesená",J5525,0)</f>
        <v>0</v>
      </c>
      <c r="BI5525" s="228">
        <f>IF(N5525="nulová",J5525,0)</f>
        <v>0</v>
      </c>
      <c r="BJ5525" s="20" t="s">
        <v>80</v>
      </c>
      <c r="BK5525" s="228">
        <f>ROUND(I5525*H5525,2)</f>
        <v>0</v>
      </c>
      <c r="BL5525" s="20" t="s">
        <v>464</v>
      </c>
      <c r="BM5525" s="227" t="s">
        <v>3197</v>
      </c>
    </row>
    <row r="5526" s="13" customFormat="1">
      <c r="A5526" s="13"/>
      <c r="B5526" s="234"/>
      <c r="C5526" s="235"/>
      <c r="D5526" s="236" t="s">
        <v>202</v>
      </c>
      <c r="E5526" s="237" t="s">
        <v>19</v>
      </c>
      <c r="F5526" s="238" t="s">
        <v>3191</v>
      </c>
      <c r="G5526" s="235"/>
      <c r="H5526" s="237" t="s">
        <v>19</v>
      </c>
      <c r="I5526" s="239"/>
      <c r="J5526" s="235"/>
      <c r="K5526" s="235"/>
      <c r="L5526" s="240"/>
      <c r="M5526" s="241"/>
      <c r="N5526" s="242"/>
      <c r="O5526" s="242"/>
      <c r="P5526" s="242"/>
      <c r="Q5526" s="242"/>
      <c r="R5526" s="242"/>
      <c r="S5526" s="242"/>
      <c r="T5526" s="243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4" t="s">
        <v>202</v>
      </c>
      <c r="AU5526" s="244" t="s">
        <v>82</v>
      </c>
      <c r="AV5526" s="13" t="s">
        <v>80</v>
      </c>
      <c r="AW5526" s="13" t="s">
        <v>34</v>
      </c>
      <c r="AX5526" s="13" t="s">
        <v>72</v>
      </c>
      <c r="AY5526" s="244" t="s">
        <v>191</v>
      </c>
    </row>
    <row r="5527" s="13" customFormat="1">
      <c r="A5527" s="13"/>
      <c r="B5527" s="234"/>
      <c r="C5527" s="235"/>
      <c r="D5527" s="236" t="s">
        <v>202</v>
      </c>
      <c r="E5527" s="237" t="s">
        <v>19</v>
      </c>
      <c r="F5527" s="238" t="s">
        <v>2517</v>
      </c>
      <c r="G5527" s="235"/>
      <c r="H5527" s="237" t="s">
        <v>19</v>
      </c>
      <c r="I5527" s="239"/>
      <c r="J5527" s="235"/>
      <c r="K5527" s="235"/>
      <c r="L5527" s="240"/>
      <c r="M5527" s="241"/>
      <c r="N5527" s="242"/>
      <c r="O5527" s="242"/>
      <c r="P5527" s="242"/>
      <c r="Q5527" s="242"/>
      <c r="R5527" s="242"/>
      <c r="S5527" s="242"/>
      <c r="T5527" s="24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4" t="s">
        <v>202</v>
      </c>
      <c r="AU5527" s="244" t="s">
        <v>82</v>
      </c>
      <c r="AV5527" s="13" t="s">
        <v>80</v>
      </c>
      <c r="AW5527" s="13" t="s">
        <v>34</v>
      </c>
      <c r="AX5527" s="13" t="s">
        <v>72</v>
      </c>
      <c r="AY5527" s="244" t="s">
        <v>191</v>
      </c>
    </row>
    <row r="5528" s="14" customFormat="1">
      <c r="A5528" s="14"/>
      <c r="B5528" s="245"/>
      <c r="C5528" s="246"/>
      <c r="D5528" s="236" t="s">
        <v>202</v>
      </c>
      <c r="E5528" s="247" t="s">
        <v>19</v>
      </c>
      <c r="F5528" s="248" t="s">
        <v>3192</v>
      </c>
      <c r="G5528" s="246"/>
      <c r="H5528" s="249">
        <v>1.04</v>
      </c>
      <c r="I5528" s="250"/>
      <c r="J5528" s="246"/>
      <c r="K5528" s="246"/>
      <c r="L5528" s="251"/>
      <c r="M5528" s="252"/>
      <c r="N5528" s="253"/>
      <c r="O5528" s="253"/>
      <c r="P5528" s="253"/>
      <c r="Q5528" s="253"/>
      <c r="R5528" s="253"/>
      <c r="S5528" s="253"/>
      <c r="T5528" s="254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5" t="s">
        <v>202</v>
      </c>
      <c r="AU5528" s="255" t="s">
        <v>82</v>
      </c>
      <c r="AV5528" s="14" t="s">
        <v>82</v>
      </c>
      <c r="AW5528" s="14" t="s">
        <v>34</v>
      </c>
      <c r="AX5528" s="14" t="s">
        <v>72</v>
      </c>
      <c r="AY5528" s="255" t="s">
        <v>191</v>
      </c>
    </row>
    <row r="5529" s="13" customFormat="1">
      <c r="A5529" s="13"/>
      <c r="B5529" s="234"/>
      <c r="C5529" s="235"/>
      <c r="D5529" s="236" t="s">
        <v>202</v>
      </c>
      <c r="E5529" s="237" t="s">
        <v>19</v>
      </c>
      <c r="F5529" s="238" t="s">
        <v>2519</v>
      </c>
      <c r="G5529" s="235"/>
      <c r="H5529" s="237" t="s">
        <v>19</v>
      </c>
      <c r="I5529" s="239"/>
      <c r="J5529" s="235"/>
      <c r="K5529" s="235"/>
      <c r="L5529" s="240"/>
      <c r="M5529" s="241"/>
      <c r="N5529" s="242"/>
      <c r="O5529" s="242"/>
      <c r="P5529" s="242"/>
      <c r="Q5529" s="242"/>
      <c r="R5529" s="242"/>
      <c r="S5529" s="242"/>
      <c r="T5529" s="24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44" t="s">
        <v>202</v>
      </c>
      <c r="AU5529" s="244" t="s">
        <v>82</v>
      </c>
      <c r="AV5529" s="13" t="s">
        <v>80</v>
      </c>
      <c r="AW5529" s="13" t="s">
        <v>34</v>
      </c>
      <c r="AX5529" s="13" t="s">
        <v>72</v>
      </c>
      <c r="AY5529" s="244" t="s">
        <v>191</v>
      </c>
    </row>
    <row r="5530" s="14" customFormat="1">
      <c r="A5530" s="14"/>
      <c r="B5530" s="245"/>
      <c r="C5530" s="246"/>
      <c r="D5530" s="236" t="s">
        <v>202</v>
      </c>
      <c r="E5530" s="247" t="s">
        <v>19</v>
      </c>
      <c r="F5530" s="248" t="s">
        <v>3192</v>
      </c>
      <c r="G5530" s="246"/>
      <c r="H5530" s="249">
        <v>1.04</v>
      </c>
      <c r="I5530" s="250"/>
      <c r="J5530" s="246"/>
      <c r="K5530" s="246"/>
      <c r="L5530" s="251"/>
      <c r="M5530" s="252"/>
      <c r="N5530" s="253"/>
      <c r="O5530" s="253"/>
      <c r="P5530" s="253"/>
      <c r="Q5530" s="253"/>
      <c r="R5530" s="253"/>
      <c r="S5530" s="253"/>
      <c r="T5530" s="254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55" t="s">
        <v>202</v>
      </c>
      <c r="AU5530" s="255" t="s">
        <v>82</v>
      </c>
      <c r="AV5530" s="14" t="s">
        <v>82</v>
      </c>
      <c r="AW5530" s="14" t="s">
        <v>34</v>
      </c>
      <c r="AX5530" s="14" t="s">
        <v>72</v>
      </c>
      <c r="AY5530" s="255" t="s">
        <v>191</v>
      </c>
    </row>
    <row r="5531" s="13" customFormat="1">
      <c r="A5531" s="13"/>
      <c r="B5531" s="234"/>
      <c r="C5531" s="235"/>
      <c r="D5531" s="236" t="s">
        <v>202</v>
      </c>
      <c r="E5531" s="237" t="s">
        <v>19</v>
      </c>
      <c r="F5531" s="238" t="s">
        <v>2520</v>
      </c>
      <c r="G5531" s="235"/>
      <c r="H5531" s="237" t="s">
        <v>19</v>
      </c>
      <c r="I5531" s="239"/>
      <c r="J5531" s="235"/>
      <c r="K5531" s="235"/>
      <c r="L5531" s="240"/>
      <c r="M5531" s="241"/>
      <c r="N5531" s="242"/>
      <c r="O5531" s="242"/>
      <c r="P5531" s="242"/>
      <c r="Q5531" s="242"/>
      <c r="R5531" s="242"/>
      <c r="S5531" s="242"/>
      <c r="T5531" s="24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4" t="s">
        <v>202</v>
      </c>
      <c r="AU5531" s="244" t="s">
        <v>82</v>
      </c>
      <c r="AV5531" s="13" t="s">
        <v>80</v>
      </c>
      <c r="AW5531" s="13" t="s">
        <v>34</v>
      </c>
      <c r="AX5531" s="13" t="s">
        <v>72</v>
      </c>
      <c r="AY5531" s="244" t="s">
        <v>191</v>
      </c>
    </row>
    <row r="5532" s="14" customFormat="1">
      <c r="A5532" s="14"/>
      <c r="B5532" s="245"/>
      <c r="C5532" s="246"/>
      <c r="D5532" s="236" t="s">
        <v>202</v>
      </c>
      <c r="E5532" s="247" t="s">
        <v>19</v>
      </c>
      <c r="F5532" s="248" t="s">
        <v>1739</v>
      </c>
      <c r="G5532" s="246"/>
      <c r="H5532" s="249">
        <v>1.5</v>
      </c>
      <c r="I5532" s="250"/>
      <c r="J5532" s="246"/>
      <c r="K5532" s="246"/>
      <c r="L5532" s="251"/>
      <c r="M5532" s="252"/>
      <c r="N5532" s="253"/>
      <c r="O5532" s="253"/>
      <c r="P5532" s="253"/>
      <c r="Q5532" s="253"/>
      <c r="R5532" s="253"/>
      <c r="S5532" s="253"/>
      <c r="T5532" s="254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5" t="s">
        <v>202</v>
      </c>
      <c r="AU5532" s="255" t="s">
        <v>82</v>
      </c>
      <c r="AV5532" s="14" t="s">
        <v>82</v>
      </c>
      <c r="AW5532" s="14" t="s">
        <v>34</v>
      </c>
      <c r="AX5532" s="14" t="s">
        <v>72</v>
      </c>
      <c r="AY5532" s="255" t="s">
        <v>191</v>
      </c>
    </row>
    <row r="5533" s="13" customFormat="1">
      <c r="A5533" s="13"/>
      <c r="B5533" s="234"/>
      <c r="C5533" s="235"/>
      <c r="D5533" s="236" t="s">
        <v>202</v>
      </c>
      <c r="E5533" s="237" t="s">
        <v>19</v>
      </c>
      <c r="F5533" s="238" t="s">
        <v>2521</v>
      </c>
      <c r="G5533" s="235"/>
      <c r="H5533" s="237" t="s">
        <v>19</v>
      </c>
      <c r="I5533" s="239"/>
      <c r="J5533" s="235"/>
      <c r="K5533" s="235"/>
      <c r="L5533" s="240"/>
      <c r="M5533" s="241"/>
      <c r="N5533" s="242"/>
      <c r="O5533" s="242"/>
      <c r="P5533" s="242"/>
      <c r="Q5533" s="242"/>
      <c r="R5533" s="242"/>
      <c r="S5533" s="242"/>
      <c r="T5533" s="24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4" t="s">
        <v>202</v>
      </c>
      <c r="AU5533" s="244" t="s">
        <v>82</v>
      </c>
      <c r="AV5533" s="13" t="s">
        <v>80</v>
      </c>
      <c r="AW5533" s="13" t="s">
        <v>34</v>
      </c>
      <c r="AX5533" s="13" t="s">
        <v>72</v>
      </c>
      <c r="AY5533" s="244" t="s">
        <v>191</v>
      </c>
    </row>
    <row r="5534" s="14" customFormat="1">
      <c r="A5534" s="14"/>
      <c r="B5534" s="245"/>
      <c r="C5534" s="246"/>
      <c r="D5534" s="236" t="s">
        <v>202</v>
      </c>
      <c r="E5534" s="247" t="s">
        <v>19</v>
      </c>
      <c r="F5534" s="248" t="s">
        <v>1740</v>
      </c>
      <c r="G5534" s="246"/>
      <c r="H5534" s="249">
        <v>5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5" t="s">
        <v>202</v>
      </c>
      <c r="AU5534" s="255" t="s">
        <v>82</v>
      </c>
      <c r="AV5534" s="14" t="s">
        <v>82</v>
      </c>
      <c r="AW5534" s="14" t="s">
        <v>34</v>
      </c>
      <c r="AX5534" s="14" t="s">
        <v>72</v>
      </c>
      <c r="AY5534" s="255" t="s">
        <v>191</v>
      </c>
    </row>
    <row r="5535" s="13" customFormat="1">
      <c r="A5535" s="13"/>
      <c r="B5535" s="234"/>
      <c r="C5535" s="235"/>
      <c r="D5535" s="236" t="s">
        <v>202</v>
      </c>
      <c r="E5535" s="237" t="s">
        <v>19</v>
      </c>
      <c r="F5535" s="238" t="s">
        <v>2522</v>
      </c>
      <c r="G5535" s="235"/>
      <c r="H5535" s="237" t="s">
        <v>19</v>
      </c>
      <c r="I5535" s="239"/>
      <c r="J5535" s="235"/>
      <c r="K5535" s="235"/>
      <c r="L5535" s="240"/>
      <c r="M5535" s="241"/>
      <c r="N5535" s="242"/>
      <c r="O5535" s="242"/>
      <c r="P5535" s="242"/>
      <c r="Q5535" s="242"/>
      <c r="R5535" s="242"/>
      <c r="S5535" s="242"/>
      <c r="T5535" s="24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44" t="s">
        <v>202</v>
      </c>
      <c r="AU5535" s="244" t="s">
        <v>82</v>
      </c>
      <c r="AV5535" s="13" t="s">
        <v>80</v>
      </c>
      <c r="AW5535" s="13" t="s">
        <v>34</v>
      </c>
      <c r="AX5535" s="13" t="s">
        <v>72</v>
      </c>
      <c r="AY5535" s="244" t="s">
        <v>191</v>
      </c>
    </row>
    <row r="5536" s="14" customFormat="1">
      <c r="A5536" s="14"/>
      <c r="B5536" s="245"/>
      <c r="C5536" s="246"/>
      <c r="D5536" s="236" t="s">
        <v>202</v>
      </c>
      <c r="E5536" s="247" t="s">
        <v>19</v>
      </c>
      <c r="F5536" s="248" t="s">
        <v>2345</v>
      </c>
      <c r="G5536" s="246"/>
      <c r="H5536" s="249">
        <v>2</v>
      </c>
      <c r="I5536" s="250"/>
      <c r="J5536" s="246"/>
      <c r="K5536" s="246"/>
      <c r="L5536" s="251"/>
      <c r="M5536" s="252"/>
      <c r="N5536" s="253"/>
      <c r="O5536" s="253"/>
      <c r="P5536" s="253"/>
      <c r="Q5536" s="253"/>
      <c r="R5536" s="253"/>
      <c r="S5536" s="253"/>
      <c r="T5536" s="25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55" t="s">
        <v>202</v>
      </c>
      <c r="AU5536" s="255" t="s">
        <v>82</v>
      </c>
      <c r="AV5536" s="14" t="s">
        <v>82</v>
      </c>
      <c r="AW5536" s="14" t="s">
        <v>34</v>
      </c>
      <c r="AX5536" s="14" t="s">
        <v>72</v>
      </c>
      <c r="AY5536" s="255" t="s">
        <v>191</v>
      </c>
    </row>
    <row r="5537" s="13" customFormat="1">
      <c r="A5537" s="13"/>
      <c r="B5537" s="234"/>
      <c r="C5537" s="235"/>
      <c r="D5537" s="236" t="s">
        <v>202</v>
      </c>
      <c r="E5537" s="237" t="s">
        <v>19</v>
      </c>
      <c r="F5537" s="238" t="s">
        <v>2525</v>
      </c>
      <c r="G5537" s="235"/>
      <c r="H5537" s="237" t="s">
        <v>19</v>
      </c>
      <c r="I5537" s="239"/>
      <c r="J5537" s="235"/>
      <c r="K5537" s="235"/>
      <c r="L5537" s="240"/>
      <c r="M5537" s="241"/>
      <c r="N5537" s="242"/>
      <c r="O5537" s="242"/>
      <c r="P5537" s="242"/>
      <c r="Q5537" s="242"/>
      <c r="R5537" s="242"/>
      <c r="S5537" s="242"/>
      <c r="T5537" s="243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44" t="s">
        <v>202</v>
      </c>
      <c r="AU5537" s="244" t="s">
        <v>82</v>
      </c>
      <c r="AV5537" s="13" t="s">
        <v>80</v>
      </c>
      <c r="AW5537" s="13" t="s">
        <v>34</v>
      </c>
      <c r="AX5537" s="13" t="s">
        <v>72</v>
      </c>
      <c r="AY5537" s="244" t="s">
        <v>191</v>
      </c>
    </row>
    <row r="5538" s="14" customFormat="1">
      <c r="A5538" s="14"/>
      <c r="B5538" s="245"/>
      <c r="C5538" s="246"/>
      <c r="D5538" s="236" t="s">
        <v>202</v>
      </c>
      <c r="E5538" s="247" t="s">
        <v>19</v>
      </c>
      <c r="F5538" s="248" t="s">
        <v>3193</v>
      </c>
      <c r="G5538" s="246"/>
      <c r="H5538" s="249">
        <v>3.2000000000000002</v>
      </c>
      <c r="I5538" s="250"/>
      <c r="J5538" s="246"/>
      <c r="K5538" s="246"/>
      <c r="L5538" s="251"/>
      <c r="M5538" s="252"/>
      <c r="N5538" s="253"/>
      <c r="O5538" s="253"/>
      <c r="P5538" s="253"/>
      <c r="Q5538" s="253"/>
      <c r="R5538" s="253"/>
      <c r="S5538" s="253"/>
      <c r="T5538" s="254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55" t="s">
        <v>202</v>
      </c>
      <c r="AU5538" s="255" t="s">
        <v>82</v>
      </c>
      <c r="AV5538" s="14" t="s">
        <v>82</v>
      </c>
      <c r="AW5538" s="14" t="s">
        <v>34</v>
      </c>
      <c r="AX5538" s="14" t="s">
        <v>72</v>
      </c>
      <c r="AY5538" s="255" t="s">
        <v>191</v>
      </c>
    </row>
    <row r="5539" s="16" customFormat="1">
      <c r="A5539" s="16"/>
      <c r="B5539" s="267"/>
      <c r="C5539" s="268"/>
      <c r="D5539" s="236" t="s">
        <v>202</v>
      </c>
      <c r="E5539" s="269" t="s">
        <v>19</v>
      </c>
      <c r="F5539" s="270" t="s">
        <v>212</v>
      </c>
      <c r="G5539" s="268"/>
      <c r="H5539" s="271">
        <v>13.780000000000001</v>
      </c>
      <c r="I5539" s="272"/>
      <c r="J5539" s="268"/>
      <c r="K5539" s="268"/>
      <c r="L5539" s="273"/>
      <c r="M5539" s="274"/>
      <c r="N5539" s="275"/>
      <c r="O5539" s="275"/>
      <c r="P5539" s="275"/>
      <c r="Q5539" s="275"/>
      <c r="R5539" s="275"/>
      <c r="S5539" s="275"/>
      <c r="T5539" s="276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6"/>
      <c r="AE5539" s="16"/>
      <c r="AT5539" s="277" t="s">
        <v>202</v>
      </c>
      <c r="AU5539" s="277" t="s">
        <v>82</v>
      </c>
      <c r="AV5539" s="16" t="s">
        <v>198</v>
      </c>
      <c r="AW5539" s="16" t="s">
        <v>34</v>
      </c>
      <c r="AX5539" s="16" t="s">
        <v>80</v>
      </c>
      <c r="AY5539" s="277" t="s">
        <v>191</v>
      </c>
    </row>
    <row r="5540" s="2" customFormat="1" ht="16.5" customHeight="1">
      <c r="A5540" s="41"/>
      <c r="B5540" s="42"/>
      <c r="C5540" s="216" t="s">
        <v>3198</v>
      </c>
      <c r="D5540" s="216" t="s">
        <v>193</v>
      </c>
      <c r="E5540" s="217" t="s">
        <v>3199</v>
      </c>
      <c r="F5540" s="218" t="s">
        <v>3200</v>
      </c>
      <c r="G5540" s="219" t="s">
        <v>196</v>
      </c>
      <c r="H5540" s="220">
        <v>24</v>
      </c>
      <c r="I5540" s="221"/>
      <c r="J5540" s="222">
        <f>ROUND(I5540*H5540,2)</f>
        <v>0</v>
      </c>
      <c r="K5540" s="218" t="s">
        <v>927</v>
      </c>
      <c r="L5540" s="47"/>
      <c r="M5540" s="223" t="s">
        <v>19</v>
      </c>
      <c r="N5540" s="224" t="s">
        <v>43</v>
      </c>
      <c r="O5540" s="87"/>
      <c r="P5540" s="225">
        <f>O5540*H5540</f>
        <v>0</v>
      </c>
      <c r="Q5540" s="225">
        <v>0</v>
      </c>
      <c r="R5540" s="225">
        <f>Q5540*H5540</f>
        <v>0</v>
      </c>
      <c r="S5540" s="225">
        <v>0</v>
      </c>
      <c r="T5540" s="226">
        <f>S5540*H5540</f>
        <v>0</v>
      </c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R5540" s="227" t="s">
        <v>464</v>
      </c>
      <c r="AT5540" s="227" t="s">
        <v>193</v>
      </c>
      <c r="AU5540" s="227" t="s">
        <v>82</v>
      </c>
      <c r="AY5540" s="20" t="s">
        <v>191</v>
      </c>
      <c r="BE5540" s="228">
        <f>IF(N5540="základní",J5540,0)</f>
        <v>0</v>
      </c>
      <c r="BF5540" s="228">
        <f>IF(N5540="snížená",J5540,0)</f>
        <v>0</v>
      </c>
      <c r="BG5540" s="228">
        <f>IF(N5540="zákl. přenesená",J5540,0)</f>
        <v>0</v>
      </c>
      <c r="BH5540" s="228">
        <f>IF(N5540="sníž. přenesená",J5540,0)</f>
        <v>0</v>
      </c>
      <c r="BI5540" s="228">
        <f>IF(N5540="nulová",J5540,0)</f>
        <v>0</v>
      </c>
      <c r="BJ5540" s="20" t="s">
        <v>80</v>
      </c>
      <c r="BK5540" s="228">
        <f>ROUND(I5540*H5540,2)</f>
        <v>0</v>
      </c>
      <c r="BL5540" s="20" t="s">
        <v>464</v>
      </c>
      <c r="BM5540" s="227" t="s">
        <v>3201</v>
      </c>
    </row>
    <row r="5541" s="13" customFormat="1">
      <c r="A5541" s="13"/>
      <c r="B5541" s="234"/>
      <c r="C5541" s="235"/>
      <c r="D5541" s="236" t="s">
        <v>202</v>
      </c>
      <c r="E5541" s="237" t="s">
        <v>19</v>
      </c>
      <c r="F5541" s="238" t="s">
        <v>1667</v>
      </c>
      <c r="G5541" s="235"/>
      <c r="H5541" s="237" t="s">
        <v>19</v>
      </c>
      <c r="I5541" s="239"/>
      <c r="J5541" s="235"/>
      <c r="K5541" s="235"/>
      <c r="L5541" s="240"/>
      <c r="M5541" s="241"/>
      <c r="N5541" s="242"/>
      <c r="O5541" s="242"/>
      <c r="P5541" s="242"/>
      <c r="Q5541" s="242"/>
      <c r="R5541" s="242"/>
      <c r="S5541" s="242"/>
      <c r="T5541" s="24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44" t="s">
        <v>202</v>
      </c>
      <c r="AU5541" s="244" t="s">
        <v>82</v>
      </c>
      <c r="AV5541" s="13" t="s">
        <v>80</v>
      </c>
      <c r="AW5541" s="13" t="s">
        <v>34</v>
      </c>
      <c r="AX5541" s="13" t="s">
        <v>72</v>
      </c>
      <c r="AY5541" s="244" t="s">
        <v>191</v>
      </c>
    </row>
    <row r="5542" s="13" customFormat="1">
      <c r="A5542" s="13"/>
      <c r="B5542" s="234"/>
      <c r="C5542" s="235"/>
      <c r="D5542" s="236" t="s">
        <v>202</v>
      </c>
      <c r="E5542" s="237" t="s">
        <v>19</v>
      </c>
      <c r="F5542" s="238" t="s">
        <v>2517</v>
      </c>
      <c r="G5542" s="235"/>
      <c r="H5542" s="237" t="s">
        <v>19</v>
      </c>
      <c r="I5542" s="239"/>
      <c r="J5542" s="235"/>
      <c r="K5542" s="235"/>
      <c r="L5542" s="240"/>
      <c r="M5542" s="241"/>
      <c r="N5542" s="242"/>
      <c r="O5542" s="242"/>
      <c r="P5542" s="242"/>
      <c r="Q5542" s="242"/>
      <c r="R5542" s="242"/>
      <c r="S5542" s="242"/>
      <c r="T5542" s="243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T5542" s="244" t="s">
        <v>202</v>
      </c>
      <c r="AU5542" s="244" t="s">
        <v>82</v>
      </c>
      <c r="AV5542" s="13" t="s">
        <v>80</v>
      </c>
      <c r="AW5542" s="13" t="s">
        <v>34</v>
      </c>
      <c r="AX5542" s="13" t="s">
        <v>72</v>
      </c>
      <c r="AY5542" s="244" t="s">
        <v>191</v>
      </c>
    </row>
    <row r="5543" s="14" customFormat="1">
      <c r="A5543" s="14"/>
      <c r="B5543" s="245"/>
      <c r="C5543" s="246"/>
      <c r="D5543" s="236" t="s">
        <v>202</v>
      </c>
      <c r="E5543" s="247" t="s">
        <v>19</v>
      </c>
      <c r="F5543" s="248" t="s">
        <v>1738</v>
      </c>
      <c r="G5543" s="246"/>
      <c r="H5543" s="249">
        <v>6</v>
      </c>
      <c r="I5543" s="250"/>
      <c r="J5543" s="246"/>
      <c r="K5543" s="246"/>
      <c r="L5543" s="251"/>
      <c r="M5543" s="252"/>
      <c r="N5543" s="253"/>
      <c r="O5543" s="253"/>
      <c r="P5543" s="253"/>
      <c r="Q5543" s="253"/>
      <c r="R5543" s="253"/>
      <c r="S5543" s="253"/>
      <c r="T5543" s="254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5" t="s">
        <v>202</v>
      </c>
      <c r="AU5543" s="255" t="s">
        <v>82</v>
      </c>
      <c r="AV5543" s="14" t="s">
        <v>82</v>
      </c>
      <c r="AW5543" s="14" t="s">
        <v>34</v>
      </c>
      <c r="AX5543" s="14" t="s">
        <v>72</v>
      </c>
      <c r="AY5543" s="255" t="s">
        <v>191</v>
      </c>
    </row>
    <row r="5544" s="13" customFormat="1">
      <c r="A5544" s="13"/>
      <c r="B5544" s="234"/>
      <c r="C5544" s="235"/>
      <c r="D5544" s="236" t="s">
        <v>202</v>
      </c>
      <c r="E5544" s="237" t="s">
        <v>19</v>
      </c>
      <c r="F5544" s="238" t="s">
        <v>2519</v>
      </c>
      <c r="G5544" s="235"/>
      <c r="H5544" s="237" t="s">
        <v>19</v>
      </c>
      <c r="I5544" s="239"/>
      <c r="J5544" s="235"/>
      <c r="K5544" s="235"/>
      <c r="L5544" s="240"/>
      <c r="M5544" s="241"/>
      <c r="N5544" s="242"/>
      <c r="O5544" s="242"/>
      <c r="P5544" s="242"/>
      <c r="Q5544" s="242"/>
      <c r="R5544" s="242"/>
      <c r="S5544" s="242"/>
      <c r="T5544" s="243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T5544" s="244" t="s">
        <v>202</v>
      </c>
      <c r="AU5544" s="244" t="s">
        <v>82</v>
      </c>
      <c r="AV5544" s="13" t="s">
        <v>80</v>
      </c>
      <c r="AW5544" s="13" t="s">
        <v>34</v>
      </c>
      <c r="AX5544" s="13" t="s">
        <v>72</v>
      </c>
      <c r="AY5544" s="244" t="s">
        <v>191</v>
      </c>
    </row>
    <row r="5545" s="14" customFormat="1">
      <c r="A5545" s="14"/>
      <c r="B5545" s="245"/>
      <c r="C5545" s="246"/>
      <c r="D5545" s="236" t="s">
        <v>202</v>
      </c>
      <c r="E5545" s="247" t="s">
        <v>19</v>
      </c>
      <c r="F5545" s="248" t="s">
        <v>1738</v>
      </c>
      <c r="G5545" s="246"/>
      <c r="H5545" s="249">
        <v>6</v>
      </c>
      <c r="I5545" s="250"/>
      <c r="J5545" s="246"/>
      <c r="K5545" s="246"/>
      <c r="L5545" s="251"/>
      <c r="M5545" s="252"/>
      <c r="N5545" s="253"/>
      <c r="O5545" s="253"/>
      <c r="P5545" s="253"/>
      <c r="Q5545" s="253"/>
      <c r="R5545" s="253"/>
      <c r="S5545" s="253"/>
      <c r="T5545" s="254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5" t="s">
        <v>202</v>
      </c>
      <c r="AU5545" s="255" t="s">
        <v>82</v>
      </c>
      <c r="AV5545" s="14" t="s">
        <v>82</v>
      </c>
      <c r="AW5545" s="14" t="s">
        <v>34</v>
      </c>
      <c r="AX5545" s="14" t="s">
        <v>72</v>
      </c>
      <c r="AY5545" s="255" t="s">
        <v>191</v>
      </c>
    </row>
    <row r="5546" s="13" customFormat="1">
      <c r="A5546" s="13"/>
      <c r="B5546" s="234"/>
      <c r="C5546" s="235"/>
      <c r="D5546" s="236" t="s">
        <v>202</v>
      </c>
      <c r="E5546" s="237" t="s">
        <v>19</v>
      </c>
      <c r="F5546" s="238" t="s">
        <v>2525</v>
      </c>
      <c r="G5546" s="235"/>
      <c r="H5546" s="237" t="s">
        <v>19</v>
      </c>
      <c r="I5546" s="239"/>
      <c r="J5546" s="235"/>
      <c r="K5546" s="235"/>
      <c r="L5546" s="240"/>
      <c r="M5546" s="241"/>
      <c r="N5546" s="242"/>
      <c r="O5546" s="242"/>
      <c r="P5546" s="242"/>
      <c r="Q5546" s="242"/>
      <c r="R5546" s="242"/>
      <c r="S5546" s="242"/>
      <c r="T5546" s="243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4" t="s">
        <v>202</v>
      </c>
      <c r="AU5546" s="244" t="s">
        <v>82</v>
      </c>
      <c r="AV5546" s="13" t="s">
        <v>80</v>
      </c>
      <c r="AW5546" s="13" t="s">
        <v>34</v>
      </c>
      <c r="AX5546" s="13" t="s">
        <v>72</v>
      </c>
      <c r="AY5546" s="244" t="s">
        <v>191</v>
      </c>
    </row>
    <row r="5547" s="14" customFormat="1">
      <c r="A5547" s="14"/>
      <c r="B5547" s="245"/>
      <c r="C5547" s="246"/>
      <c r="D5547" s="236" t="s">
        <v>202</v>
      </c>
      <c r="E5547" s="247" t="s">
        <v>19</v>
      </c>
      <c r="F5547" s="248" t="s">
        <v>3202</v>
      </c>
      <c r="G5547" s="246"/>
      <c r="H5547" s="249">
        <v>12</v>
      </c>
      <c r="I5547" s="250"/>
      <c r="J5547" s="246"/>
      <c r="K5547" s="246"/>
      <c r="L5547" s="251"/>
      <c r="M5547" s="252"/>
      <c r="N5547" s="253"/>
      <c r="O5547" s="253"/>
      <c r="P5547" s="253"/>
      <c r="Q5547" s="253"/>
      <c r="R5547" s="253"/>
      <c r="S5547" s="253"/>
      <c r="T5547" s="254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5" t="s">
        <v>202</v>
      </c>
      <c r="AU5547" s="255" t="s">
        <v>82</v>
      </c>
      <c r="AV5547" s="14" t="s">
        <v>82</v>
      </c>
      <c r="AW5547" s="14" t="s">
        <v>34</v>
      </c>
      <c r="AX5547" s="14" t="s">
        <v>72</v>
      </c>
      <c r="AY5547" s="255" t="s">
        <v>191</v>
      </c>
    </row>
    <row r="5548" s="16" customFormat="1">
      <c r="A5548" s="16"/>
      <c r="B5548" s="267"/>
      <c r="C5548" s="268"/>
      <c r="D5548" s="236" t="s">
        <v>202</v>
      </c>
      <c r="E5548" s="269" t="s">
        <v>19</v>
      </c>
      <c r="F5548" s="270" t="s">
        <v>212</v>
      </c>
      <c r="G5548" s="268"/>
      <c r="H5548" s="271">
        <v>24</v>
      </c>
      <c r="I5548" s="272"/>
      <c r="J5548" s="268"/>
      <c r="K5548" s="268"/>
      <c r="L5548" s="273"/>
      <c r="M5548" s="274"/>
      <c r="N5548" s="275"/>
      <c r="O5548" s="275"/>
      <c r="P5548" s="275"/>
      <c r="Q5548" s="275"/>
      <c r="R5548" s="275"/>
      <c r="S5548" s="275"/>
      <c r="T5548" s="276"/>
      <c r="U5548" s="16"/>
      <c r="V5548" s="16"/>
      <c r="W5548" s="16"/>
      <c r="X5548" s="16"/>
      <c r="Y5548" s="16"/>
      <c r="Z5548" s="16"/>
      <c r="AA5548" s="16"/>
      <c r="AB5548" s="16"/>
      <c r="AC5548" s="16"/>
      <c r="AD5548" s="16"/>
      <c r="AE5548" s="16"/>
      <c r="AT5548" s="277" t="s">
        <v>202</v>
      </c>
      <c r="AU5548" s="277" t="s">
        <v>82</v>
      </c>
      <c r="AV5548" s="16" t="s">
        <v>198</v>
      </c>
      <c r="AW5548" s="16" t="s">
        <v>34</v>
      </c>
      <c r="AX5548" s="16" t="s">
        <v>80</v>
      </c>
      <c r="AY5548" s="277" t="s">
        <v>191</v>
      </c>
    </row>
    <row r="5549" s="2" customFormat="1" ht="16.5" customHeight="1">
      <c r="A5549" s="41"/>
      <c r="B5549" s="42"/>
      <c r="C5549" s="278" t="s">
        <v>3203</v>
      </c>
      <c r="D5549" s="278" t="s">
        <v>260</v>
      </c>
      <c r="E5549" s="279" t="s">
        <v>3204</v>
      </c>
      <c r="F5549" s="280" t="s">
        <v>3205</v>
      </c>
      <c r="G5549" s="281" t="s">
        <v>196</v>
      </c>
      <c r="H5549" s="282">
        <v>24</v>
      </c>
      <c r="I5549" s="283"/>
      <c r="J5549" s="284">
        <f>ROUND(I5549*H5549,2)</f>
        <v>0</v>
      </c>
      <c r="K5549" s="280" t="s">
        <v>197</v>
      </c>
      <c r="L5549" s="285"/>
      <c r="M5549" s="286" t="s">
        <v>19</v>
      </c>
      <c r="N5549" s="287" t="s">
        <v>43</v>
      </c>
      <c r="O5549" s="87"/>
      <c r="P5549" s="225">
        <f>O5549*H5549</f>
        <v>0</v>
      </c>
      <c r="Q5549" s="225">
        <v>0.0012999999999999999</v>
      </c>
      <c r="R5549" s="225">
        <f>Q5549*H5549</f>
        <v>0.031199999999999999</v>
      </c>
      <c r="S5549" s="225">
        <v>0</v>
      </c>
      <c r="T5549" s="226">
        <f>S5549*H5549</f>
        <v>0</v>
      </c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R5549" s="227" t="s">
        <v>688</v>
      </c>
      <c r="AT5549" s="227" t="s">
        <v>260</v>
      </c>
      <c r="AU5549" s="227" t="s">
        <v>82</v>
      </c>
      <c r="AY5549" s="20" t="s">
        <v>191</v>
      </c>
      <c r="BE5549" s="228">
        <f>IF(N5549="základní",J5549,0)</f>
        <v>0</v>
      </c>
      <c r="BF5549" s="228">
        <f>IF(N5549="snížená",J5549,0)</f>
        <v>0</v>
      </c>
      <c r="BG5549" s="228">
        <f>IF(N5549="zákl. přenesená",J5549,0)</f>
        <v>0</v>
      </c>
      <c r="BH5549" s="228">
        <f>IF(N5549="sníž. přenesená",J5549,0)</f>
        <v>0</v>
      </c>
      <c r="BI5549" s="228">
        <f>IF(N5549="nulová",J5549,0)</f>
        <v>0</v>
      </c>
      <c r="BJ5549" s="20" t="s">
        <v>80</v>
      </c>
      <c r="BK5549" s="228">
        <f>ROUND(I5549*H5549,2)</f>
        <v>0</v>
      </c>
      <c r="BL5549" s="20" t="s">
        <v>464</v>
      </c>
      <c r="BM5549" s="227" t="s">
        <v>3206</v>
      </c>
    </row>
    <row r="5550" s="13" customFormat="1">
      <c r="A5550" s="13"/>
      <c r="B5550" s="234"/>
      <c r="C5550" s="235"/>
      <c r="D5550" s="236" t="s">
        <v>202</v>
      </c>
      <c r="E5550" s="237" t="s">
        <v>19</v>
      </c>
      <c r="F5550" s="238" t="s">
        <v>1667</v>
      </c>
      <c r="G5550" s="235"/>
      <c r="H5550" s="237" t="s">
        <v>19</v>
      </c>
      <c r="I5550" s="239"/>
      <c r="J5550" s="235"/>
      <c r="K5550" s="235"/>
      <c r="L5550" s="240"/>
      <c r="M5550" s="241"/>
      <c r="N5550" s="242"/>
      <c r="O5550" s="242"/>
      <c r="P5550" s="242"/>
      <c r="Q5550" s="242"/>
      <c r="R5550" s="242"/>
      <c r="S5550" s="242"/>
      <c r="T5550" s="243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T5550" s="244" t="s">
        <v>202</v>
      </c>
      <c r="AU5550" s="244" t="s">
        <v>82</v>
      </c>
      <c r="AV5550" s="13" t="s">
        <v>80</v>
      </c>
      <c r="AW5550" s="13" t="s">
        <v>34</v>
      </c>
      <c r="AX5550" s="13" t="s">
        <v>72</v>
      </c>
      <c r="AY5550" s="244" t="s">
        <v>191</v>
      </c>
    </row>
    <row r="5551" s="13" customFormat="1">
      <c r="A5551" s="13"/>
      <c r="B5551" s="234"/>
      <c r="C5551" s="235"/>
      <c r="D5551" s="236" t="s">
        <v>202</v>
      </c>
      <c r="E5551" s="237" t="s">
        <v>19</v>
      </c>
      <c r="F5551" s="238" t="s">
        <v>2517</v>
      </c>
      <c r="G5551" s="235"/>
      <c r="H5551" s="237" t="s">
        <v>19</v>
      </c>
      <c r="I5551" s="239"/>
      <c r="J5551" s="235"/>
      <c r="K5551" s="235"/>
      <c r="L5551" s="240"/>
      <c r="M5551" s="241"/>
      <c r="N5551" s="242"/>
      <c r="O5551" s="242"/>
      <c r="P5551" s="242"/>
      <c r="Q5551" s="242"/>
      <c r="R5551" s="242"/>
      <c r="S5551" s="242"/>
      <c r="T5551" s="24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4" t="s">
        <v>202</v>
      </c>
      <c r="AU5551" s="244" t="s">
        <v>82</v>
      </c>
      <c r="AV5551" s="13" t="s">
        <v>80</v>
      </c>
      <c r="AW5551" s="13" t="s">
        <v>34</v>
      </c>
      <c r="AX5551" s="13" t="s">
        <v>72</v>
      </c>
      <c r="AY5551" s="244" t="s">
        <v>191</v>
      </c>
    </row>
    <row r="5552" s="14" customFormat="1">
      <c r="A5552" s="14"/>
      <c r="B5552" s="245"/>
      <c r="C5552" s="246"/>
      <c r="D5552" s="236" t="s">
        <v>202</v>
      </c>
      <c r="E5552" s="247" t="s">
        <v>19</v>
      </c>
      <c r="F5552" s="248" t="s">
        <v>1738</v>
      </c>
      <c r="G5552" s="246"/>
      <c r="H5552" s="249">
        <v>6</v>
      </c>
      <c r="I5552" s="250"/>
      <c r="J5552" s="246"/>
      <c r="K5552" s="246"/>
      <c r="L5552" s="251"/>
      <c r="M5552" s="252"/>
      <c r="N5552" s="253"/>
      <c r="O5552" s="253"/>
      <c r="P5552" s="253"/>
      <c r="Q5552" s="253"/>
      <c r="R5552" s="253"/>
      <c r="S5552" s="253"/>
      <c r="T5552" s="254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5" t="s">
        <v>202</v>
      </c>
      <c r="AU5552" s="255" t="s">
        <v>82</v>
      </c>
      <c r="AV5552" s="14" t="s">
        <v>82</v>
      </c>
      <c r="AW5552" s="14" t="s">
        <v>34</v>
      </c>
      <c r="AX5552" s="14" t="s">
        <v>72</v>
      </c>
      <c r="AY5552" s="255" t="s">
        <v>191</v>
      </c>
    </row>
    <row r="5553" s="13" customFormat="1">
      <c r="A5553" s="13"/>
      <c r="B5553" s="234"/>
      <c r="C5553" s="235"/>
      <c r="D5553" s="236" t="s">
        <v>202</v>
      </c>
      <c r="E5553" s="237" t="s">
        <v>19</v>
      </c>
      <c r="F5553" s="238" t="s">
        <v>2519</v>
      </c>
      <c r="G5553" s="235"/>
      <c r="H5553" s="237" t="s">
        <v>19</v>
      </c>
      <c r="I5553" s="239"/>
      <c r="J5553" s="235"/>
      <c r="K5553" s="235"/>
      <c r="L5553" s="240"/>
      <c r="M5553" s="241"/>
      <c r="N5553" s="242"/>
      <c r="O5553" s="242"/>
      <c r="P5553" s="242"/>
      <c r="Q5553" s="242"/>
      <c r="R5553" s="242"/>
      <c r="S5553" s="242"/>
      <c r="T5553" s="24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T5553" s="244" t="s">
        <v>202</v>
      </c>
      <c r="AU5553" s="244" t="s">
        <v>82</v>
      </c>
      <c r="AV5553" s="13" t="s">
        <v>80</v>
      </c>
      <c r="AW5553" s="13" t="s">
        <v>34</v>
      </c>
      <c r="AX5553" s="13" t="s">
        <v>72</v>
      </c>
      <c r="AY5553" s="244" t="s">
        <v>191</v>
      </c>
    </row>
    <row r="5554" s="14" customFormat="1">
      <c r="A5554" s="14"/>
      <c r="B5554" s="245"/>
      <c r="C5554" s="246"/>
      <c r="D5554" s="236" t="s">
        <v>202</v>
      </c>
      <c r="E5554" s="247" t="s">
        <v>19</v>
      </c>
      <c r="F5554" s="248" t="s">
        <v>1738</v>
      </c>
      <c r="G5554" s="246"/>
      <c r="H5554" s="249">
        <v>6</v>
      </c>
      <c r="I5554" s="250"/>
      <c r="J5554" s="246"/>
      <c r="K5554" s="246"/>
      <c r="L5554" s="251"/>
      <c r="M5554" s="252"/>
      <c r="N5554" s="253"/>
      <c r="O5554" s="253"/>
      <c r="P5554" s="253"/>
      <c r="Q5554" s="253"/>
      <c r="R5554" s="253"/>
      <c r="S5554" s="253"/>
      <c r="T5554" s="254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T5554" s="255" t="s">
        <v>202</v>
      </c>
      <c r="AU5554" s="255" t="s">
        <v>82</v>
      </c>
      <c r="AV5554" s="14" t="s">
        <v>82</v>
      </c>
      <c r="AW5554" s="14" t="s">
        <v>34</v>
      </c>
      <c r="AX5554" s="14" t="s">
        <v>72</v>
      </c>
      <c r="AY5554" s="255" t="s">
        <v>191</v>
      </c>
    </row>
    <row r="5555" s="13" customFormat="1">
      <c r="A5555" s="13"/>
      <c r="B5555" s="234"/>
      <c r="C5555" s="235"/>
      <c r="D5555" s="236" t="s">
        <v>202</v>
      </c>
      <c r="E5555" s="237" t="s">
        <v>19</v>
      </c>
      <c r="F5555" s="238" t="s">
        <v>2525</v>
      </c>
      <c r="G5555" s="235"/>
      <c r="H5555" s="237" t="s">
        <v>19</v>
      </c>
      <c r="I5555" s="239"/>
      <c r="J5555" s="235"/>
      <c r="K5555" s="235"/>
      <c r="L5555" s="240"/>
      <c r="M5555" s="241"/>
      <c r="N5555" s="242"/>
      <c r="O5555" s="242"/>
      <c r="P5555" s="242"/>
      <c r="Q5555" s="242"/>
      <c r="R5555" s="242"/>
      <c r="S5555" s="242"/>
      <c r="T5555" s="24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44" t="s">
        <v>202</v>
      </c>
      <c r="AU5555" s="244" t="s">
        <v>82</v>
      </c>
      <c r="AV5555" s="13" t="s">
        <v>80</v>
      </c>
      <c r="AW5555" s="13" t="s">
        <v>34</v>
      </c>
      <c r="AX5555" s="13" t="s">
        <v>72</v>
      </c>
      <c r="AY5555" s="244" t="s">
        <v>191</v>
      </c>
    </row>
    <row r="5556" s="14" customFormat="1">
      <c r="A5556" s="14"/>
      <c r="B5556" s="245"/>
      <c r="C5556" s="246"/>
      <c r="D5556" s="236" t="s">
        <v>202</v>
      </c>
      <c r="E5556" s="247" t="s">
        <v>19</v>
      </c>
      <c r="F5556" s="248" t="s">
        <v>3202</v>
      </c>
      <c r="G5556" s="246"/>
      <c r="H5556" s="249">
        <v>12</v>
      </c>
      <c r="I5556" s="250"/>
      <c r="J5556" s="246"/>
      <c r="K5556" s="246"/>
      <c r="L5556" s="251"/>
      <c r="M5556" s="252"/>
      <c r="N5556" s="253"/>
      <c r="O5556" s="253"/>
      <c r="P5556" s="253"/>
      <c r="Q5556" s="253"/>
      <c r="R5556" s="253"/>
      <c r="S5556" s="253"/>
      <c r="T5556" s="254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55" t="s">
        <v>202</v>
      </c>
      <c r="AU5556" s="255" t="s">
        <v>82</v>
      </c>
      <c r="AV5556" s="14" t="s">
        <v>82</v>
      </c>
      <c r="AW5556" s="14" t="s">
        <v>34</v>
      </c>
      <c r="AX5556" s="14" t="s">
        <v>72</v>
      </c>
      <c r="AY5556" s="255" t="s">
        <v>191</v>
      </c>
    </row>
    <row r="5557" s="16" customFormat="1">
      <c r="A5557" s="16"/>
      <c r="B5557" s="267"/>
      <c r="C5557" s="268"/>
      <c r="D5557" s="236" t="s">
        <v>202</v>
      </c>
      <c r="E5557" s="269" t="s">
        <v>19</v>
      </c>
      <c r="F5557" s="270" t="s">
        <v>212</v>
      </c>
      <c r="G5557" s="268"/>
      <c r="H5557" s="271">
        <v>24</v>
      </c>
      <c r="I5557" s="272"/>
      <c r="J5557" s="268"/>
      <c r="K5557" s="268"/>
      <c r="L5557" s="273"/>
      <c r="M5557" s="274"/>
      <c r="N5557" s="275"/>
      <c r="O5557" s="275"/>
      <c r="P5557" s="275"/>
      <c r="Q5557" s="275"/>
      <c r="R5557" s="275"/>
      <c r="S5557" s="275"/>
      <c r="T5557" s="276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6"/>
      <c r="AE5557" s="16"/>
      <c r="AT5557" s="277" t="s">
        <v>202</v>
      </c>
      <c r="AU5557" s="277" t="s">
        <v>82</v>
      </c>
      <c r="AV5557" s="16" t="s">
        <v>198</v>
      </c>
      <c r="AW5557" s="16" t="s">
        <v>34</v>
      </c>
      <c r="AX5557" s="16" t="s">
        <v>80</v>
      </c>
      <c r="AY5557" s="277" t="s">
        <v>191</v>
      </c>
    </row>
    <row r="5558" s="2" customFormat="1" ht="24.15" customHeight="1">
      <c r="A5558" s="41"/>
      <c r="B5558" s="42"/>
      <c r="C5558" s="216" t="s">
        <v>3207</v>
      </c>
      <c r="D5558" s="216" t="s">
        <v>193</v>
      </c>
      <c r="E5558" s="217" t="s">
        <v>3208</v>
      </c>
      <c r="F5558" s="218" t="s">
        <v>3209</v>
      </c>
      <c r="G5558" s="219" t="s">
        <v>310</v>
      </c>
      <c r="H5558" s="220">
        <v>0.049000000000000002</v>
      </c>
      <c r="I5558" s="221"/>
      <c r="J5558" s="222">
        <f>ROUND(I5558*H5558,2)</f>
        <v>0</v>
      </c>
      <c r="K5558" s="218" t="s">
        <v>197</v>
      </c>
      <c r="L5558" s="47"/>
      <c r="M5558" s="223" t="s">
        <v>19</v>
      </c>
      <c r="N5558" s="224" t="s">
        <v>43</v>
      </c>
      <c r="O5558" s="87"/>
      <c r="P5558" s="225">
        <f>O5558*H5558</f>
        <v>0</v>
      </c>
      <c r="Q5558" s="225">
        <v>0</v>
      </c>
      <c r="R5558" s="225">
        <f>Q5558*H5558</f>
        <v>0</v>
      </c>
      <c r="S5558" s="225">
        <v>0</v>
      </c>
      <c r="T5558" s="226">
        <f>S5558*H5558</f>
        <v>0</v>
      </c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R5558" s="227" t="s">
        <v>464</v>
      </c>
      <c r="AT5558" s="227" t="s">
        <v>193</v>
      </c>
      <c r="AU5558" s="227" t="s">
        <v>82</v>
      </c>
      <c r="AY5558" s="20" t="s">
        <v>191</v>
      </c>
      <c r="BE5558" s="228">
        <f>IF(N5558="základní",J5558,0)</f>
        <v>0</v>
      </c>
      <c r="BF5558" s="228">
        <f>IF(N5558="snížená",J5558,0)</f>
        <v>0</v>
      </c>
      <c r="BG5558" s="228">
        <f>IF(N5558="zákl. přenesená",J5558,0)</f>
        <v>0</v>
      </c>
      <c r="BH5558" s="228">
        <f>IF(N5558="sníž. přenesená",J5558,0)</f>
        <v>0</v>
      </c>
      <c r="BI5558" s="228">
        <f>IF(N5558="nulová",J5558,0)</f>
        <v>0</v>
      </c>
      <c r="BJ5558" s="20" t="s">
        <v>80</v>
      </c>
      <c r="BK5558" s="228">
        <f>ROUND(I5558*H5558,2)</f>
        <v>0</v>
      </c>
      <c r="BL5558" s="20" t="s">
        <v>464</v>
      </c>
      <c r="BM5558" s="227" t="s">
        <v>3210</v>
      </c>
    </row>
    <row r="5559" s="2" customFormat="1">
      <c r="A5559" s="41"/>
      <c r="B5559" s="42"/>
      <c r="C5559" s="43"/>
      <c r="D5559" s="229" t="s">
        <v>200</v>
      </c>
      <c r="E5559" s="43"/>
      <c r="F5559" s="230" t="s">
        <v>3211</v>
      </c>
      <c r="G5559" s="43"/>
      <c r="H5559" s="43"/>
      <c r="I5559" s="231"/>
      <c r="J5559" s="43"/>
      <c r="K5559" s="43"/>
      <c r="L5559" s="47"/>
      <c r="M5559" s="232"/>
      <c r="N5559" s="233"/>
      <c r="O5559" s="87"/>
      <c r="P5559" s="87"/>
      <c r="Q5559" s="87"/>
      <c r="R5559" s="87"/>
      <c r="S5559" s="87"/>
      <c r="T5559" s="88"/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T5559" s="20" t="s">
        <v>200</v>
      </c>
      <c r="AU5559" s="20" t="s">
        <v>82</v>
      </c>
    </row>
    <row r="5560" s="12" customFormat="1" ht="22.8" customHeight="1">
      <c r="A5560" s="12"/>
      <c r="B5560" s="200"/>
      <c r="C5560" s="201"/>
      <c r="D5560" s="202" t="s">
        <v>71</v>
      </c>
      <c r="E5560" s="214" t="s">
        <v>3212</v>
      </c>
      <c r="F5560" s="214" t="s">
        <v>3213</v>
      </c>
      <c r="G5560" s="201"/>
      <c r="H5560" s="201"/>
      <c r="I5560" s="204"/>
      <c r="J5560" s="215">
        <f>BK5560</f>
        <v>0</v>
      </c>
      <c r="K5560" s="201"/>
      <c r="L5560" s="206"/>
      <c r="M5560" s="207"/>
      <c r="N5560" s="208"/>
      <c r="O5560" s="208"/>
      <c r="P5560" s="209">
        <f>SUM(P5561:P5652)</f>
        <v>0</v>
      </c>
      <c r="Q5560" s="208"/>
      <c r="R5560" s="209">
        <f>SUM(R5561:R5652)</f>
        <v>0.059103139999999998</v>
      </c>
      <c r="S5560" s="208"/>
      <c r="T5560" s="210">
        <f>SUM(T5561:T5652)</f>
        <v>0</v>
      </c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R5560" s="211" t="s">
        <v>82</v>
      </c>
      <c r="AT5560" s="212" t="s">
        <v>71</v>
      </c>
      <c r="AU5560" s="212" t="s">
        <v>80</v>
      </c>
      <c r="AY5560" s="211" t="s">
        <v>191</v>
      </c>
      <c r="BK5560" s="213">
        <f>SUM(BK5561:BK5652)</f>
        <v>0</v>
      </c>
    </row>
    <row r="5561" s="2" customFormat="1" ht="24.15" customHeight="1">
      <c r="A5561" s="41"/>
      <c r="B5561" s="42"/>
      <c r="C5561" s="216" t="s">
        <v>3214</v>
      </c>
      <c r="D5561" s="216" t="s">
        <v>193</v>
      </c>
      <c r="E5561" s="217" t="s">
        <v>3215</v>
      </c>
      <c r="F5561" s="218" t="s">
        <v>3216</v>
      </c>
      <c r="G5561" s="219" t="s">
        <v>196</v>
      </c>
      <c r="H5561" s="220">
        <v>72.076999999999998</v>
      </c>
      <c r="I5561" s="221"/>
      <c r="J5561" s="222">
        <f>ROUND(I5561*H5561,2)</f>
        <v>0</v>
      </c>
      <c r="K5561" s="218" t="s">
        <v>197</v>
      </c>
      <c r="L5561" s="47"/>
      <c r="M5561" s="223" t="s">
        <v>19</v>
      </c>
      <c r="N5561" s="224" t="s">
        <v>43</v>
      </c>
      <c r="O5561" s="87"/>
      <c r="P5561" s="225">
        <f>O5561*H5561</f>
        <v>0</v>
      </c>
      <c r="Q5561" s="225">
        <v>0</v>
      </c>
      <c r="R5561" s="225">
        <f>Q5561*H5561</f>
        <v>0</v>
      </c>
      <c r="S5561" s="225">
        <v>0</v>
      </c>
      <c r="T5561" s="226">
        <f>S5561*H5561</f>
        <v>0</v>
      </c>
      <c r="U5561" s="41"/>
      <c r="V5561" s="41"/>
      <c r="W5561" s="41"/>
      <c r="X5561" s="41"/>
      <c r="Y5561" s="41"/>
      <c r="Z5561" s="41"/>
      <c r="AA5561" s="41"/>
      <c r="AB5561" s="41"/>
      <c r="AC5561" s="41"/>
      <c r="AD5561" s="41"/>
      <c r="AE5561" s="41"/>
      <c r="AR5561" s="227" t="s">
        <v>464</v>
      </c>
      <c r="AT5561" s="227" t="s">
        <v>193</v>
      </c>
      <c r="AU5561" s="227" t="s">
        <v>82</v>
      </c>
      <c r="AY5561" s="20" t="s">
        <v>191</v>
      </c>
      <c r="BE5561" s="228">
        <f>IF(N5561="základní",J5561,0)</f>
        <v>0</v>
      </c>
      <c r="BF5561" s="228">
        <f>IF(N5561="snížená",J5561,0)</f>
        <v>0</v>
      </c>
      <c r="BG5561" s="228">
        <f>IF(N5561="zákl. přenesená",J5561,0)</f>
        <v>0</v>
      </c>
      <c r="BH5561" s="228">
        <f>IF(N5561="sníž. přenesená",J5561,0)</f>
        <v>0</v>
      </c>
      <c r="BI5561" s="228">
        <f>IF(N5561="nulová",J5561,0)</f>
        <v>0</v>
      </c>
      <c r="BJ5561" s="20" t="s">
        <v>80</v>
      </c>
      <c r="BK5561" s="228">
        <f>ROUND(I5561*H5561,2)</f>
        <v>0</v>
      </c>
      <c r="BL5561" s="20" t="s">
        <v>464</v>
      </c>
      <c r="BM5561" s="227" t="s">
        <v>3217</v>
      </c>
    </row>
    <row r="5562" s="2" customFormat="1">
      <c r="A5562" s="41"/>
      <c r="B5562" s="42"/>
      <c r="C5562" s="43"/>
      <c r="D5562" s="229" t="s">
        <v>200</v>
      </c>
      <c r="E5562" s="43"/>
      <c r="F5562" s="230" t="s">
        <v>3218</v>
      </c>
      <c r="G5562" s="43"/>
      <c r="H5562" s="43"/>
      <c r="I5562" s="231"/>
      <c r="J5562" s="43"/>
      <c r="K5562" s="43"/>
      <c r="L5562" s="47"/>
      <c r="M5562" s="232"/>
      <c r="N5562" s="233"/>
      <c r="O5562" s="87"/>
      <c r="P5562" s="87"/>
      <c r="Q5562" s="87"/>
      <c r="R5562" s="87"/>
      <c r="S5562" s="87"/>
      <c r="T5562" s="88"/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T5562" s="20" t="s">
        <v>200</v>
      </c>
      <c r="AU5562" s="20" t="s">
        <v>82</v>
      </c>
    </row>
    <row r="5563" s="13" customFormat="1">
      <c r="A5563" s="13"/>
      <c r="B5563" s="234"/>
      <c r="C5563" s="235"/>
      <c r="D5563" s="236" t="s">
        <v>202</v>
      </c>
      <c r="E5563" s="237" t="s">
        <v>19</v>
      </c>
      <c r="F5563" s="238" t="s">
        <v>1313</v>
      </c>
      <c r="G5563" s="235"/>
      <c r="H5563" s="237" t="s">
        <v>19</v>
      </c>
      <c r="I5563" s="239"/>
      <c r="J5563" s="235"/>
      <c r="K5563" s="235"/>
      <c r="L5563" s="240"/>
      <c r="M5563" s="241"/>
      <c r="N5563" s="242"/>
      <c r="O5563" s="242"/>
      <c r="P5563" s="242"/>
      <c r="Q5563" s="242"/>
      <c r="R5563" s="242"/>
      <c r="S5563" s="242"/>
      <c r="T5563" s="243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T5563" s="244" t="s">
        <v>202</v>
      </c>
      <c r="AU5563" s="244" t="s">
        <v>82</v>
      </c>
      <c r="AV5563" s="13" t="s">
        <v>80</v>
      </c>
      <c r="AW5563" s="13" t="s">
        <v>34</v>
      </c>
      <c r="AX5563" s="13" t="s">
        <v>72</v>
      </c>
      <c r="AY5563" s="244" t="s">
        <v>191</v>
      </c>
    </row>
    <row r="5564" s="13" customFormat="1">
      <c r="A5564" s="13"/>
      <c r="B5564" s="234"/>
      <c r="C5564" s="235"/>
      <c r="D5564" s="236" t="s">
        <v>202</v>
      </c>
      <c r="E5564" s="237" t="s">
        <v>19</v>
      </c>
      <c r="F5564" s="238" t="s">
        <v>1314</v>
      </c>
      <c r="G5564" s="235"/>
      <c r="H5564" s="237" t="s">
        <v>19</v>
      </c>
      <c r="I5564" s="239"/>
      <c r="J5564" s="235"/>
      <c r="K5564" s="235"/>
      <c r="L5564" s="240"/>
      <c r="M5564" s="241"/>
      <c r="N5564" s="242"/>
      <c r="O5564" s="242"/>
      <c r="P5564" s="242"/>
      <c r="Q5564" s="242"/>
      <c r="R5564" s="242"/>
      <c r="S5564" s="242"/>
      <c r="T5564" s="243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44" t="s">
        <v>202</v>
      </c>
      <c r="AU5564" s="244" t="s">
        <v>82</v>
      </c>
      <c r="AV5564" s="13" t="s">
        <v>80</v>
      </c>
      <c r="AW5564" s="13" t="s">
        <v>34</v>
      </c>
      <c r="AX5564" s="13" t="s">
        <v>72</v>
      </c>
      <c r="AY5564" s="244" t="s">
        <v>191</v>
      </c>
    </row>
    <row r="5565" s="14" customFormat="1">
      <c r="A5565" s="14"/>
      <c r="B5565" s="245"/>
      <c r="C5565" s="246"/>
      <c r="D5565" s="236" t="s">
        <v>202</v>
      </c>
      <c r="E5565" s="247" t="s">
        <v>19</v>
      </c>
      <c r="F5565" s="248" t="s">
        <v>3219</v>
      </c>
      <c r="G5565" s="246"/>
      <c r="H5565" s="249">
        <v>7.8789999999999996</v>
      </c>
      <c r="I5565" s="250"/>
      <c r="J5565" s="246"/>
      <c r="K5565" s="246"/>
      <c r="L5565" s="251"/>
      <c r="M5565" s="252"/>
      <c r="N5565" s="253"/>
      <c r="O5565" s="253"/>
      <c r="P5565" s="253"/>
      <c r="Q5565" s="253"/>
      <c r="R5565" s="253"/>
      <c r="S5565" s="253"/>
      <c r="T5565" s="254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5" t="s">
        <v>202</v>
      </c>
      <c r="AU5565" s="255" t="s">
        <v>82</v>
      </c>
      <c r="AV5565" s="14" t="s">
        <v>82</v>
      </c>
      <c r="AW5565" s="14" t="s">
        <v>34</v>
      </c>
      <c r="AX5565" s="14" t="s">
        <v>72</v>
      </c>
      <c r="AY5565" s="255" t="s">
        <v>191</v>
      </c>
    </row>
    <row r="5566" s="15" customFormat="1">
      <c r="A5566" s="15"/>
      <c r="B5566" s="256"/>
      <c r="C5566" s="257"/>
      <c r="D5566" s="236" t="s">
        <v>202</v>
      </c>
      <c r="E5566" s="258" t="s">
        <v>19</v>
      </c>
      <c r="F5566" s="259" t="s">
        <v>208</v>
      </c>
      <c r="G5566" s="257"/>
      <c r="H5566" s="260">
        <v>7.8789999999999996</v>
      </c>
      <c r="I5566" s="261"/>
      <c r="J5566" s="257"/>
      <c r="K5566" s="257"/>
      <c r="L5566" s="262"/>
      <c r="M5566" s="263"/>
      <c r="N5566" s="264"/>
      <c r="O5566" s="264"/>
      <c r="P5566" s="264"/>
      <c r="Q5566" s="264"/>
      <c r="R5566" s="264"/>
      <c r="S5566" s="264"/>
      <c r="T5566" s="265"/>
      <c r="U5566" s="15"/>
      <c r="V5566" s="15"/>
      <c r="W5566" s="15"/>
      <c r="X5566" s="15"/>
      <c r="Y5566" s="15"/>
      <c r="Z5566" s="15"/>
      <c r="AA5566" s="15"/>
      <c r="AB5566" s="15"/>
      <c r="AC5566" s="15"/>
      <c r="AD5566" s="15"/>
      <c r="AE5566" s="15"/>
      <c r="AT5566" s="266" t="s">
        <v>202</v>
      </c>
      <c r="AU5566" s="266" t="s">
        <v>82</v>
      </c>
      <c r="AV5566" s="15" t="s">
        <v>93</v>
      </c>
      <c r="AW5566" s="15" t="s">
        <v>34</v>
      </c>
      <c r="AX5566" s="15" t="s">
        <v>72</v>
      </c>
      <c r="AY5566" s="266" t="s">
        <v>191</v>
      </c>
    </row>
    <row r="5567" s="13" customFormat="1">
      <c r="A5567" s="13"/>
      <c r="B5567" s="234"/>
      <c r="C5567" s="235"/>
      <c r="D5567" s="236" t="s">
        <v>202</v>
      </c>
      <c r="E5567" s="237" t="s">
        <v>19</v>
      </c>
      <c r="F5567" s="238" t="s">
        <v>1316</v>
      </c>
      <c r="G5567" s="235"/>
      <c r="H5567" s="237" t="s">
        <v>19</v>
      </c>
      <c r="I5567" s="239"/>
      <c r="J5567" s="235"/>
      <c r="K5567" s="235"/>
      <c r="L5567" s="240"/>
      <c r="M5567" s="241"/>
      <c r="N5567" s="242"/>
      <c r="O5567" s="242"/>
      <c r="P5567" s="242"/>
      <c r="Q5567" s="242"/>
      <c r="R5567" s="242"/>
      <c r="S5567" s="242"/>
      <c r="T5567" s="243"/>
      <c r="U5567" s="13"/>
      <c r="V5567" s="13"/>
      <c r="W5567" s="13"/>
      <c r="X5567" s="13"/>
      <c r="Y5567" s="13"/>
      <c r="Z5567" s="13"/>
      <c r="AA5567" s="13"/>
      <c r="AB5567" s="13"/>
      <c r="AC5567" s="13"/>
      <c r="AD5567" s="13"/>
      <c r="AE5567" s="13"/>
      <c r="AT5567" s="244" t="s">
        <v>202</v>
      </c>
      <c r="AU5567" s="244" t="s">
        <v>82</v>
      </c>
      <c r="AV5567" s="13" t="s">
        <v>80</v>
      </c>
      <c r="AW5567" s="13" t="s">
        <v>34</v>
      </c>
      <c r="AX5567" s="13" t="s">
        <v>72</v>
      </c>
      <c r="AY5567" s="244" t="s">
        <v>191</v>
      </c>
    </row>
    <row r="5568" s="14" customFormat="1">
      <c r="A5568" s="14"/>
      <c r="B5568" s="245"/>
      <c r="C5568" s="246"/>
      <c r="D5568" s="236" t="s">
        <v>202</v>
      </c>
      <c r="E5568" s="247" t="s">
        <v>19</v>
      </c>
      <c r="F5568" s="248" t="s">
        <v>3220</v>
      </c>
      <c r="G5568" s="246"/>
      <c r="H5568" s="249">
        <v>16.515000000000001</v>
      </c>
      <c r="I5568" s="250"/>
      <c r="J5568" s="246"/>
      <c r="K5568" s="246"/>
      <c r="L5568" s="251"/>
      <c r="M5568" s="252"/>
      <c r="N5568" s="253"/>
      <c r="O5568" s="253"/>
      <c r="P5568" s="253"/>
      <c r="Q5568" s="253"/>
      <c r="R5568" s="253"/>
      <c r="S5568" s="253"/>
      <c r="T5568" s="254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T5568" s="255" t="s">
        <v>202</v>
      </c>
      <c r="AU5568" s="255" t="s">
        <v>82</v>
      </c>
      <c r="AV5568" s="14" t="s">
        <v>82</v>
      </c>
      <c r="AW5568" s="14" t="s">
        <v>34</v>
      </c>
      <c r="AX5568" s="14" t="s">
        <v>72</v>
      </c>
      <c r="AY5568" s="255" t="s">
        <v>191</v>
      </c>
    </row>
    <row r="5569" s="15" customFormat="1">
      <c r="A5569" s="15"/>
      <c r="B5569" s="256"/>
      <c r="C5569" s="257"/>
      <c r="D5569" s="236" t="s">
        <v>202</v>
      </c>
      <c r="E5569" s="258" t="s">
        <v>19</v>
      </c>
      <c r="F5569" s="259" t="s">
        <v>208</v>
      </c>
      <c r="G5569" s="257"/>
      <c r="H5569" s="260">
        <v>16.515000000000001</v>
      </c>
      <c r="I5569" s="261"/>
      <c r="J5569" s="257"/>
      <c r="K5569" s="257"/>
      <c r="L5569" s="262"/>
      <c r="M5569" s="263"/>
      <c r="N5569" s="264"/>
      <c r="O5569" s="264"/>
      <c r="P5569" s="264"/>
      <c r="Q5569" s="264"/>
      <c r="R5569" s="264"/>
      <c r="S5569" s="264"/>
      <c r="T5569" s="265"/>
      <c r="U5569" s="15"/>
      <c r="V5569" s="15"/>
      <c r="W5569" s="15"/>
      <c r="X5569" s="15"/>
      <c r="Y5569" s="15"/>
      <c r="Z5569" s="15"/>
      <c r="AA5569" s="15"/>
      <c r="AB5569" s="15"/>
      <c r="AC5569" s="15"/>
      <c r="AD5569" s="15"/>
      <c r="AE5569" s="15"/>
      <c r="AT5569" s="266" t="s">
        <v>202</v>
      </c>
      <c r="AU5569" s="266" t="s">
        <v>82</v>
      </c>
      <c r="AV5569" s="15" t="s">
        <v>93</v>
      </c>
      <c r="AW5569" s="15" t="s">
        <v>34</v>
      </c>
      <c r="AX5569" s="15" t="s">
        <v>72</v>
      </c>
      <c r="AY5569" s="266" t="s">
        <v>191</v>
      </c>
    </row>
    <row r="5570" s="13" customFormat="1">
      <c r="A5570" s="13"/>
      <c r="B5570" s="234"/>
      <c r="C5570" s="235"/>
      <c r="D5570" s="236" t="s">
        <v>202</v>
      </c>
      <c r="E5570" s="237" t="s">
        <v>19</v>
      </c>
      <c r="F5570" s="238" t="s">
        <v>1318</v>
      </c>
      <c r="G5570" s="235"/>
      <c r="H5570" s="237" t="s">
        <v>19</v>
      </c>
      <c r="I5570" s="239"/>
      <c r="J5570" s="235"/>
      <c r="K5570" s="235"/>
      <c r="L5570" s="240"/>
      <c r="M5570" s="241"/>
      <c r="N5570" s="242"/>
      <c r="O5570" s="242"/>
      <c r="P5570" s="242"/>
      <c r="Q5570" s="242"/>
      <c r="R5570" s="242"/>
      <c r="S5570" s="242"/>
      <c r="T5570" s="24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4" t="s">
        <v>202</v>
      </c>
      <c r="AU5570" s="244" t="s">
        <v>82</v>
      </c>
      <c r="AV5570" s="13" t="s">
        <v>80</v>
      </c>
      <c r="AW5570" s="13" t="s">
        <v>34</v>
      </c>
      <c r="AX5570" s="13" t="s">
        <v>72</v>
      </c>
      <c r="AY5570" s="244" t="s">
        <v>191</v>
      </c>
    </row>
    <row r="5571" s="14" customFormat="1">
      <c r="A5571" s="14"/>
      <c r="B5571" s="245"/>
      <c r="C5571" s="246"/>
      <c r="D5571" s="236" t="s">
        <v>202</v>
      </c>
      <c r="E5571" s="247" t="s">
        <v>19</v>
      </c>
      <c r="F5571" s="248" t="s">
        <v>3221</v>
      </c>
      <c r="G5571" s="246"/>
      <c r="H5571" s="249">
        <v>12.736000000000001</v>
      </c>
      <c r="I5571" s="250"/>
      <c r="J5571" s="246"/>
      <c r="K5571" s="246"/>
      <c r="L5571" s="251"/>
      <c r="M5571" s="252"/>
      <c r="N5571" s="253"/>
      <c r="O5571" s="253"/>
      <c r="P5571" s="253"/>
      <c r="Q5571" s="253"/>
      <c r="R5571" s="253"/>
      <c r="S5571" s="253"/>
      <c r="T5571" s="25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55" t="s">
        <v>202</v>
      </c>
      <c r="AU5571" s="255" t="s">
        <v>82</v>
      </c>
      <c r="AV5571" s="14" t="s">
        <v>82</v>
      </c>
      <c r="AW5571" s="14" t="s">
        <v>34</v>
      </c>
      <c r="AX5571" s="14" t="s">
        <v>72</v>
      </c>
      <c r="AY5571" s="255" t="s">
        <v>191</v>
      </c>
    </row>
    <row r="5572" s="15" customFormat="1">
      <c r="A5572" s="15"/>
      <c r="B5572" s="256"/>
      <c r="C5572" s="257"/>
      <c r="D5572" s="236" t="s">
        <v>202</v>
      </c>
      <c r="E5572" s="258" t="s">
        <v>19</v>
      </c>
      <c r="F5572" s="259" t="s">
        <v>208</v>
      </c>
      <c r="G5572" s="257"/>
      <c r="H5572" s="260">
        <v>12.736000000000001</v>
      </c>
      <c r="I5572" s="261"/>
      <c r="J5572" s="257"/>
      <c r="K5572" s="257"/>
      <c r="L5572" s="262"/>
      <c r="M5572" s="263"/>
      <c r="N5572" s="264"/>
      <c r="O5572" s="264"/>
      <c r="P5572" s="264"/>
      <c r="Q5572" s="264"/>
      <c r="R5572" s="264"/>
      <c r="S5572" s="264"/>
      <c r="T5572" s="265"/>
      <c r="U5572" s="15"/>
      <c r="V5572" s="15"/>
      <c r="W5572" s="15"/>
      <c r="X5572" s="15"/>
      <c r="Y5572" s="15"/>
      <c r="Z5572" s="15"/>
      <c r="AA5572" s="15"/>
      <c r="AB5572" s="15"/>
      <c r="AC5572" s="15"/>
      <c r="AD5572" s="15"/>
      <c r="AE5572" s="15"/>
      <c r="AT5572" s="266" t="s">
        <v>202</v>
      </c>
      <c r="AU5572" s="266" t="s">
        <v>82</v>
      </c>
      <c r="AV5572" s="15" t="s">
        <v>93</v>
      </c>
      <c r="AW5572" s="15" t="s">
        <v>34</v>
      </c>
      <c r="AX5572" s="15" t="s">
        <v>72</v>
      </c>
      <c r="AY5572" s="266" t="s">
        <v>191</v>
      </c>
    </row>
    <row r="5573" s="13" customFormat="1">
      <c r="A5573" s="13"/>
      <c r="B5573" s="234"/>
      <c r="C5573" s="235"/>
      <c r="D5573" s="236" t="s">
        <v>202</v>
      </c>
      <c r="E5573" s="237" t="s">
        <v>19</v>
      </c>
      <c r="F5573" s="238" t="s">
        <v>1320</v>
      </c>
      <c r="G5573" s="235"/>
      <c r="H5573" s="237" t="s">
        <v>19</v>
      </c>
      <c r="I5573" s="239"/>
      <c r="J5573" s="235"/>
      <c r="K5573" s="235"/>
      <c r="L5573" s="240"/>
      <c r="M5573" s="241"/>
      <c r="N5573" s="242"/>
      <c r="O5573" s="242"/>
      <c r="P5573" s="242"/>
      <c r="Q5573" s="242"/>
      <c r="R5573" s="242"/>
      <c r="S5573" s="242"/>
      <c r="T5573" s="243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44" t="s">
        <v>202</v>
      </c>
      <c r="AU5573" s="244" t="s">
        <v>82</v>
      </c>
      <c r="AV5573" s="13" t="s">
        <v>80</v>
      </c>
      <c r="AW5573" s="13" t="s">
        <v>34</v>
      </c>
      <c r="AX5573" s="13" t="s">
        <v>72</v>
      </c>
      <c r="AY5573" s="244" t="s">
        <v>191</v>
      </c>
    </row>
    <row r="5574" s="14" customFormat="1">
      <c r="A5574" s="14"/>
      <c r="B5574" s="245"/>
      <c r="C5574" s="246"/>
      <c r="D5574" s="236" t="s">
        <v>202</v>
      </c>
      <c r="E5574" s="247" t="s">
        <v>19</v>
      </c>
      <c r="F5574" s="248" t="s">
        <v>3222</v>
      </c>
      <c r="G5574" s="246"/>
      <c r="H5574" s="249">
        <v>12.696</v>
      </c>
      <c r="I5574" s="250"/>
      <c r="J5574" s="246"/>
      <c r="K5574" s="246"/>
      <c r="L5574" s="251"/>
      <c r="M5574" s="252"/>
      <c r="N5574" s="253"/>
      <c r="O5574" s="253"/>
      <c r="P5574" s="253"/>
      <c r="Q5574" s="253"/>
      <c r="R5574" s="253"/>
      <c r="S5574" s="253"/>
      <c r="T5574" s="254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55" t="s">
        <v>202</v>
      </c>
      <c r="AU5574" s="255" t="s">
        <v>82</v>
      </c>
      <c r="AV5574" s="14" t="s">
        <v>82</v>
      </c>
      <c r="AW5574" s="14" t="s">
        <v>34</v>
      </c>
      <c r="AX5574" s="14" t="s">
        <v>72</v>
      </c>
      <c r="AY5574" s="255" t="s">
        <v>191</v>
      </c>
    </row>
    <row r="5575" s="14" customFormat="1">
      <c r="A5575" s="14"/>
      <c r="B5575" s="245"/>
      <c r="C5575" s="246"/>
      <c r="D5575" s="236" t="s">
        <v>202</v>
      </c>
      <c r="E5575" s="247" t="s">
        <v>19</v>
      </c>
      <c r="F5575" s="248" t="s">
        <v>3223</v>
      </c>
      <c r="G5575" s="246"/>
      <c r="H5575" s="249">
        <v>6.6689999999999996</v>
      </c>
      <c r="I5575" s="250"/>
      <c r="J5575" s="246"/>
      <c r="K5575" s="246"/>
      <c r="L5575" s="251"/>
      <c r="M5575" s="252"/>
      <c r="N5575" s="253"/>
      <c r="O5575" s="253"/>
      <c r="P5575" s="253"/>
      <c r="Q5575" s="253"/>
      <c r="R5575" s="253"/>
      <c r="S5575" s="253"/>
      <c r="T5575" s="254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T5575" s="255" t="s">
        <v>202</v>
      </c>
      <c r="AU5575" s="255" t="s">
        <v>82</v>
      </c>
      <c r="AV5575" s="14" t="s">
        <v>82</v>
      </c>
      <c r="AW5575" s="14" t="s">
        <v>34</v>
      </c>
      <c r="AX5575" s="14" t="s">
        <v>72</v>
      </c>
      <c r="AY5575" s="255" t="s">
        <v>191</v>
      </c>
    </row>
    <row r="5576" s="14" customFormat="1">
      <c r="A5576" s="14"/>
      <c r="B5576" s="245"/>
      <c r="C5576" s="246"/>
      <c r="D5576" s="236" t="s">
        <v>202</v>
      </c>
      <c r="E5576" s="247" t="s">
        <v>19</v>
      </c>
      <c r="F5576" s="248" t="s">
        <v>3224</v>
      </c>
      <c r="G5576" s="246"/>
      <c r="H5576" s="249">
        <v>1.5660000000000001</v>
      </c>
      <c r="I5576" s="250"/>
      <c r="J5576" s="246"/>
      <c r="K5576" s="246"/>
      <c r="L5576" s="251"/>
      <c r="M5576" s="252"/>
      <c r="N5576" s="253"/>
      <c r="O5576" s="253"/>
      <c r="P5576" s="253"/>
      <c r="Q5576" s="253"/>
      <c r="R5576" s="253"/>
      <c r="S5576" s="253"/>
      <c r="T5576" s="254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55" t="s">
        <v>202</v>
      </c>
      <c r="AU5576" s="255" t="s">
        <v>82</v>
      </c>
      <c r="AV5576" s="14" t="s">
        <v>82</v>
      </c>
      <c r="AW5576" s="14" t="s">
        <v>34</v>
      </c>
      <c r="AX5576" s="14" t="s">
        <v>72</v>
      </c>
      <c r="AY5576" s="255" t="s">
        <v>191</v>
      </c>
    </row>
    <row r="5577" s="15" customFormat="1">
      <c r="A5577" s="15"/>
      <c r="B5577" s="256"/>
      <c r="C5577" s="257"/>
      <c r="D5577" s="236" t="s">
        <v>202</v>
      </c>
      <c r="E5577" s="258" t="s">
        <v>19</v>
      </c>
      <c r="F5577" s="259" t="s">
        <v>208</v>
      </c>
      <c r="G5577" s="257"/>
      <c r="H5577" s="260">
        <v>20.930999999999997</v>
      </c>
      <c r="I5577" s="261"/>
      <c r="J5577" s="257"/>
      <c r="K5577" s="257"/>
      <c r="L5577" s="262"/>
      <c r="M5577" s="263"/>
      <c r="N5577" s="264"/>
      <c r="O5577" s="264"/>
      <c r="P5577" s="264"/>
      <c r="Q5577" s="264"/>
      <c r="R5577" s="264"/>
      <c r="S5577" s="264"/>
      <c r="T5577" s="265"/>
      <c r="U5577" s="15"/>
      <c r="V5577" s="15"/>
      <c r="W5577" s="15"/>
      <c r="X5577" s="15"/>
      <c r="Y5577" s="15"/>
      <c r="Z5577" s="15"/>
      <c r="AA5577" s="15"/>
      <c r="AB5577" s="15"/>
      <c r="AC5577" s="15"/>
      <c r="AD5577" s="15"/>
      <c r="AE5577" s="15"/>
      <c r="AT5577" s="266" t="s">
        <v>202</v>
      </c>
      <c r="AU5577" s="266" t="s">
        <v>82</v>
      </c>
      <c r="AV5577" s="15" t="s">
        <v>93</v>
      </c>
      <c r="AW5577" s="15" t="s">
        <v>34</v>
      </c>
      <c r="AX5577" s="15" t="s">
        <v>72</v>
      </c>
      <c r="AY5577" s="266" t="s">
        <v>191</v>
      </c>
    </row>
    <row r="5578" s="13" customFormat="1">
      <c r="A5578" s="13"/>
      <c r="B5578" s="234"/>
      <c r="C5578" s="235"/>
      <c r="D5578" s="236" t="s">
        <v>202</v>
      </c>
      <c r="E5578" s="237" t="s">
        <v>19</v>
      </c>
      <c r="F5578" s="238" t="s">
        <v>1923</v>
      </c>
      <c r="G5578" s="235"/>
      <c r="H5578" s="237" t="s">
        <v>19</v>
      </c>
      <c r="I5578" s="239"/>
      <c r="J5578" s="235"/>
      <c r="K5578" s="235"/>
      <c r="L5578" s="240"/>
      <c r="M5578" s="241"/>
      <c r="N5578" s="242"/>
      <c r="O5578" s="242"/>
      <c r="P5578" s="242"/>
      <c r="Q5578" s="242"/>
      <c r="R5578" s="242"/>
      <c r="S5578" s="242"/>
      <c r="T5578" s="24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4" t="s">
        <v>202</v>
      </c>
      <c r="AU5578" s="244" t="s">
        <v>82</v>
      </c>
      <c r="AV5578" s="13" t="s">
        <v>80</v>
      </c>
      <c r="AW5578" s="13" t="s">
        <v>34</v>
      </c>
      <c r="AX5578" s="13" t="s">
        <v>72</v>
      </c>
      <c r="AY5578" s="244" t="s">
        <v>191</v>
      </c>
    </row>
    <row r="5579" s="13" customFormat="1">
      <c r="A5579" s="13"/>
      <c r="B5579" s="234"/>
      <c r="C5579" s="235"/>
      <c r="D5579" s="236" t="s">
        <v>202</v>
      </c>
      <c r="E5579" s="237" t="s">
        <v>19</v>
      </c>
      <c r="F5579" s="238" t="s">
        <v>2555</v>
      </c>
      <c r="G5579" s="235"/>
      <c r="H5579" s="237" t="s">
        <v>19</v>
      </c>
      <c r="I5579" s="239"/>
      <c r="J5579" s="235"/>
      <c r="K5579" s="235"/>
      <c r="L5579" s="240"/>
      <c r="M5579" s="241"/>
      <c r="N5579" s="242"/>
      <c r="O5579" s="242"/>
      <c r="P5579" s="242"/>
      <c r="Q5579" s="242"/>
      <c r="R5579" s="242"/>
      <c r="S5579" s="242"/>
      <c r="T5579" s="24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44" t="s">
        <v>202</v>
      </c>
      <c r="AU5579" s="244" t="s">
        <v>82</v>
      </c>
      <c r="AV5579" s="13" t="s">
        <v>80</v>
      </c>
      <c r="AW5579" s="13" t="s">
        <v>34</v>
      </c>
      <c r="AX5579" s="13" t="s">
        <v>72</v>
      </c>
      <c r="AY5579" s="244" t="s">
        <v>191</v>
      </c>
    </row>
    <row r="5580" s="13" customFormat="1">
      <c r="A5580" s="13"/>
      <c r="B5580" s="234"/>
      <c r="C5580" s="235"/>
      <c r="D5580" s="236" t="s">
        <v>202</v>
      </c>
      <c r="E5580" s="237" t="s">
        <v>19</v>
      </c>
      <c r="F5580" s="238" t="s">
        <v>2556</v>
      </c>
      <c r="G5580" s="235"/>
      <c r="H5580" s="237" t="s">
        <v>19</v>
      </c>
      <c r="I5580" s="239"/>
      <c r="J5580" s="235"/>
      <c r="K5580" s="235"/>
      <c r="L5580" s="240"/>
      <c r="M5580" s="241"/>
      <c r="N5580" s="242"/>
      <c r="O5580" s="242"/>
      <c r="P5580" s="242"/>
      <c r="Q5580" s="242"/>
      <c r="R5580" s="242"/>
      <c r="S5580" s="242"/>
      <c r="T5580" s="243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44" t="s">
        <v>202</v>
      </c>
      <c r="AU5580" s="244" t="s">
        <v>82</v>
      </c>
      <c r="AV5580" s="13" t="s">
        <v>80</v>
      </c>
      <c r="AW5580" s="13" t="s">
        <v>34</v>
      </c>
      <c r="AX5580" s="13" t="s">
        <v>72</v>
      </c>
      <c r="AY5580" s="244" t="s">
        <v>191</v>
      </c>
    </row>
    <row r="5581" s="14" customFormat="1">
      <c r="A5581" s="14"/>
      <c r="B5581" s="245"/>
      <c r="C5581" s="246"/>
      <c r="D5581" s="236" t="s">
        <v>202</v>
      </c>
      <c r="E5581" s="247" t="s">
        <v>19</v>
      </c>
      <c r="F5581" s="248" t="s">
        <v>3225</v>
      </c>
      <c r="G5581" s="246"/>
      <c r="H5581" s="249">
        <v>14.016</v>
      </c>
      <c r="I5581" s="250"/>
      <c r="J5581" s="246"/>
      <c r="K5581" s="246"/>
      <c r="L5581" s="251"/>
      <c r="M5581" s="252"/>
      <c r="N5581" s="253"/>
      <c r="O5581" s="253"/>
      <c r="P5581" s="253"/>
      <c r="Q5581" s="253"/>
      <c r="R5581" s="253"/>
      <c r="S5581" s="253"/>
      <c r="T5581" s="254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T5581" s="255" t="s">
        <v>202</v>
      </c>
      <c r="AU5581" s="255" t="s">
        <v>82</v>
      </c>
      <c r="AV5581" s="14" t="s">
        <v>82</v>
      </c>
      <c r="AW5581" s="14" t="s">
        <v>34</v>
      </c>
      <c r="AX5581" s="14" t="s">
        <v>72</v>
      </c>
      <c r="AY5581" s="255" t="s">
        <v>191</v>
      </c>
    </row>
    <row r="5582" s="15" customFormat="1">
      <c r="A5582" s="15"/>
      <c r="B5582" s="256"/>
      <c r="C5582" s="257"/>
      <c r="D5582" s="236" t="s">
        <v>202</v>
      </c>
      <c r="E5582" s="258" t="s">
        <v>19</v>
      </c>
      <c r="F5582" s="259" t="s">
        <v>208</v>
      </c>
      <c r="G5582" s="257"/>
      <c r="H5582" s="260">
        <v>14.016</v>
      </c>
      <c r="I5582" s="261"/>
      <c r="J5582" s="257"/>
      <c r="K5582" s="257"/>
      <c r="L5582" s="262"/>
      <c r="M5582" s="263"/>
      <c r="N5582" s="264"/>
      <c r="O5582" s="264"/>
      <c r="P5582" s="264"/>
      <c r="Q5582" s="264"/>
      <c r="R5582" s="264"/>
      <c r="S5582" s="264"/>
      <c r="T5582" s="265"/>
      <c r="U5582" s="15"/>
      <c r="V5582" s="15"/>
      <c r="W5582" s="15"/>
      <c r="X5582" s="15"/>
      <c r="Y5582" s="15"/>
      <c r="Z5582" s="15"/>
      <c r="AA5582" s="15"/>
      <c r="AB5582" s="15"/>
      <c r="AC5582" s="15"/>
      <c r="AD5582" s="15"/>
      <c r="AE5582" s="15"/>
      <c r="AT5582" s="266" t="s">
        <v>202</v>
      </c>
      <c r="AU5582" s="266" t="s">
        <v>82</v>
      </c>
      <c r="AV5582" s="15" t="s">
        <v>93</v>
      </c>
      <c r="AW5582" s="15" t="s">
        <v>34</v>
      </c>
      <c r="AX5582" s="15" t="s">
        <v>72</v>
      </c>
      <c r="AY5582" s="266" t="s">
        <v>191</v>
      </c>
    </row>
    <row r="5583" s="16" customFormat="1">
      <c r="A5583" s="16"/>
      <c r="B5583" s="267"/>
      <c r="C5583" s="268"/>
      <c r="D5583" s="236" t="s">
        <v>202</v>
      </c>
      <c r="E5583" s="269" t="s">
        <v>19</v>
      </c>
      <c r="F5583" s="270" t="s">
        <v>212</v>
      </c>
      <c r="G5583" s="268"/>
      <c r="H5583" s="271">
        <v>72.076999999999998</v>
      </c>
      <c r="I5583" s="272"/>
      <c r="J5583" s="268"/>
      <c r="K5583" s="268"/>
      <c r="L5583" s="273"/>
      <c r="M5583" s="274"/>
      <c r="N5583" s="275"/>
      <c r="O5583" s="275"/>
      <c r="P5583" s="275"/>
      <c r="Q5583" s="275"/>
      <c r="R5583" s="275"/>
      <c r="S5583" s="275"/>
      <c r="T5583" s="276"/>
      <c r="U5583" s="16"/>
      <c r="V5583" s="16"/>
      <c r="W5583" s="16"/>
      <c r="X5583" s="16"/>
      <c r="Y5583" s="16"/>
      <c r="Z5583" s="16"/>
      <c r="AA5583" s="16"/>
      <c r="AB5583" s="16"/>
      <c r="AC5583" s="16"/>
      <c r="AD5583" s="16"/>
      <c r="AE5583" s="16"/>
      <c r="AT5583" s="277" t="s">
        <v>202</v>
      </c>
      <c r="AU5583" s="277" t="s">
        <v>82</v>
      </c>
      <c r="AV5583" s="16" t="s">
        <v>198</v>
      </c>
      <c r="AW5583" s="16" t="s">
        <v>34</v>
      </c>
      <c r="AX5583" s="16" t="s">
        <v>80</v>
      </c>
      <c r="AY5583" s="277" t="s">
        <v>191</v>
      </c>
    </row>
    <row r="5584" s="2" customFormat="1" ht="16.5" customHeight="1">
      <c r="A5584" s="41"/>
      <c r="B5584" s="42"/>
      <c r="C5584" s="216" t="s">
        <v>3226</v>
      </c>
      <c r="D5584" s="216" t="s">
        <v>193</v>
      </c>
      <c r="E5584" s="217" t="s">
        <v>3227</v>
      </c>
      <c r="F5584" s="218" t="s">
        <v>3228</v>
      </c>
      <c r="G5584" s="219" t="s">
        <v>196</v>
      </c>
      <c r="H5584" s="220">
        <v>72.076999999999998</v>
      </c>
      <c r="I5584" s="221"/>
      <c r="J5584" s="222">
        <f>ROUND(I5584*H5584,2)</f>
        <v>0</v>
      </c>
      <c r="K5584" s="218" t="s">
        <v>197</v>
      </c>
      <c r="L5584" s="47"/>
      <c r="M5584" s="223" t="s">
        <v>19</v>
      </c>
      <c r="N5584" s="224" t="s">
        <v>43</v>
      </c>
      <c r="O5584" s="87"/>
      <c r="P5584" s="225">
        <f>O5584*H5584</f>
        <v>0</v>
      </c>
      <c r="Q5584" s="225">
        <v>0.00033</v>
      </c>
      <c r="R5584" s="225">
        <f>Q5584*H5584</f>
        <v>0.02378541</v>
      </c>
      <c r="S5584" s="225">
        <v>0</v>
      </c>
      <c r="T5584" s="226">
        <f>S5584*H5584</f>
        <v>0</v>
      </c>
      <c r="U5584" s="41"/>
      <c r="V5584" s="41"/>
      <c r="W5584" s="41"/>
      <c r="X5584" s="41"/>
      <c r="Y5584" s="41"/>
      <c r="Z5584" s="41"/>
      <c r="AA5584" s="41"/>
      <c r="AB5584" s="41"/>
      <c r="AC5584" s="41"/>
      <c r="AD5584" s="41"/>
      <c r="AE5584" s="41"/>
      <c r="AR5584" s="227" t="s">
        <v>464</v>
      </c>
      <c r="AT5584" s="227" t="s">
        <v>193</v>
      </c>
      <c r="AU5584" s="227" t="s">
        <v>82</v>
      </c>
      <c r="AY5584" s="20" t="s">
        <v>191</v>
      </c>
      <c r="BE5584" s="228">
        <f>IF(N5584="základní",J5584,0)</f>
        <v>0</v>
      </c>
      <c r="BF5584" s="228">
        <f>IF(N5584="snížená",J5584,0)</f>
        <v>0</v>
      </c>
      <c r="BG5584" s="228">
        <f>IF(N5584="zákl. přenesená",J5584,0)</f>
        <v>0</v>
      </c>
      <c r="BH5584" s="228">
        <f>IF(N5584="sníž. přenesená",J5584,0)</f>
        <v>0</v>
      </c>
      <c r="BI5584" s="228">
        <f>IF(N5584="nulová",J5584,0)</f>
        <v>0</v>
      </c>
      <c r="BJ5584" s="20" t="s">
        <v>80</v>
      </c>
      <c r="BK5584" s="228">
        <f>ROUND(I5584*H5584,2)</f>
        <v>0</v>
      </c>
      <c r="BL5584" s="20" t="s">
        <v>464</v>
      </c>
      <c r="BM5584" s="227" t="s">
        <v>3229</v>
      </c>
    </row>
    <row r="5585" s="2" customFormat="1">
      <c r="A5585" s="41"/>
      <c r="B5585" s="42"/>
      <c r="C5585" s="43"/>
      <c r="D5585" s="229" t="s">
        <v>200</v>
      </c>
      <c r="E5585" s="43"/>
      <c r="F5585" s="230" t="s">
        <v>3230</v>
      </c>
      <c r="G5585" s="43"/>
      <c r="H5585" s="43"/>
      <c r="I5585" s="231"/>
      <c r="J5585" s="43"/>
      <c r="K5585" s="43"/>
      <c r="L5585" s="47"/>
      <c r="M5585" s="232"/>
      <c r="N5585" s="233"/>
      <c r="O5585" s="87"/>
      <c r="P5585" s="87"/>
      <c r="Q5585" s="87"/>
      <c r="R5585" s="87"/>
      <c r="S5585" s="87"/>
      <c r="T5585" s="88"/>
      <c r="U5585" s="41"/>
      <c r="V5585" s="41"/>
      <c r="W5585" s="41"/>
      <c r="X5585" s="41"/>
      <c r="Y5585" s="41"/>
      <c r="Z5585" s="41"/>
      <c r="AA5585" s="41"/>
      <c r="AB5585" s="41"/>
      <c r="AC5585" s="41"/>
      <c r="AD5585" s="41"/>
      <c r="AE5585" s="41"/>
      <c r="AT5585" s="20" t="s">
        <v>200</v>
      </c>
      <c r="AU5585" s="20" t="s">
        <v>82</v>
      </c>
    </row>
    <row r="5586" s="13" customFormat="1">
      <c r="A5586" s="13"/>
      <c r="B5586" s="234"/>
      <c r="C5586" s="235"/>
      <c r="D5586" s="236" t="s">
        <v>202</v>
      </c>
      <c r="E5586" s="237" t="s">
        <v>19</v>
      </c>
      <c r="F5586" s="238" t="s">
        <v>1313</v>
      </c>
      <c r="G5586" s="235"/>
      <c r="H5586" s="237" t="s">
        <v>19</v>
      </c>
      <c r="I5586" s="239"/>
      <c r="J5586" s="235"/>
      <c r="K5586" s="235"/>
      <c r="L5586" s="240"/>
      <c r="M5586" s="241"/>
      <c r="N5586" s="242"/>
      <c r="O5586" s="242"/>
      <c r="P5586" s="242"/>
      <c r="Q5586" s="242"/>
      <c r="R5586" s="242"/>
      <c r="S5586" s="242"/>
      <c r="T5586" s="243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44" t="s">
        <v>202</v>
      </c>
      <c r="AU5586" s="244" t="s">
        <v>82</v>
      </c>
      <c r="AV5586" s="13" t="s">
        <v>80</v>
      </c>
      <c r="AW5586" s="13" t="s">
        <v>34</v>
      </c>
      <c r="AX5586" s="13" t="s">
        <v>72</v>
      </c>
      <c r="AY5586" s="244" t="s">
        <v>191</v>
      </c>
    </row>
    <row r="5587" s="13" customFormat="1">
      <c r="A5587" s="13"/>
      <c r="B5587" s="234"/>
      <c r="C5587" s="235"/>
      <c r="D5587" s="236" t="s">
        <v>202</v>
      </c>
      <c r="E5587" s="237" t="s">
        <v>19</v>
      </c>
      <c r="F5587" s="238" t="s">
        <v>1314</v>
      </c>
      <c r="G5587" s="235"/>
      <c r="H5587" s="237" t="s">
        <v>19</v>
      </c>
      <c r="I5587" s="239"/>
      <c r="J5587" s="235"/>
      <c r="K5587" s="235"/>
      <c r="L5587" s="240"/>
      <c r="M5587" s="241"/>
      <c r="N5587" s="242"/>
      <c r="O5587" s="242"/>
      <c r="P5587" s="242"/>
      <c r="Q5587" s="242"/>
      <c r="R5587" s="242"/>
      <c r="S5587" s="242"/>
      <c r="T5587" s="243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44" t="s">
        <v>202</v>
      </c>
      <c r="AU5587" s="244" t="s">
        <v>82</v>
      </c>
      <c r="AV5587" s="13" t="s">
        <v>80</v>
      </c>
      <c r="AW5587" s="13" t="s">
        <v>34</v>
      </c>
      <c r="AX5587" s="13" t="s">
        <v>72</v>
      </c>
      <c r="AY5587" s="244" t="s">
        <v>191</v>
      </c>
    </row>
    <row r="5588" s="14" customFormat="1">
      <c r="A5588" s="14"/>
      <c r="B5588" s="245"/>
      <c r="C5588" s="246"/>
      <c r="D5588" s="236" t="s">
        <v>202</v>
      </c>
      <c r="E5588" s="247" t="s">
        <v>19</v>
      </c>
      <c r="F5588" s="248" t="s">
        <v>3219</v>
      </c>
      <c r="G5588" s="246"/>
      <c r="H5588" s="249">
        <v>7.8789999999999996</v>
      </c>
      <c r="I5588" s="250"/>
      <c r="J5588" s="246"/>
      <c r="K5588" s="246"/>
      <c r="L5588" s="251"/>
      <c r="M5588" s="252"/>
      <c r="N5588" s="253"/>
      <c r="O5588" s="253"/>
      <c r="P5588" s="253"/>
      <c r="Q5588" s="253"/>
      <c r="R5588" s="253"/>
      <c r="S5588" s="253"/>
      <c r="T5588" s="254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T5588" s="255" t="s">
        <v>202</v>
      </c>
      <c r="AU5588" s="255" t="s">
        <v>82</v>
      </c>
      <c r="AV5588" s="14" t="s">
        <v>82</v>
      </c>
      <c r="AW5588" s="14" t="s">
        <v>34</v>
      </c>
      <c r="AX5588" s="14" t="s">
        <v>72</v>
      </c>
      <c r="AY5588" s="255" t="s">
        <v>191</v>
      </c>
    </row>
    <row r="5589" s="15" customFormat="1">
      <c r="A5589" s="15"/>
      <c r="B5589" s="256"/>
      <c r="C5589" s="257"/>
      <c r="D5589" s="236" t="s">
        <v>202</v>
      </c>
      <c r="E5589" s="258" t="s">
        <v>19</v>
      </c>
      <c r="F5589" s="259" t="s">
        <v>208</v>
      </c>
      <c r="G5589" s="257"/>
      <c r="H5589" s="260">
        <v>7.8789999999999996</v>
      </c>
      <c r="I5589" s="261"/>
      <c r="J5589" s="257"/>
      <c r="K5589" s="257"/>
      <c r="L5589" s="262"/>
      <c r="M5589" s="263"/>
      <c r="N5589" s="264"/>
      <c r="O5589" s="264"/>
      <c r="P5589" s="264"/>
      <c r="Q5589" s="264"/>
      <c r="R5589" s="264"/>
      <c r="S5589" s="264"/>
      <c r="T5589" s="265"/>
      <c r="U5589" s="15"/>
      <c r="V5589" s="15"/>
      <c r="W5589" s="15"/>
      <c r="X5589" s="15"/>
      <c r="Y5589" s="15"/>
      <c r="Z5589" s="15"/>
      <c r="AA5589" s="15"/>
      <c r="AB5589" s="15"/>
      <c r="AC5589" s="15"/>
      <c r="AD5589" s="15"/>
      <c r="AE5589" s="15"/>
      <c r="AT5589" s="266" t="s">
        <v>202</v>
      </c>
      <c r="AU5589" s="266" t="s">
        <v>82</v>
      </c>
      <c r="AV5589" s="15" t="s">
        <v>93</v>
      </c>
      <c r="AW5589" s="15" t="s">
        <v>34</v>
      </c>
      <c r="AX5589" s="15" t="s">
        <v>72</v>
      </c>
      <c r="AY5589" s="266" t="s">
        <v>191</v>
      </c>
    </row>
    <row r="5590" s="13" customFormat="1">
      <c r="A5590" s="13"/>
      <c r="B5590" s="234"/>
      <c r="C5590" s="235"/>
      <c r="D5590" s="236" t="s">
        <v>202</v>
      </c>
      <c r="E5590" s="237" t="s">
        <v>19</v>
      </c>
      <c r="F5590" s="238" t="s">
        <v>1316</v>
      </c>
      <c r="G5590" s="235"/>
      <c r="H5590" s="237" t="s">
        <v>19</v>
      </c>
      <c r="I5590" s="239"/>
      <c r="J5590" s="235"/>
      <c r="K5590" s="235"/>
      <c r="L5590" s="240"/>
      <c r="M5590" s="241"/>
      <c r="N5590" s="242"/>
      <c r="O5590" s="242"/>
      <c r="P5590" s="242"/>
      <c r="Q5590" s="242"/>
      <c r="R5590" s="242"/>
      <c r="S5590" s="242"/>
      <c r="T5590" s="243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44" t="s">
        <v>202</v>
      </c>
      <c r="AU5590" s="244" t="s">
        <v>82</v>
      </c>
      <c r="AV5590" s="13" t="s">
        <v>80</v>
      </c>
      <c r="AW5590" s="13" t="s">
        <v>34</v>
      </c>
      <c r="AX5590" s="13" t="s">
        <v>72</v>
      </c>
      <c r="AY5590" s="244" t="s">
        <v>191</v>
      </c>
    </row>
    <row r="5591" s="14" customFormat="1">
      <c r="A5591" s="14"/>
      <c r="B5591" s="245"/>
      <c r="C5591" s="246"/>
      <c r="D5591" s="236" t="s">
        <v>202</v>
      </c>
      <c r="E5591" s="247" t="s">
        <v>19</v>
      </c>
      <c r="F5591" s="248" t="s">
        <v>3220</v>
      </c>
      <c r="G5591" s="246"/>
      <c r="H5591" s="249">
        <v>16.515000000000001</v>
      </c>
      <c r="I5591" s="250"/>
      <c r="J5591" s="246"/>
      <c r="K5591" s="246"/>
      <c r="L5591" s="251"/>
      <c r="M5591" s="252"/>
      <c r="N5591" s="253"/>
      <c r="O5591" s="253"/>
      <c r="P5591" s="253"/>
      <c r="Q5591" s="253"/>
      <c r="R5591" s="253"/>
      <c r="S5591" s="253"/>
      <c r="T5591" s="25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5" t="s">
        <v>202</v>
      </c>
      <c r="AU5591" s="255" t="s">
        <v>82</v>
      </c>
      <c r="AV5591" s="14" t="s">
        <v>82</v>
      </c>
      <c r="AW5591" s="14" t="s">
        <v>34</v>
      </c>
      <c r="AX5591" s="14" t="s">
        <v>72</v>
      </c>
      <c r="AY5591" s="255" t="s">
        <v>191</v>
      </c>
    </row>
    <row r="5592" s="15" customFormat="1">
      <c r="A5592" s="15"/>
      <c r="B5592" s="256"/>
      <c r="C5592" s="257"/>
      <c r="D5592" s="236" t="s">
        <v>202</v>
      </c>
      <c r="E5592" s="258" t="s">
        <v>19</v>
      </c>
      <c r="F5592" s="259" t="s">
        <v>208</v>
      </c>
      <c r="G5592" s="257"/>
      <c r="H5592" s="260">
        <v>16.515000000000001</v>
      </c>
      <c r="I5592" s="261"/>
      <c r="J5592" s="257"/>
      <c r="K5592" s="257"/>
      <c r="L5592" s="262"/>
      <c r="M5592" s="263"/>
      <c r="N5592" s="264"/>
      <c r="O5592" s="264"/>
      <c r="P5592" s="264"/>
      <c r="Q5592" s="264"/>
      <c r="R5592" s="264"/>
      <c r="S5592" s="264"/>
      <c r="T5592" s="26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5"/>
      <c r="AE5592" s="15"/>
      <c r="AT5592" s="266" t="s">
        <v>202</v>
      </c>
      <c r="AU5592" s="266" t="s">
        <v>82</v>
      </c>
      <c r="AV5592" s="15" t="s">
        <v>93</v>
      </c>
      <c r="AW5592" s="15" t="s">
        <v>34</v>
      </c>
      <c r="AX5592" s="15" t="s">
        <v>72</v>
      </c>
      <c r="AY5592" s="266" t="s">
        <v>191</v>
      </c>
    </row>
    <row r="5593" s="13" customFormat="1">
      <c r="A5593" s="13"/>
      <c r="B5593" s="234"/>
      <c r="C5593" s="235"/>
      <c r="D5593" s="236" t="s">
        <v>202</v>
      </c>
      <c r="E5593" s="237" t="s">
        <v>19</v>
      </c>
      <c r="F5593" s="238" t="s">
        <v>1318</v>
      </c>
      <c r="G5593" s="235"/>
      <c r="H5593" s="237" t="s">
        <v>19</v>
      </c>
      <c r="I5593" s="239"/>
      <c r="J5593" s="235"/>
      <c r="K5593" s="235"/>
      <c r="L5593" s="240"/>
      <c r="M5593" s="241"/>
      <c r="N5593" s="242"/>
      <c r="O5593" s="242"/>
      <c r="P5593" s="242"/>
      <c r="Q5593" s="242"/>
      <c r="R5593" s="242"/>
      <c r="S5593" s="242"/>
      <c r="T5593" s="24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4" t="s">
        <v>202</v>
      </c>
      <c r="AU5593" s="244" t="s">
        <v>82</v>
      </c>
      <c r="AV5593" s="13" t="s">
        <v>80</v>
      </c>
      <c r="AW5593" s="13" t="s">
        <v>34</v>
      </c>
      <c r="AX5593" s="13" t="s">
        <v>72</v>
      </c>
      <c r="AY5593" s="244" t="s">
        <v>191</v>
      </c>
    </row>
    <row r="5594" s="14" customFormat="1">
      <c r="A5594" s="14"/>
      <c r="B5594" s="245"/>
      <c r="C5594" s="246"/>
      <c r="D5594" s="236" t="s">
        <v>202</v>
      </c>
      <c r="E5594" s="247" t="s">
        <v>19</v>
      </c>
      <c r="F5594" s="248" t="s">
        <v>3221</v>
      </c>
      <c r="G5594" s="246"/>
      <c r="H5594" s="249">
        <v>12.736000000000001</v>
      </c>
      <c r="I5594" s="250"/>
      <c r="J5594" s="246"/>
      <c r="K5594" s="246"/>
      <c r="L5594" s="251"/>
      <c r="M5594" s="252"/>
      <c r="N5594" s="253"/>
      <c r="O5594" s="253"/>
      <c r="P5594" s="253"/>
      <c r="Q5594" s="253"/>
      <c r="R5594" s="253"/>
      <c r="S5594" s="253"/>
      <c r="T5594" s="254"/>
      <c r="U5594" s="14"/>
      <c r="V5594" s="14"/>
      <c r="W5594" s="14"/>
      <c r="X5594" s="14"/>
      <c r="Y5594" s="14"/>
      <c r="Z5594" s="14"/>
      <c r="AA5594" s="14"/>
      <c r="AB5594" s="14"/>
      <c r="AC5594" s="14"/>
      <c r="AD5594" s="14"/>
      <c r="AE5594" s="14"/>
      <c r="AT5594" s="255" t="s">
        <v>202</v>
      </c>
      <c r="AU5594" s="255" t="s">
        <v>82</v>
      </c>
      <c r="AV5594" s="14" t="s">
        <v>82</v>
      </c>
      <c r="AW5594" s="14" t="s">
        <v>34</v>
      </c>
      <c r="AX5594" s="14" t="s">
        <v>72</v>
      </c>
      <c r="AY5594" s="255" t="s">
        <v>191</v>
      </c>
    </row>
    <row r="5595" s="15" customFormat="1">
      <c r="A5595" s="15"/>
      <c r="B5595" s="256"/>
      <c r="C5595" s="257"/>
      <c r="D5595" s="236" t="s">
        <v>202</v>
      </c>
      <c r="E5595" s="258" t="s">
        <v>19</v>
      </c>
      <c r="F5595" s="259" t="s">
        <v>208</v>
      </c>
      <c r="G5595" s="257"/>
      <c r="H5595" s="260">
        <v>12.736000000000001</v>
      </c>
      <c r="I5595" s="261"/>
      <c r="J5595" s="257"/>
      <c r="K5595" s="257"/>
      <c r="L5595" s="262"/>
      <c r="M5595" s="263"/>
      <c r="N5595" s="264"/>
      <c r="O5595" s="264"/>
      <c r="P5595" s="264"/>
      <c r="Q5595" s="264"/>
      <c r="R5595" s="264"/>
      <c r="S5595" s="264"/>
      <c r="T5595" s="265"/>
      <c r="U5595" s="15"/>
      <c r="V5595" s="15"/>
      <c r="W5595" s="15"/>
      <c r="X5595" s="15"/>
      <c r="Y5595" s="15"/>
      <c r="Z5595" s="15"/>
      <c r="AA5595" s="15"/>
      <c r="AB5595" s="15"/>
      <c r="AC5595" s="15"/>
      <c r="AD5595" s="15"/>
      <c r="AE5595" s="15"/>
      <c r="AT5595" s="266" t="s">
        <v>202</v>
      </c>
      <c r="AU5595" s="266" t="s">
        <v>82</v>
      </c>
      <c r="AV5595" s="15" t="s">
        <v>93</v>
      </c>
      <c r="AW5595" s="15" t="s">
        <v>34</v>
      </c>
      <c r="AX5595" s="15" t="s">
        <v>72</v>
      </c>
      <c r="AY5595" s="266" t="s">
        <v>191</v>
      </c>
    </row>
    <row r="5596" s="13" customFormat="1">
      <c r="A5596" s="13"/>
      <c r="B5596" s="234"/>
      <c r="C5596" s="235"/>
      <c r="D5596" s="236" t="s">
        <v>202</v>
      </c>
      <c r="E5596" s="237" t="s">
        <v>19</v>
      </c>
      <c r="F5596" s="238" t="s">
        <v>1320</v>
      </c>
      <c r="G5596" s="235"/>
      <c r="H5596" s="237" t="s">
        <v>19</v>
      </c>
      <c r="I5596" s="239"/>
      <c r="J5596" s="235"/>
      <c r="K5596" s="235"/>
      <c r="L5596" s="240"/>
      <c r="M5596" s="241"/>
      <c r="N5596" s="242"/>
      <c r="O5596" s="242"/>
      <c r="P5596" s="242"/>
      <c r="Q5596" s="242"/>
      <c r="R5596" s="242"/>
      <c r="S5596" s="242"/>
      <c r="T5596" s="243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4" t="s">
        <v>202</v>
      </c>
      <c r="AU5596" s="244" t="s">
        <v>82</v>
      </c>
      <c r="AV5596" s="13" t="s">
        <v>80</v>
      </c>
      <c r="AW5596" s="13" t="s">
        <v>34</v>
      </c>
      <c r="AX5596" s="13" t="s">
        <v>72</v>
      </c>
      <c r="AY5596" s="244" t="s">
        <v>191</v>
      </c>
    </row>
    <row r="5597" s="14" customFormat="1">
      <c r="A5597" s="14"/>
      <c r="B5597" s="245"/>
      <c r="C5597" s="246"/>
      <c r="D5597" s="236" t="s">
        <v>202</v>
      </c>
      <c r="E5597" s="247" t="s">
        <v>19</v>
      </c>
      <c r="F5597" s="248" t="s">
        <v>3222</v>
      </c>
      <c r="G5597" s="246"/>
      <c r="H5597" s="249">
        <v>12.696</v>
      </c>
      <c r="I5597" s="250"/>
      <c r="J5597" s="246"/>
      <c r="K5597" s="246"/>
      <c r="L5597" s="251"/>
      <c r="M5597" s="252"/>
      <c r="N5597" s="253"/>
      <c r="O5597" s="253"/>
      <c r="P5597" s="253"/>
      <c r="Q5597" s="253"/>
      <c r="R5597" s="253"/>
      <c r="S5597" s="253"/>
      <c r="T5597" s="254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55" t="s">
        <v>202</v>
      </c>
      <c r="AU5597" s="255" t="s">
        <v>82</v>
      </c>
      <c r="AV5597" s="14" t="s">
        <v>82</v>
      </c>
      <c r="AW5597" s="14" t="s">
        <v>34</v>
      </c>
      <c r="AX5597" s="14" t="s">
        <v>72</v>
      </c>
      <c r="AY5597" s="255" t="s">
        <v>191</v>
      </c>
    </row>
    <row r="5598" s="14" customFormat="1">
      <c r="A5598" s="14"/>
      <c r="B5598" s="245"/>
      <c r="C5598" s="246"/>
      <c r="D5598" s="236" t="s">
        <v>202</v>
      </c>
      <c r="E5598" s="247" t="s">
        <v>19</v>
      </c>
      <c r="F5598" s="248" t="s">
        <v>3223</v>
      </c>
      <c r="G5598" s="246"/>
      <c r="H5598" s="249">
        <v>6.6689999999999996</v>
      </c>
      <c r="I5598" s="250"/>
      <c r="J5598" s="246"/>
      <c r="K5598" s="246"/>
      <c r="L5598" s="251"/>
      <c r="M5598" s="252"/>
      <c r="N5598" s="253"/>
      <c r="O5598" s="253"/>
      <c r="P5598" s="253"/>
      <c r="Q5598" s="253"/>
      <c r="R5598" s="253"/>
      <c r="S5598" s="253"/>
      <c r="T5598" s="254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55" t="s">
        <v>202</v>
      </c>
      <c r="AU5598" s="255" t="s">
        <v>82</v>
      </c>
      <c r="AV5598" s="14" t="s">
        <v>82</v>
      </c>
      <c r="AW5598" s="14" t="s">
        <v>34</v>
      </c>
      <c r="AX5598" s="14" t="s">
        <v>72</v>
      </c>
      <c r="AY5598" s="255" t="s">
        <v>191</v>
      </c>
    </row>
    <row r="5599" s="14" customFormat="1">
      <c r="A5599" s="14"/>
      <c r="B5599" s="245"/>
      <c r="C5599" s="246"/>
      <c r="D5599" s="236" t="s">
        <v>202</v>
      </c>
      <c r="E5599" s="247" t="s">
        <v>19</v>
      </c>
      <c r="F5599" s="248" t="s">
        <v>3224</v>
      </c>
      <c r="G5599" s="246"/>
      <c r="H5599" s="249">
        <v>1.5660000000000001</v>
      </c>
      <c r="I5599" s="250"/>
      <c r="J5599" s="246"/>
      <c r="K5599" s="246"/>
      <c r="L5599" s="251"/>
      <c r="M5599" s="252"/>
      <c r="N5599" s="253"/>
      <c r="O5599" s="253"/>
      <c r="P5599" s="253"/>
      <c r="Q5599" s="253"/>
      <c r="R5599" s="253"/>
      <c r="S5599" s="253"/>
      <c r="T5599" s="254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55" t="s">
        <v>202</v>
      </c>
      <c r="AU5599" s="255" t="s">
        <v>82</v>
      </c>
      <c r="AV5599" s="14" t="s">
        <v>82</v>
      </c>
      <c r="AW5599" s="14" t="s">
        <v>34</v>
      </c>
      <c r="AX5599" s="14" t="s">
        <v>72</v>
      </c>
      <c r="AY5599" s="255" t="s">
        <v>191</v>
      </c>
    </row>
    <row r="5600" s="15" customFormat="1">
      <c r="A5600" s="15"/>
      <c r="B5600" s="256"/>
      <c r="C5600" s="257"/>
      <c r="D5600" s="236" t="s">
        <v>202</v>
      </c>
      <c r="E5600" s="258" t="s">
        <v>19</v>
      </c>
      <c r="F5600" s="259" t="s">
        <v>208</v>
      </c>
      <c r="G5600" s="257"/>
      <c r="H5600" s="260">
        <v>20.930999999999997</v>
      </c>
      <c r="I5600" s="261"/>
      <c r="J5600" s="257"/>
      <c r="K5600" s="257"/>
      <c r="L5600" s="262"/>
      <c r="M5600" s="263"/>
      <c r="N5600" s="264"/>
      <c r="O5600" s="264"/>
      <c r="P5600" s="264"/>
      <c r="Q5600" s="264"/>
      <c r="R5600" s="264"/>
      <c r="S5600" s="264"/>
      <c r="T5600" s="265"/>
      <c r="U5600" s="15"/>
      <c r="V5600" s="15"/>
      <c r="W5600" s="15"/>
      <c r="X5600" s="15"/>
      <c r="Y5600" s="15"/>
      <c r="Z5600" s="15"/>
      <c r="AA5600" s="15"/>
      <c r="AB5600" s="15"/>
      <c r="AC5600" s="15"/>
      <c r="AD5600" s="15"/>
      <c r="AE5600" s="15"/>
      <c r="AT5600" s="266" t="s">
        <v>202</v>
      </c>
      <c r="AU5600" s="266" t="s">
        <v>82</v>
      </c>
      <c r="AV5600" s="15" t="s">
        <v>93</v>
      </c>
      <c r="AW5600" s="15" t="s">
        <v>34</v>
      </c>
      <c r="AX5600" s="15" t="s">
        <v>72</v>
      </c>
      <c r="AY5600" s="266" t="s">
        <v>191</v>
      </c>
    </row>
    <row r="5601" s="13" customFormat="1">
      <c r="A5601" s="13"/>
      <c r="B5601" s="234"/>
      <c r="C5601" s="235"/>
      <c r="D5601" s="236" t="s">
        <v>202</v>
      </c>
      <c r="E5601" s="237" t="s">
        <v>19</v>
      </c>
      <c r="F5601" s="238" t="s">
        <v>1923</v>
      </c>
      <c r="G5601" s="235"/>
      <c r="H5601" s="237" t="s">
        <v>19</v>
      </c>
      <c r="I5601" s="239"/>
      <c r="J5601" s="235"/>
      <c r="K5601" s="235"/>
      <c r="L5601" s="240"/>
      <c r="M5601" s="241"/>
      <c r="N5601" s="242"/>
      <c r="O5601" s="242"/>
      <c r="P5601" s="242"/>
      <c r="Q5601" s="242"/>
      <c r="R5601" s="242"/>
      <c r="S5601" s="242"/>
      <c r="T5601" s="24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44" t="s">
        <v>202</v>
      </c>
      <c r="AU5601" s="244" t="s">
        <v>82</v>
      </c>
      <c r="AV5601" s="13" t="s">
        <v>80</v>
      </c>
      <c r="AW5601" s="13" t="s">
        <v>34</v>
      </c>
      <c r="AX5601" s="13" t="s">
        <v>72</v>
      </c>
      <c r="AY5601" s="244" t="s">
        <v>191</v>
      </c>
    </row>
    <row r="5602" s="13" customFormat="1">
      <c r="A5602" s="13"/>
      <c r="B5602" s="234"/>
      <c r="C5602" s="235"/>
      <c r="D5602" s="236" t="s">
        <v>202</v>
      </c>
      <c r="E5602" s="237" t="s">
        <v>19</v>
      </c>
      <c r="F5602" s="238" t="s">
        <v>2555</v>
      </c>
      <c r="G5602" s="235"/>
      <c r="H5602" s="237" t="s">
        <v>19</v>
      </c>
      <c r="I5602" s="239"/>
      <c r="J5602" s="235"/>
      <c r="K5602" s="235"/>
      <c r="L5602" s="240"/>
      <c r="M5602" s="241"/>
      <c r="N5602" s="242"/>
      <c r="O5602" s="242"/>
      <c r="P5602" s="242"/>
      <c r="Q5602" s="242"/>
      <c r="R5602" s="242"/>
      <c r="S5602" s="242"/>
      <c r="T5602" s="24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4" t="s">
        <v>202</v>
      </c>
      <c r="AU5602" s="244" t="s">
        <v>82</v>
      </c>
      <c r="AV5602" s="13" t="s">
        <v>80</v>
      </c>
      <c r="AW5602" s="13" t="s">
        <v>34</v>
      </c>
      <c r="AX5602" s="13" t="s">
        <v>72</v>
      </c>
      <c r="AY5602" s="244" t="s">
        <v>191</v>
      </c>
    </row>
    <row r="5603" s="13" customFormat="1">
      <c r="A5603" s="13"/>
      <c r="B5603" s="234"/>
      <c r="C5603" s="235"/>
      <c r="D5603" s="236" t="s">
        <v>202</v>
      </c>
      <c r="E5603" s="237" t="s">
        <v>19</v>
      </c>
      <c r="F5603" s="238" t="s">
        <v>2556</v>
      </c>
      <c r="G5603" s="235"/>
      <c r="H5603" s="237" t="s">
        <v>19</v>
      </c>
      <c r="I5603" s="239"/>
      <c r="J5603" s="235"/>
      <c r="K5603" s="235"/>
      <c r="L5603" s="240"/>
      <c r="M5603" s="241"/>
      <c r="N5603" s="242"/>
      <c r="O5603" s="242"/>
      <c r="P5603" s="242"/>
      <c r="Q5603" s="242"/>
      <c r="R5603" s="242"/>
      <c r="S5603" s="242"/>
      <c r="T5603" s="243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T5603" s="244" t="s">
        <v>202</v>
      </c>
      <c r="AU5603" s="244" t="s">
        <v>82</v>
      </c>
      <c r="AV5603" s="13" t="s">
        <v>80</v>
      </c>
      <c r="AW5603" s="13" t="s">
        <v>34</v>
      </c>
      <c r="AX5603" s="13" t="s">
        <v>72</v>
      </c>
      <c r="AY5603" s="244" t="s">
        <v>191</v>
      </c>
    </row>
    <row r="5604" s="14" customFormat="1">
      <c r="A5604" s="14"/>
      <c r="B5604" s="245"/>
      <c r="C5604" s="246"/>
      <c r="D5604" s="236" t="s">
        <v>202</v>
      </c>
      <c r="E5604" s="247" t="s">
        <v>19</v>
      </c>
      <c r="F5604" s="248" t="s">
        <v>3225</v>
      </c>
      <c r="G5604" s="246"/>
      <c r="H5604" s="249">
        <v>14.016</v>
      </c>
      <c r="I5604" s="250"/>
      <c r="J5604" s="246"/>
      <c r="K5604" s="246"/>
      <c r="L5604" s="251"/>
      <c r="M5604" s="252"/>
      <c r="N5604" s="253"/>
      <c r="O5604" s="253"/>
      <c r="P5604" s="253"/>
      <c r="Q5604" s="253"/>
      <c r="R5604" s="253"/>
      <c r="S5604" s="253"/>
      <c r="T5604" s="254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55" t="s">
        <v>202</v>
      </c>
      <c r="AU5604" s="255" t="s">
        <v>82</v>
      </c>
      <c r="AV5604" s="14" t="s">
        <v>82</v>
      </c>
      <c r="AW5604" s="14" t="s">
        <v>34</v>
      </c>
      <c r="AX5604" s="14" t="s">
        <v>72</v>
      </c>
      <c r="AY5604" s="255" t="s">
        <v>191</v>
      </c>
    </row>
    <row r="5605" s="15" customFormat="1">
      <c r="A5605" s="15"/>
      <c r="B5605" s="256"/>
      <c r="C5605" s="257"/>
      <c r="D5605" s="236" t="s">
        <v>202</v>
      </c>
      <c r="E5605" s="258" t="s">
        <v>19</v>
      </c>
      <c r="F5605" s="259" t="s">
        <v>208</v>
      </c>
      <c r="G5605" s="257"/>
      <c r="H5605" s="260">
        <v>14.016</v>
      </c>
      <c r="I5605" s="261"/>
      <c r="J5605" s="257"/>
      <c r="K5605" s="257"/>
      <c r="L5605" s="262"/>
      <c r="M5605" s="263"/>
      <c r="N5605" s="264"/>
      <c r="O5605" s="264"/>
      <c r="P5605" s="264"/>
      <c r="Q5605" s="264"/>
      <c r="R5605" s="264"/>
      <c r="S5605" s="264"/>
      <c r="T5605" s="265"/>
      <c r="U5605" s="15"/>
      <c r="V5605" s="15"/>
      <c r="W5605" s="15"/>
      <c r="X5605" s="15"/>
      <c r="Y5605" s="15"/>
      <c r="Z5605" s="15"/>
      <c r="AA5605" s="15"/>
      <c r="AB5605" s="15"/>
      <c r="AC5605" s="15"/>
      <c r="AD5605" s="15"/>
      <c r="AE5605" s="15"/>
      <c r="AT5605" s="266" t="s">
        <v>202</v>
      </c>
      <c r="AU5605" s="266" t="s">
        <v>82</v>
      </c>
      <c r="AV5605" s="15" t="s">
        <v>93</v>
      </c>
      <c r="AW5605" s="15" t="s">
        <v>34</v>
      </c>
      <c r="AX5605" s="15" t="s">
        <v>72</v>
      </c>
      <c r="AY5605" s="266" t="s">
        <v>191</v>
      </c>
    </row>
    <row r="5606" s="16" customFormat="1">
      <c r="A5606" s="16"/>
      <c r="B5606" s="267"/>
      <c r="C5606" s="268"/>
      <c r="D5606" s="236" t="s">
        <v>202</v>
      </c>
      <c r="E5606" s="269" t="s">
        <v>19</v>
      </c>
      <c r="F5606" s="270" t="s">
        <v>212</v>
      </c>
      <c r="G5606" s="268"/>
      <c r="H5606" s="271">
        <v>72.076999999999998</v>
      </c>
      <c r="I5606" s="272"/>
      <c r="J5606" s="268"/>
      <c r="K5606" s="268"/>
      <c r="L5606" s="273"/>
      <c r="M5606" s="274"/>
      <c r="N5606" s="275"/>
      <c r="O5606" s="275"/>
      <c r="P5606" s="275"/>
      <c r="Q5606" s="275"/>
      <c r="R5606" s="275"/>
      <c r="S5606" s="275"/>
      <c r="T5606" s="276"/>
      <c r="U5606" s="16"/>
      <c r="V5606" s="16"/>
      <c r="W5606" s="16"/>
      <c r="X5606" s="16"/>
      <c r="Y5606" s="16"/>
      <c r="Z5606" s="16"/>
      <c r="AA5606" s="16"/>
      <c r="AB5606" s="16"/>
      <c r="AC5606" s="16"/>
      <c r="AD5606" s="16"/>
      <c r="AE5606" s="16"/>
      <c r="AT5606" s="277" t="s">
        <v>202</v>
      </c>
      <c r="AU5606" s="277" t="s">
        <v>82</v>
      </c>
      <c r="AV5606" s="16" t="s">
        <v>198</v>
      </c>
      <c r="AW5606" s="16" t="s">
        <v>34</v>
      </c>
      <c r="AX5606" s="16" t="s">
        <v>80</v>
      </c>
      <c r="AY5606" s="277" t="s">
        <v>191</v>
      </c>
    </row>
    <row r="5607" s="2" customFormat="1" ht="16.5" customHeight="1">
      <c r="A5607" s="41"/>
      <c r="B5607" s="42"/>
      <c r="C5607" s="216" t="s">
        <v>3231</v>
      </c>
      <c r="D5607" s="216" t="s">
        <v>193</v>
      </c>
      <c r="E5607" s="217" t="s">
        <v>3232</v>
      </c>
      <c r="F5607" s="218" t="s">
        <v>3233</v>
      </c>
      <c r="G5607" s="219" t="s">
        <v>196</v>
      </c>
      <c r="H5607" s="220">
        <v>72.076999999999998</v>
      </c>
      <c r="I5607" s="221"/>
      <c r="J5607" s="222">
        <f>ROUND(I5607*H5607,2)</f>
        <v>0</v>
      </c>
      <c r="K5607" s="218" t="s">
        <v>197</v>
      </c>
      <c r="L5607" s="47"/>
      <c r="M5607" s="223" t="s">
        <v>19</v>
      </c>
      <c r="N5607" s="224" t="s">
        <v>43</v>
      </c>
      <c r="O5607" s="87"/>
      <c r="P5607" s="225">
        <f>O5607*H5607</f>
        <v>0</v>
      </c>
      <c r="Q5607" s="225">
        <v>0.00025999999999999998</v>
      </c>
      <c r="R5607" s="225">
        <f>Q5607*H5607</f>
        <v>0.01874002</v>
      </c>
      <c r="S5607" s="225">
        <v>0</v>
      </c>
      <c r="T5607" s="226">
        <f>S5607*H5607</f>
        <v>0</v>
      </c>
      <c r="U5607" s="41"/>
      <c r="V5607" s="41"/>
      <c r="W5607" s="41"/>
      <c r="X5607" s="41"/>
      <c r="Y5607" s="41"/>
      <c r="Z5607" s="41"/>
      <c r="AA5607" s="41"/>
      <c r="AB5607" s="41"/>
      <c r="AC5607" s="41"/>
      <c r="AD5607" s="41"/>
      <c r="AE5607" s="41"/>
      <c r="AR5607" s="227" t="s">
        <v>464</v>
      </c>
      <c r="AT5607" s="227" t="s">
        <v>193</v>
      </c>
      <c r="AU5607" s="227" t="s">
        <v>82</v>
      </c>
      <c r="AY5607" s="20" t="s">
        <v>191</v>
      </c>
      <c r="BE5607" s="228">
        <f>IF(N5607="základní",J5607,0)</f>
        <v>0</v>
      </c>
      <c r="BF5607" s="228">
        <f>IF(N5607="snížená",J5607,0)</f>
        <v>0</v>
      </c>
      <c r="BG5607" s="228">
        <f>IF(N5607="zákl. přenesená",J5607,0)</f>
        <v>0</v>
      </c>
      <c r="BH5607" s="228">
        <f>IF(N5607="sníž. přenesená",J5607,0)</f>
        <v>0</v>
      </c>
      <c r="BI5607" s="228">
        <f>IF(N5607="nulová",J5607,0)</f>
        <v>0</v>
      </c>
      <c r="BJ5607" s="20" t="s">
        <v>80</v>
      </c>
      <c r="BK5607" s="228">
        <f>ROUND(I5607*H5607,2)</f>
        <v>0</v>
      </c>
      <c r="BL5607" s="20" t="s">
        <v>464</v>
      </c>
      <c r="BM5607" s="227" t="s">
        <v>3234</v>
      </c>
    </row>
    <row r="5608" s="2" customFormat="1">
      <c r="A5608" s="41"/>
      <c r="B5608" s="42"/>
      <c r="C5608" s="43"/>
      <c r="D5608" s="229" t="s">
        <v>200</v>
      </c>
      <c r="E5608" s="43"/>
      <c r="F5608" s="230" t="s">
        <v>3235</v>
      </c>
      <c r="G5608" s="43"/>
      <c r="H5608" s="43"/>
      <c r="I5608" s="231"/>
      <c r="J5608" s="43"/>
      <c r="K5608" s="43"/>
      <c r="L5608" s="47"/>
      <c r="M5608" s="232"/>
      <c r="N5608" s="233"/>
      <c r="O5608" s="87"/>
      <c r="P5608" s="87"/>
      <c r="Q5608" s="87"/>
      <c r="R5608" s="87"/>
      <c r="S5608" s="87"/>
      <c r="T5608" s="88"/>
      <c r="U5608" s="41"/>
      <c r="V5608" s="41"/>
      <c r="W5608" s="41"/>
      <c r="X5608" s="41"/>
      <c r="Y5608" s="41"/>
      <c r="Z5608" s="41"/>
      <c r="AA5608" s="41"/>
      <c r="AB5608" s="41"/>
      <c r="AC5608" s="41"/>
      <c r="AD5608" s="41"/>
      <c r="AE5608" s="41"/>
      <c r="AT5608" s="20" t="s">
        <v>200</v>
      </c>
      <c r="AU5608" s="20" t="s">
        <v>82</v>
      </c>
    </row>
    <row r="5609" s="13" customFormat="1">
      <c r="A5609" s="13"/>
      <c r="B5609" s="234"/>
      <c r="C5609" s="235"/>
      <c r="D5609" s="236" t="s">
        <v>202</v>
      </c>
      <c r="E5609" s="237" t="s">
        <v>19</v>
      </c>
      <c r="F5609" s="238" t="s">
        <v>1313</v>
      </c>
      <c r="G5609" s="235"/>
      <c r="H5609" s="237" t="s">
        <v>19</v>
      </c>
      <c r="I5609" s="239"/>
      <c r="J5609" s="235"/>
      <c r="K5609" s="235"/>
      <c r="L5609" s="240"/>
      <c r="M5609" s="241"/>
      <c r="N5609" s="242"/>
      <c r="O5609" s="242"/>
      <c r="P5609" s="242"/>
      <c r="Q5609" s="242"/>
      <c r="R5609" s="242"/>
      <c r="S5609" s="242"/>
      <c r="T5609" s="243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T5609" s="244" t="s">
        <v>202</v>
      </c>
      <c r="AU5609" s="244" t="s">
        <v>82</v>
      </c>
      <c r="AV5609" s="13" t="s">
        <v>80</v>
      </c>
      <c r="AW5609" s="13" t="s">
        <v>34</v>
      </c>
      <c r="AX5609" s="13" t="s">
        <v>72</v>
      </c>
      <c r="AY5609" s="244" t="s">
        <v>191</v>
      </c>
    </row>
    <row r="5610" s="13" customFormat="1">
      <c r="A5610" s="13"/>
      <c r="B5610" s="234"/>
      <c r="C5610" s="235"/>
      <c r="D5610" s="236" t="s">
        <v>202</v>
      </c>
      <c r="E5610" s="237" t="s">
        <v>19</v>
      </c>
      <c r="F5610" s="238" t="s">
        <v>1314</v>
      </c>
      <c r="G5610" s="235"/>
      <c r="H5610" s="237" t="s">
        <v>19</v>
      </c>
      <c r="I5610" s="239"/>
      <c r="J5610" s="235"/>
      <c r="K5610" s="235"/>
      <c r="L5610" s="240"/>
      <c r="M5610" s="241"/>
      <c r="N5610" s="242"/>
      <c r="O5610" s="242"/>
      <c r="P5610" s="242"/>
      <c r="Q5610" s="242"/>
      <c r="R5610" s="242"/>
      <c r="S5610" s="242"/>
      <c r="T5610" s="243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T5610" s="244" t="s">
        <v>202</v>
      </c>
      <c r="AU5610" s="244" t="s">
        <v>82</v>
      </c>
      <c r="AV5610" s="13" t="s">
        <v>80</v>
      </c>
      <c r="AW5610" s="13" t="s">
        <v>34</v>
      </c>
      <c r="AX5610" s="13" t="s">
        <v>72</v>
      </c>
      <c r="AY5610" s="244" t="s">
        <v>191</v>
      </c>
    </row>
    <row r="5611" s="14" customFormat="1">
      <c r="A5611" s="14"/>
      <c r="B5611" s="245"/>
      <c r="C5611" s="246"/>
      <c r="D5611" s="236" t="s">
        <v>202</v>
      </c>
      <c r="E5611" s="247" t="s">
        <v>19</v>
      </c>
      <c r="F5611" s="248" t="s">
        <v>3219</v>
      </c>
      <c r="G5611" s="246"/>
      <c r="H5611" s="249">
        <v>7.8789999999999996</v>
      </c>
      <c r="I5611" s="250"/>
      <c r="J5611" s="246"/>
      <c r="K5611" s="246"/>
      <c r="L5611" s="251"/>
      <c r="M5611" s="252"/>
      <c r="N5611" s="253"/>
      <c r="O5611" s="253"/>
      <c r="P5611" s="253"/>
      <c r="Q5611" s="253"/>
      <c r="R5611" s="253"/>
      <c r="S5611" s="253"/>
      <c r="T5611" s="254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55" t="s">
        <v>202</v>
      </c>
      <c r="AU5611" s="255" t="s">
        <v>82</v>
      </c>
      <c r="AV5611" s="14" t="s">
        <v>82</v>
      </c>
      <c r="AW5611" s="14" t="s">
        <v>34</v>
      </c>
      <c r="AX5611" s="14" t="s">
        <v>72</v>
      </c>
      <c r="AY5611" s="255" t="s">
        <v>191</v>
      </c>
    </row>
    <row r="5612" s="15" customFormat="1">
      <c r="A5612" s="15"/>
      <c r="B5612" s="256"/>
      <c r="C5612" s="257"/>
      <c r="D5612" s="236" t="s">
        <v>202</v>
      </c>
      <c r="E5612" s="258" t="s">
        <v>19</v>
      </c>
      <c r="F5612" s="259" t="s">
        <v>208</v>
      </c>
      <c r="G5612" s="257"/>
      <c r="H5612" s="260">
        <v>7.8789999999999996</v>
      </c>
      <c r="I5612" s="261"/>
      <c r="J5612" s="257"/>
      <c r="K5612" s="257"/>
      <c r="L5612" s="262"/>
      <c r="M5612" s="263"/>
      <c r="N5612" s="264"/>
      <c r="O5612" s="264"/>
      <c r="P5612" s="264"/>
      <c r="Q5612" s="264"/>
      <c r="R5612" s="264"/>
      <c r="S5612" s="264"/>
      <c r="T5612" s="265"/>
      <c r="U5612" s="15"/>
      <c r="V5612" s="15"/>
      <c r="W5612" s="15"/>
      <c r="X5612" s="15"/>
      <c r="Y5612" s="15"/>
      <c r="Z5612" s="15"/>
      <c r="AA5612" s="15"/>
      <c r="AB5612" s="15"/>
      <c r="AC5612" s="15"/>
      <c r="AD5612" s="15"/>
      <c r="AE5612" s="15"/>
      <c r="AT5612" s="266" t="s">
        <v>202</v>
      </c>
      <c r="AU5612" s="266" t="s">
        <v>82</v>
      </c>
      <c r="AV5612" s="15" t="s">
        <v>93</v>
      </c>
      <c r="AW5612" s="15" t="s">
        <v>34</v>
      </c>
      <c r="AX5612" s="15" t="s">
        <v>72</v>
      </c>
      <c r="AY5612" s="266" t="s">
        <v>191</v>
      </c>
    </row>
    <row r="5613" s="13" customFormat="1">
      <c r="A5613" s="13"/>
      <c r="B5613" s="234"/>
      <c r="C5613" s="235"/>
      <c r="D5613" s="236" t="s">
        <v>202</v>
      </c>
      <c r="E5613" s="237" t="s">
        <v>19</v>
      </c>
      <c r="F5613" s="238" t="s">
        <v>1316</v>
      </c>
      <c r="G5613" s="235"/>
      <c r="H5613" s="237" t="s">
        <v>19</v>
      </c>
      <c r="I5613" s="239"/>
      <c r="J5613" s="235"/>
      <c r="K5613" s="235"/>
      <c r="L5613" s="240"/>
      <c r="M5613" s="241"/>
      <c r="N5613" s="242"/>
      <c r="O5613" s="242"/>
      <c r="P5613" s="242"/>
      <c r="Q5613" s="242"/>
      <c r="R5613" s="242"/>
      <c r="S5613" s="242"/>
      <c r="T5613" s="243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44" t="s">
        <v>202</v>
      </c>
      <c r="AU5613" s="244" t="s">
        <v>82</v>
      </c>
      <c r="AV5613" s="13" t="s">
        <v>80</v>
      </c>
      <c r="AW5613" s="13" t="s">
        <v>34</v>
      </c>
      <c r="AX5613" s="13" t="s">
        <v>72</v>
      </c>
      <c r="AY5613" s="244" t="s">
        <v>191</v>
      </c>
    </row>
    <row r="5614" s="14" customFormat="1">
      <c r="A5614" s="14"/>
      <c r="B5614" s="245"/>
      <c r="C5614" s="246"/>
      <c r="D5614" s="236" t="s">
        <v>202</v>
      </c>
      <c r="E5614" s="247" t="s">
        <v>19</v>
      </c>
      <c r="F5614" s="248" t="s">
        <v>3220</v>
      </c>
      <c r="G5614" s="246"/>
      <c r="H5614" s="249">
        <v>16.515000000000001</v>
      </c>
      <c r="I5614" s="250"/>
      <c r="J5614" s="246"/>
      <c r="K5614" s="246"/>
      <c r="L5614" s="251"/>
      <c r="M5614" s="252"/>
      <c r="N5614" s="253"/>
      <c r="O5614" s="253"/>
      <c r="P5614" s="253"/>
      <c r="Q5614" s="253"/>
      <c r="R5614" s="253"/>
      <c r="S5614" s="253"/>
      <c r="T5614" s="254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5" t="s">
        <v>202</v>
      </c>
      <c r="AU5614" s="255" t="s">
        <v>82</v>
      </c>
      <c r="AV5614" s="14" t="s">
        <v>82</v>
      </c>
      <c r="AW5614" s="14" t="s">
        <v>34</v>
      </c>
      <c r="AX5614" s="14" t="s">
        <v>72</v>
      </c>
      <c r="AY5614" s="255" t="s">
        <v>191</v>
      </c>
    </row>
    <row r="5615" s="15" customFormat="1">
      <c r="A5615" s="15"/>
      <c r="B5615" s="256"/>
      <c r="C5615" s="257"/>
      <c r="D5615" s="236" t="s">
        <v>202</v>
      </c>
      <c r="E5615" s="258" t="s">
        <v>19</v>
      </c>
      <c r="F5615" s="259" t="s">
        <v>208</v>
      </c>
      <c r="G5615" s="257"/>
      <c r="H5615" s="260">
        <v>16.515000000000001</v>
      </c>
      <c r="I5615" s="261"/>
      <c r="J5615" s="257"/>
      <c r="K5615" s="257"/>
      <c r="L5615" s="262"/>
      <c r="M5615" s="263"/>
      <c r="N5615" s="264"/>
      <c r="O5615" s="264"/>
      <c r="P5615" s="264"/>
      <c r="Q5615" s="264"/>
      <c r="R5615" s="264"/>
      <c r="S5615" s="264"/>
      <c r="T5615" s="26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5"/>
      <c r="AE5615" s="15"/>
      <c r="AT5615" s="266" t="s">
        <v>202</v>
      </c>
      <c r="AU5615" s="266" t="s">
        <v>82</v>
      </c>
      <c r="AV5615" s="15" t="s">
        <v>93</v>
      </c>
      <c r="AW5615" s="15" t="s">
        <v>34</v>
      </c>
      <c r="AX5615" s="15" t="s">
        <v>72</v>
      </c>
      <c r="AY5615" s="266" t="s">
        <v>191</v>
      </c>
    </row>
    <row r="5616" s="13" customFormat="1">
      <c r="A5616" s="13"/>
      <c r="B5616" s="234"/>
      <c r="C5616" s="235"/>
      <c r="D5616" s="236" t="s">
        <v>202</v>
      </c>
      <c r="E5616" s="237" t="s">
        <v>19</v>
      </c>
      <c r="F5616" s="238" t="s">
        <v>1318</v>
      </c>
      <c r="G5616" s="235"/>
      <c r="H5616" s="237" t="s">
        <v>19</v>
      </c>
      <c r="I5616" s="239"/>
      <c r="J5616" s="235"/>
      <c r="K5616" s="235"/>
      <c r="L5616" s="240"/>
      <c r="M5616" s="241"/>
      <c r="N5616" s="242"/>
      <c r="O5616" s="242"/>
      <c r="P5616" s="242"/>
      <c r="Q5616" s="242"/>
      <c r="R5616" s="242"/>
      <c r="S5616" s="242"/>
      <c r="T5616" s="24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4" t="s">
        <v>202</v>
      </c>
      <c r="AU5616" s="244" t="s">
        <v>82</v>
      </c>
      <c r="AV5616" s="13" t="s">
        <v>80</v>
      </c>
      <c r="AW5616" s="13" t="s">
        <v>34</v>
      </c>
      <c r="AX5616" s="13" t="s">
        <v>72</v>
      </c>
      <c r="AY5616" s="244" t="s">
        <v>191</v>
      </c>
    </row>
    <row r="5617" s="14" customFormat="1">
      <c r="A5617" s="14"/>
      <c r="B5617" s="245"/>
      <c r="C5617" s="246"/>
      <c r="D5617" s="236" t="s">
        <v>202</v>
      </c>
      <c r="E5617" s="247" t="s">
        <v>19</v>
      </c>
      <c r="F5617" s="248" t="s">
        <v>3221</v>
      </c>
      <c r="G5617" s="246"/>
      <c r="H5617" s="249">
        <v>12.736000000000001</v>
      </c>
      <c r="I5617" s="250"/>
      <c r="J5617" s="246"/>
      <c r="K5617" s="246"/>
      <c r="L5617" s="251"/>
      <c r="M5617" s="252"/>
      <c r="N5617" s="253"/>
      <c r="O5617" s="253"/>
      <c r="P5617" s="253"/>
      <c r="Q5617" s="253"/>
      <c r="R5617" s="253"/>
      <c r="S5617" s="253"/>
      <c r="T5617" s="254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5" t="s">
        <v>202</v>
      </c>
      <c r="AU5617" s="255" t="s">
        <v>82</v>
      </c>
      <c r="AV5617" s="14" t="s">
        <v>82</v>
      </c>
      <c r="AW5617" s="14" t="s">
        <v>34</v>
      </c>
      <c r="AX5617" s="14" t="s">
        <v>72</v>
      </c>
      <c r="AY5617" s="255" t="s">
        <v>191</v>
      </c>
    </row>
    <row r="5618" s="15" customFormat="1">
      <c r="A5618" s="15"/>
      <c r="B5618" s="256"/>
      <c r="C5618" s="257"/>
      <c r="D5618" s="236" t="s">
        <v>202</v>
      </c>
      <c r="E5618" s="258" t="s">
        <v>19</v>
      </c>
      <c r="F5618" s="259" t="s">
        <v>208</v>
      </c>
      <c r="G5618" s="257"/>
      <c r="H5618" s="260">
        <v>12.736000000000001</v>
      </c>
      <c r="I5618" s="261"/>
      <c r="J5618" s="257"/>
      <c r="K5618" s="257"/>
      <c r="L5618" s="262"/>
      <c r="M5618" s="263"/>
      <c r="N5618" s="264"/>
      <c r="O5618" s="264"/>
      <c r="P5618" s="264"/>
      <c r="Q5618" s="264"/>
      <c r="R5618" s="264"/>
      <c r="S5618" s="264"/>
      <c r="T5618" s="265"/>
      <c r="U5618" s="15"/>
      <c r="V5618" s="15"/>
      <c r="W5618" s="15"/>
      <c r="X5618" s="15"/>
      <c r="Y5618" s="15"/>
      <c r="Z5618" s="15"/>
      <c r="AA5618" s="15"/>
      <c r="AB5618" s="15"/>
      <c r="AC5618" s="15"/>
      <c r="AD5618" s="15"/>
      <c r="AE5618" s="15"/>
      <c r="AT5618" s="266" t="s">
        <v>202</v>
      </c>
      <c r="AU5618" s="266" t="s">
        <v>82</v>
      </c>
      <c r="AV5618" s="15" t="s">
        <v>93</v>
      </c>
      <c r="AW5618" s="15" t="s">
        <v>34</v>
      </c>
      <c r="AX5618" s="15" t="s">
        <v>72</v>
      </c>
      <c r="AY5618" s="266" t="s">
        <v>191</v>
      </c>
    </row>
    <row r="5619" s="13" customFormat="1">
      <c r="A5619" s="13"/>
      <c r="B5619" s="234"/>
      <c r="C5619" s="235"/>
      <c r="D5619" s="236" t="s">
        <v>202</v>
      </c>
      <c r="E5619" s="237" t="s">
        <v>19</v>
      </c>
      <c r="F5619" s="238" t="s">
        <v>1320</v>
      </c>
      <c r="G5619" s="235"/>
      <c r="H5619" s="237" t="s">
        <v>19</v>
      </c>
      <c r="I5619" s="239"/>
      <c r="J5619" s="235"/>
      <c r="K5619" s="235"/>
      <c r="L5619" s="240"/>
      <c r="M5619" s="241"/>
      <c r="N5619" s="242"/>
      <c r="O5619" s="242"/>
      <c r="P5619" s="242"/>
      <c r="Q5619" s="242"/>
      <c r="R5619" s="242"/>
      <c r="S5619" s="242"/>
      <c r="T5619" s="243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T5619" s="244" t="s">
        <v>202</v>
      </c>
      <c r="AU5619" s="244" t="s">
        <v>82</v>
      </c>
      <c r="AV5619" s="13" t="s">
        <v>80</v>
      </c>
      <c r="AW5619" s="13" t="s">
        <v>34</v>
      </c>
      <c r="AX5619" s="13" t="s">
        <v>72</v>
      </c>
      <c r="AY5619" s="244" t="s">
        <v>191</v>
      </c>
    </row>
    <row r="5620" s="14" customFormat="1">
      <c r="A5620" s="14"/>
      <c r="B5620" s="245"/>
      <c r="C5620" s="246"/>
      <c r="D5620" s="236" t="s">
        <v>202</v>
      </c>
      <c r="E5620" s="247" t="s">
        <v>19</v>
      </c>
      <c r="F5620" s="248" t="s">
        <v>3222</v>
      </c>
      <c r="G5620" s="246"/>
      <c r="H5620" s="249">
        <v>12.696</v>
      </c>
      <c r="I5620" s="250"/>
      <c r="J5620" s="246"/>
      <c r="K5620" s="246"/>
      <c r="L5620" s="251"/>
      <c r="M5620" s="252"/>
      <c r="N5620" s="253"/>
      <c r="O5620" s="253"/>
      <c r="P5620" s="253"/>
      <c r="Q5620" s="253"/>
      <c r="R5620" s="253"/>
      <c r="S5620" s="253"/>
      <c r="T5620" s="254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T5620" s="255" t="s">
        <v>202</v>
      </c>
      <c r="AU5620" s="255" t="s">
        <v>82</v>
      </c>
      <c r="AV5620" s="14" t="s">
        <v>82</v>
      </c>
      <c r="AW5620" s="14" t="s">
        <v>34</v>
      </c>
      <c r="AX5620" s="14" t="s">
        <v>72</v>
      </c>
      <c r="AY5620" s="255" t="s">
        <v>191</v>
      </c>
    </row>
    <row r="5621" s="14" customFormat="1">
      <c r="A5621" s="14"/>
      <c r="B5621" s="245"/>
      <c r="C5621" s="246"/>
      <c r="D5621" s="236" t="s">
        <v>202</v>
      </c>
      <c r="E5621" s="247" t="s">
        <v>19</v>
      </c>
      <c r="F5621" s="248" t="s">
        <v>3223</v>
      </c>
      <c r="G5621" s="246"/>
      <c r="H5621" s="249">
        <v>6.6689999999999996</v>
      </c>
      <c r="I5621" s="250"/>
      <c r="J5621" s="246"/>
      <c r="K5621" s="246"/>
      <c r="L5621" s="251"/>
      <c r="M5621" s="252"/>
      <c r="N5621" s="253"/>
      <c r="O5621" s="253"/>
      <c r="P5621" s="253"/>
      <c r="Q5621" s="253"/>
      <c r="R5621" s="253"/>
      <c r="S5621" s="253"/>
      <c r="T5621" s="254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5" t="s">
        <v>202</v>
      </c>
      <c r="AU5621" s="255" t="s">
        <v>82</v>
      </c>
      <c r="AV5621" s="14" t="s">
        <v>82</v>
      </c>
      <c r="AW5621" s="14" t="s">
        <v>34</v>
      </c>
      <c r="AX5621" s="14" t="s">
        <v>72</v>
      </c>
      <c r="AY5621" s="255" t="s">
        <v>191</v>
      </c>
    </row>
    <row r="5622" s="14" customFormat="1">
      <c r="A5622" s="14"/>
      <c r="B5622" s="245"/>
      <c r="C5622" s="246"/>
      <c r="D5622" s="236" t="s">
        <v>202</v>
      </c>
      <c r="E5622" s="247" t="s">
        <v>19</v>
      </c>
      <c r="F5622" s="248" t="s">
        <v>3224</v>
      </c>
      <c r="G5622" s="246"/>
      <c r="H5622" s="249">
        <v>1.5660000000000001</v>
      </c>
      <c r="I5622" s="250"/>
      <c r="J5622" s="246"/>
      <c r="K5622" s="246"/>
      <c r="L5622" s="251"/>
      <c r="M5622" s="252"/>
      <c r="N5622" s="253"/>
      <c r="O5622" s="253"/>
      <c r="P5622" s="253"/>
      <c r="Q5622" s="253"/>
      <c r="R5622" s="253"/>
      <c r="S5622" s="253"/>
      <c r="T5622" s="254"/>
      <c r="U5622" s="14"/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4"/>
      <c r="AT5622" s="255" t="s">
        <v>202</v>
      </c>
      <c r="AU5622" s="255" t="s">
        <v>82</v>
      </c>
      <c r="AV5622" s="14" t="s">
        <v>82</v>
      </c>
      <c r="AW5622" s="14" t="s">
        <v>34</v>
      </c>
      <c r="AX5622" s="14" t="s">
        <v>72</v>
      </c>
      <c r="AY5622" s="255" t="s">
        <v>191</v>
      </c>
    </row>
    <row r="5623" s="15" customFormat="1">
      <c r="A5623" s="15"/>
      <c r="B5623" s="256"/>
      <c r="C5623" s="257"/>
      <c r="D5623" s="236" t="s">
        <v>202</v>
      </c>
      <c r="E5623" s="258" t="s">
        <v>19</v>
      </c>
      <c r="F5623" s="259" t="s">
        <v>208</v>
      </c>
      <c r="G5623" s="257"/>
      <c r="H5623" s="260">
        <v>20.930999999999997</v>
      </c>
      <c r="I5623" s="261"/>
      <c r="J5623" s="257"/>
      <c r="K5623" s="257"/>
      <c r="L5623" s="262"/>
      <c r="M5623" s="263"/>
      <c r="N5623" s="264"/>
      <c r="O5623" s="264"/>
      <c r="P5623" s="264"/>
      <c r="Q5623" s="264"/>
      <c r="R5623" s="264"/>
      <c r="S5623" s="264"/>
      <c r="T5623" s="265"/>
      <c r="U5623" s="15"/>
      <c r="V5623" s="15"/>
      <c r="W5623" s="15"/>
      <c r="X5623" s="15"/>
      <c r="Y5623" s="15"/>
      <c r="Z5623" s="15"/>
      <c r="AA5623" s="15"/>
      <c r="AB5623" s="15"/>
      <c r="AC5623" s="15"/>
      <c r="AD5623" s="15"/>
      <c r="AE5623" s="15"/>
      <c r="AT5623" s="266" t="s">
        <v>202</v>
      </c>
      <c r="AU5623" s="266" t="s">
        <v>82</v>
      </c>
      <c r="AV5623" s="15" t="s">
        <v>93</v>
      </c>
      <c r="AW5623" s="15" t="s">
        <v>34</v>
      </c>
      <c r="AX5623" s="15" t="s">
        <v>72</v>
      </c>
      <c r="AY5623" s="266" t="s">
        <v>191</v>
      </c>
    </row>
    <row r="5624" s="13" customFormat="1">
      <c r="A5624" s="13"/>
      <c r="B5624" s="234"/>
      <c r="C5624" s="235"/>
      <c r="D5624" s="236" t="s">
        <v>202</v>
      </c>
      <c r="E5624" s="237" t="s">
        <v>19</v>
      </c>
      <c r="F5624" s="238" t="s">
        <v>1923</v>
      </c>
      <c r="G5624" s="235"/>
      <c r="H5624" s="237" t="s">
        <v>19</v>
      </c>
      <c r="I5624" s="239"/>
      <c r="J5624" s="235"/>
      <c r="K5624" s="235"/>
      <c r="L5624" s="240"/>
      <c r="M5624" s="241"/>
      <c r="N5624" s="242"/>
      <c r="O5624" s="242"/>
      <c r="P5624" s="242"/>
      <c r="Q5624" s="242"/>
      <c r="R5624" s="242"/>
      <c r="S5624" s="242"/>
      <c r="T5624" s="24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4" t="s">
        <v>202</v>
      </c>
      <c r="AU5624" s="244" t="s">
        <v>82</v>
      </c>
      <c r="AV5624" s="13" t="s">
        <v>80</v>
      </c>
      <c r="AW5624" s="13" t="s">
        <v>34</v>
      </c>
      <c r="AX5624" s="13" t="s">
        <v>72</v>
      </c>
      <c r="AY5624" s="244" t="s">
        <v>191</v>
      </c>
    </row>
    <row r="5625" s="13" customFormat="1">
      <c r="A5625" s="13"/>
      <c r="B5625" s="234"/>
      <c r="C5625" s="235"/>
      <c r="D5625" s="236" t="s">
        <v>202</v>
      </c>
      <c r="E5625" s="237" t="s">
        <v>19</v>
      </c>
      <c r="F5625" s="238" t="s">
        <v>2555</v>
      </c>
      <c r="G5625" s="235"/>
      <c r="H5625" s="237" t="s">
        <v>19</v>
      </c>
      <c r="I5625" s="239"/>
      <c r="J5625" s="235"/>
      <c r="K5625" s="235"/>
      <c r="L5625" s="240"/>
      <c r="M5625" s="241"/>
      <c r="N5625" s="242"/>
      <c r="O5625" s="242"/>
      <c r="P5625" s="242"/>
      <c r="Q5625" s="242"/>
      <c r="R5625" s="242"/>
      <c r="S5625" s="242"/>
      <c r="T5625" s="24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44" t="s">
        <v>202</v>
      </c>
      <c r="AU5625" s="244" t="s">
        <v>82</v>
      </c>
      <c r="AV5625" s="13" t="s">
        <v>80</v>
      </c>
      <c r="AW5625" s="13" t="s">
        <v>34</v>
      </c>
      <c r="AX5625" s="13" t="s">
        <v>72</v>
      </c>
      <c r="AY5625" s="244" t="s">
        <v>191</v>
      </c>
    </row>
    <row r="5626" s="13" customFormat="1">
      <c r="A5626" s="13"/>
      <c r="B5626" s="234"/>
      <c r="C5626" s="235"/>
      <c r="D5626" s="236" t="s">
        <v>202</v>
      </c>
      <c r="E5626" s="237" t="s">
        <v>19</v>
      </c>
      <c r="F5626" s="238" t="s">
        <v>2556</v>
      </c>
      <c r="G5626" s="235"/>
      <c r="H5626" s="237" t="s">
        <v>19</v>
      </c>
      <c r="I5626" s="239"/>
      <c r="J5626" s="235"/>
      <c r="K5626" s="235"/>
      <c r="L5626" s="240"/>
      <c r="M5626" s="241"/>
      <c r="N5626" s="242"/>
      <c r="O5626" s="242"/>
      <c r="P5626" s="242"/>
      <c r="Q5626" s="242"/>
      <c r="R5626" s="242"/>
      <c r="S5626" s="242"/>
      <c r="T5626" s="243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T5626" s="244" t="s">
        <v>202</v>
      </c>
      <c r="AU5626" s="244" t="s">
        <v>82</v>
      </c>
      <c r="AV5626" s="13" t="s">
        <v>80</v>
      </c>
      <c r="AW5626" s="13" t="s">
        <v>34</v>
      </c>
      <c r="AX5626" s="13" t="s">
        <v>72</v>
      </c>
      <c r="AY5626" s="244" t="s">
        <v>191</v>
      </c>
    </row>
    <row r="5627" s="14" customFormat="1">
      <c r="A5627" s="14"/>
      <c r="B5627" s="245"/>
      <c r="C5627" s="246"/>
      <c r="D5627" s="236" t="s">
        <v>202</v>
      </c>
      <c r="E5627" s="247" t="s">
        <v>19</v>
      </c>
      <c r="F5627" s="248" t="s">
        <v>3225</v>
      </c>
      <c r="G5627" s="246"/>
      <c r="H5627" s="249">
        <v>14.016</v>
      </c>
      <c r="I5627" s="250"/>
      <c r="J5627" s="246"/>
      <c r="K5627" s="246"/>
      <c r="L5627" s="251"/>
      <c r="M5627" s="252"/>
      <c r="N5627" s="253"/>
      <c r="O5627" s="253"/>
      <c r="P5627" s="253"/>
      <c r="Q5627" s="253"/>
      <c r="R5627" s="253"/>
      <c r="S5627" s="253"/>
      <c r="T5627" s="254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55" t="s">
        <v>202</v>
      </c>
      <c r="AU5627" s="255" t="s">
        <v>82</v>
      </c>
      <c r="AV5627" s="14" t="s">
        <v>82</v>
      </c>
      <c r="AW5627" s="14" t="s">
        <v>34</v>
      </c>
      <c r="AX5627" s="14" t="s">
        <v>72</v>
      </c>
      <c r="AY5627" s="255" t="s">
        <v>191</v>
      </c>
    </row>
    <row r="5628" s="15" customFormat="1">
      <c r="A5628" s="15"/>
      <c r="B5628" s="256"/>
      <c r="C5628" s="257"/>
      <c r="D5628" s="236" t="s">
        <v>202</v>
      </c>
      <c r="E5628" s="258" t="s">
        <v>19</v>
      </c>
      <c r="F5628" s="259" t="s">
        <v>208</v>
      </c>
      <c r="G5628" s="257"/>
      <c r="H5628" s="260">
        <v>14.016</v>
      </c>
      <c r="I5628" s="261"/>
      <c r="J5628" s="257"/>
      <c r="K5628" s="257"/>
      <c r="L5628" s="262"/>
      <c r="M5628" s="263"/>
      <c r="N5628" s="264"/>
      <c r="O5628" s="264"/>
      <c r="P5628" s="264"/>
      <c r="Q5628" s="264"/>
      <c r="R5628" s="264"/>
      <c r="S5628" s="264"/>
      <c r="T5628" s="265"/>
      <c r="U5628" s="15"/>
      <c r="V5628" s="15"/>
      <c r="W5628" s="15"/>
      <c r="X5628" s="15"/>
      <c r="Y5628" s="15"/>
      <c r="Z5628" s="15"/>
      <c r="AA5628" s="15"/>
      <c r="AB5628" s="15"/>
      <c r="AC5628" s="15"/>
      <c r="AD5628" s="15"/>
      <c r="AE5628" s="15"/>
      <c r="AT5628" s="266" t="s">
        <v>202</v>
      </c>
      <c r="AU5628" s="266" t="s">
        <v>82</v>
      </c>
      <c r="AV5628" s="15" t="s">
        <v>93</v>
      </c>
      <c r="AW5628" s="15" t="s">
        <v>34</v>
      </c>
      <c r="AX5628" s="15" t="s">
        <v>72</v>
      </c>
      <c r="AY5628" s="266" t="s">
        <v>191</v>
      </c>
    </row>
    <row r="5629" s="16" customFormat="1">
      <c r="A5629" s="16"/>
      <c r="B5629" s="267"/>
      <c r="C5629" s="268"/>
      <c r="D5629" s="236" t="s">
        <v>202</v>
      </c>
      <c r="E5629" s="269" t="s">
        <v>19</v>
      </c>
      <c r="F5629" s="270" t="s">
        <v>212</v>
      </c>
      <c r="G5629" s="268"/>
      <c r="H5629" s="271">
        <v>72.076999999999998</v>
      </c>
      <c r="I5629" s="272"/>
      <c r="J5629" s="268"/>
      <c r="K5629" s="268"/>
      <c r="L5629" s="273"/>
      <c r="M5629" s="274"/>
      <c r="N5629" s="275"/>
      <c r="O5629" s="275"/>
      <c r="P5629" s="275"/>
      <c r="Q5629" s="275"/>
      <c r="R5629" s="275"/>
      <c r="S5629" s="275"/>
      <c r="T5629" s="276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6"/>
      <c r="AE5629" s="16"/>
      <c r="AT5629" s="277" t="s">
        <v>202</v>
      </c>
      <c r="AU5629" s="277" t="s">
        <v>82</v>
      </c>
      <c r="AV5629" s="16" t="s">
        <v>198</v>
      </c>
      <c r="AW5629" s="16" t="s">
        <v>34</v>
      </c>
      <c r="AX5629" s="16" t="s">
        <v>80</v>
      </c>
      <c r="AY5629" s="277" t="s">
        <v>191</v>
      </c>
    </row>
    <row r="5630" s="2" customFormat="1" ht="16.5" customHeight="1">
      <c r="A5630" s="41"/>
      <c r="B5630" s="42"/>
      <c r="C5630" s="216" t="s">
        <v>3236</v>
      </c>
      <c r="D5630" s="216" t="s">
        <v>193</v>
      </c>
      <c r="E5630" s="217" t="s">
        <v>3237</v>
      </c>
      <c r="F5630" s="218" t="s">
        <v>3238</v>
      </c>
      <c r="G5630" s="219" t="s">
        <v>196</v>
      </c>
      <c r="H5630" s="220">
        <v>72.076999999999998</v>
      </c>
      <c r="I5630" s="221"/>
      <c r="J5630" s="222">
        <f>ROUND(I5630*H5630,2)</f>
        <v>0</v>
      </c>
      <c r="K5630" s="218" t="s">
        <v>197</v>
      </c>
      <c r="L5630" s="47"/>
      <c r="M5630" s="223" t="s">
        <v>19</v>
      </c>
      <c r="N5630" s="224" t="s">
        <v>43</v>
      </c>
      <c r="O5630" s="87"/>
      <c r="P5630" s="225">
        <f>O5630*H5630</f>
        <v>0</v>
      </c>
      <c r="Q5630" s="225">
        <v>0.00023000000000000001</v>
      </c>
      <c r="R5630" s="225">
        <f>Q5630*H5630</f>
        <v>0.016577709999999999</v>
      </c>
      <c r="S5630" s="225">
        <v>0</v>
      </c>
      <c r="T5630" s="226">
        <f>S5630*H5630</f>
        <v>0</v>
      </c>
      <c r="U5630" s="41"/>
      <c r="V5630" s="41"/>
      <c r="W5630" s="41"/>
      <c r="X5630" s="41"/>
      <c r="Y5630" s="41"/>
      <c r="Z5630" s="41"/>
      <c r="AA5630" s="41"/>
      <c r="AB5630" s="41"/>
      <c r="AC5630" s="41"/>
      <c r="AD5630" s="41"/>
      <c r="AE5630" s="41"/>
      <c r="AR5630" s="227" t="s">
        <v>464</v>
      </c>
      <c r="AT5630" s="227" t="s">
        <v>193</v>
      </c>
      <c r="AU5630" s="227" t="s">
        <v>82</v>
      </c>
      <c r="AY5630" s="20" t="s">
        <v>191</v>
      </c>
      <c r="BE5630" s="228">
        <f>IF(N5630="základní",J5630,0)</f>
        <v>0</v>
      </c>
      <c r="BF5630" s="228">
        <f>IF(N5630="snížená",J5630,0)</f>
        <v>0</v>
      </c>
      <c r="BG5630" s="228">
        <f>IF(N5630="zákl. přenesená",J5630,0)</f>
        <v>0</v>
      </c>
      <c r="BH5630" s="228">
        <f>IF(N5630="sníž. přenesená",J5630,0)</f>
        <v>0</v>
      </c>
      <c r="BI5630" s="228">
        <f>IF(N5630="nulová",J5630,0)</f>
        <v>0</v>
      </c>
      <c r="BJ5630" s="20" t="s">
        <v>80</v>
      </c>
      <c r="BK5630" s="228">
        <f>ROUND(I5630*H5630,2)</f>
        <v>0</v>
      </c>
      <c r="BL5630" s="20" t="s">
        <v>464</v>
      </c>
      <c r="BM5630" s="227" t="s">
        <v>3239</v>
      </c>
    </row>
    <row r="5631" s="2" customFormat="1">
      <c r="A5631" s="41"/>
      <c r="B5631" s="42"/>
      <c r="C5631" s="43"/>
      <c r="D5631" s="229" t="s">
        <v>200</v>
      </c>
      <c r="E5631" s="43"/>
      <c r="F5631" s="230" t="s">
        <v>3240</v>
      </c>
      <c r="G5631" s="43"/>
      <c r="H5631" s="43"/>
      <c r="I5631" s="231"/>
      <c r="J5631" s="43"/>
      <c r="K5631" s="43"/>
      <c r="L5631" s="47"/>
      <c r="M5631" s="232"/>
      <c r="N5631" s="233"/>
      <c r="O5631" s="87"/>
      <c r="P5631" s="87"/>
      <c r="Q5631" s="87"/>
      <c r="R5631" s="87"/>
      <c r="S5631" s="87"/>
      <c r="T5631" s="88"/>
      <c r="U5631" s="41"/>
      <c r="V5631" s="41"/>
      <c r="W5631" s="41"/>
      <c r="X5631" s="41"/>
      <c r="Y5631" s="41"/>
      <c r="Z5631" s="41"/>
      <c r="AA5631" s="41"/>
      <c r="AB5631" s="41"/>
      <c r="AC5631" s="41"/>
      <c r="AD5631" s="41"/>
      <c r="AE5631" s="41"/>
      <c r="AT5631" s="20" t="s">
        <v>200</v>
      </c>
      <c r="AU5631" s="20" t="s">
        <v>82</v>
      </c>
    </row>
    <row r="5632" s="13" customFormat="1">
      <c r="A5632" s="13"/>
      <c r="B5632" s="234"/>
      <c r="C5632" s="235"/>
      <c r="D5632" s="236" t="s">
        <v>202</v>
      </c>
      <c r="E5632" s="237" t="s">
        <v>19</v>
      </c>
      <c r="F5632" s="238" t="s">
        <v>1313</v>
      </c>
      <c r="G5632" s="235"/>
      <c r="H5632" s="237" t="s">
        <v>19</v>
      </c>
      <c r="I5632" s="239"/>
      <c r="J5632" s="235"/>
      <c r="K5632" s="235"/>
      <c r="L5632" s="240"/>
      <c r="M5632" s="241"/>
      <c r="N5632" s="242"/>
      <c r="O5632" s="242"/>
      <c r="P5632" s="242"/>
      <c r="Q5632" s="242"/>
      <c r="R5632" s="242"/>
      <c r="S5632" s="242"/>
      <c r="T5632" s="243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44" t="s">
        <v>202</v>
      </c>
      <c r="AU5632" s="244" t="s">
        <v>82</v>
      </c>
      <c r="AV5632" s="13" t="s">
        <v>80</v>
      </c>
      <c r="AW5632" s="13" t="s">
        <v>34</v>
      </c>
      <c r="AX5632" s="13" t="s">
        <v>72</v>
      </c>
      <c r="AY5632" s="244" t="s">
        <v>191</v>
      </c>
    </row>
    <row r="5633" s="13" customFormat="1">
      <c r="A5633" s="13"/>
      <c r="B5633" s="234"/>
      <c r="C5633" s="235"/>
      <c r="D5633" s="236" t="s">
        <v>202</v>
      </c>
      <c r="E5633" s="237" t="s">
        <v>19</v>
      </c>
      <c r="F5633" s="238" t="s">
        <v>1314</v>
      </c>
      <c r="G5633" s="235"/>
      <c r="H5633" s="237" t="s">
        <v>19</v>
      </c>
      <c r="I5633" s="239"/>
      <c r="J5633" s="235"/>
      <c r="K5633" s="235"/>
      <c r="L5633" s="240"/>
      <c r="M5633" s="241"/>
      <c r="N5633" s="242"/>
      <c r="O5633" s="242"/>
      <c r="P5633" s="242"/>
      <c r="Q5633" s="242"/>
      <c r="R5633" s="242"/>
      <c r="S5633" s="242"/>
      <c r="T5633" s="243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44" t="s">
        <v>202</v>
      </c>
      <c r="AU5633" s="244" t="s">
        <v>82</v>
      </c>
      <c r="AV5633" s="13" t="s">
        <v>80</v>
      </c>
      <c r="AW5633" s="13" t="s">
        <v>34</v>
      </c>
      <c r="AX5633" s="13" t="s">
        <v>72</v>
      </c>
      <c r="AY5633" s="244" t="s">
        <v>191</v>
      </c>
    </row>
    <row r="5634" s="14" customFormat="1">
      <c r="A5634" s="14"/>
      <c r="B5634" s="245"/>
      <c r="C5634" s="246"/>
      <c r="D5634" s="236" t="s">
        <v>202</v>
      </c>
      <c r="E5634" s="247" t="s">
        <v>19</v>
      </c>
      <c r="F5634" s="248" t="s">
        <v>3219</v>
      </c>
      <c r="G5634" s="246"/>
      <c r="H5634" s="249">
        <v>7.8789999999999996</v>
      </c>
      <c r="I5634" s="250"/>
      <c r="J5634" s="246"/>
      <c r="K5634" s="246"/>
      <c r="L5634" s="251"/>
      <c r="M5634" s="252"/>
      <c r="N5634" s="253"/>
      <c r="O5634" s="253"/>
      <c r="P5634" s="253"/>
      <c r="Q5634" s="253"/>
      <c r="R5634" s="253"/>
      <c r="S5634" s="253"/>
      <c r="T5634" s="254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5" t="s">
        <v>202</v>
      </c>
      <c r="AU5634" s="255" t="s">
        <v>82</v>
      </c>
      <c r="AV5634" s="14" t="s">
        <v>82</v>
      </c>
      <c r="AW5634" s="14" t="s">
        <v>34</v>
      </c>
      <c r="AX5634" s="14" t="s">
        <v>72</v>
      </c>
      <c r="AY5634" s="255" t="s">
        <v>191</v>
      </c>
    </row>
    <row r="5635" s="15" customFormat="1">
      <c r="A5635" s="15"/>
      <c r="B5635" s="256"/>
      <c r="C5635" s="257"/>
      <c r="D5635" s="236" t="s">
        <v>202</v>
      </c>
      <c r="E5635" s="258" t="s">
        <v>19</v>
      </c>
      <c r="F5635" s="259" t="s">
        <v>208</v>
      </c>
      <c r="G5635" s="257"/>
      <c r="H5635" s="260">
        <v>7.8789999999999996</v>
      </c>
      <c r="I5635" s="261"/>
      <c r="J5635" s="257"/>
      <c r="K5635" s="257"/>
      <c r="L5635" s="262"/>
      <c r="M5635" s="263"/>
      <c r="N5635" s="264"/>
      <c r="O5635" s="264"/>
      <c r="P5635" s="264"/>
      <c r="Q5635" s="264"/>
      <c r="R5635" s="264"/>
      <c r="S5635" s="264"/>
      <c r="T5635" s="265"/>
      <c r="U5635" s="15"/>
      <c r="V5635" s="15"/>
      <c r="W5635" s="15"/>
      <c r="X5635" s="15"/>
      <c r="Y5635" s="15"/>
      <c r="Z5635" s="15"/>
      <c r="AA5635" s="15"/>
      <c r="AB5635" s="15"/>
      <c r="AC5635" s="15"/>
      <c r="AD5635" s="15"/>
      <c r="AE5635" s="15"/>
      <c r="AT5635" s="266" t="s">
        <v>202</v>
      </c>
      <c r="AU5635" s="266" t="s">
        <v>82</v>
      </c>
      <c r="AV5635" s="15" t="s">
        <v>93</v>
      </c>
      <c r="AW5635" s="15" t="s">
        <v>34</v>
      </c>
      <c r="AX5635" s="15" t="s">
        <v>72</v>
      </c>
      <c r="AY5635" s="266" t="s">
        <v>191</v>
      </c>
    </row>
    <row r="5636" s="13" customFormat="1">
      <c r="A5636" s="13"/>
      <c r="B5636" s="234"/>
      <c r="C5636" s="235"/>
      <c r="D5636" s="236" t="s">
        <v>202</v>
      </c>
      <c r="E5636" s="237" t="s">
        <v>19</v>
      </c>
      <c r="F5636" s="238" t="s">
        <v>1316</v>
      </c>
      <c r="G5636" s="235"/>
      <c r="H5636" s="237" t="s">
        <v>19</v>
      </c>
      <c r="I5636" s="239"/>
      <c r="J5636" s="235"/>
      <c r="K5636" s="235"/>
      <c r="L5636" s="240"/>
      <c r="M5636" s="241"/>
      <c r="N5636" s="242"/>
      <c r="O5636" s="242"/>
      <c r="P5636" s="242"/>
      <c r="Q5636" s="242"/>
      <c r="R5636" s="242"/>
      <c r="S5636" s="242"/>
      <c r="T5636" s="243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T5636" s="244" t="s">
        <v>202</v>
      </c>
      <c r="AU5636" s="244" t="s">
        <v>82</v>
      </c>
      <c r="AV5636" s="13" t="s">
        <v>80</v>
      </c>
      <c r="AW5636" s="13" t="s">
        <v>34</v>
      </c>
      <c r="AX5636" s="13" t="s">
        <v>72</v>
      </c>
      <c r="AY5636" s="244" t="s">
        <v>191</v>
      </c>
    </row>
    <row r="5637" s="14" customFormat="1">
      <c r="A5637" s="14"/>
      <c r="B5637" s="245"/>
      <c r="C5637" s="246"/>
      <c r="D5637" s="236" t="s">
        <v>202</v>
      </c>
      <c r="E5637" s="247" t="s">
        <v>19</v>
      </c>
      <c r="F5637" s="248" t="s">
        <v>3220</v>
      </c>
      <c r="G5637" s="246"/>
      <c r="H5637" s="249">
        <v>16.515000000000001</v>
      </c>
      <c r="I5637" s="250"/>
      <c r="J5637" s="246"/>
      <c r="K5637" s="246"/>
      <c r="L5637" s="251"/>
      <c r="M5637" s="252"/>
      <c r="N5637" s="253"/>
      <c r="O5637" s="253"/>
      <c r="P5637" s="253"/>
      <c r="Q5637" s="253"/>
      <c r="R5637" s="253"/>
      <c r="S5637" s="253"/>
      <c r="T5637" s="25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5" t="s">
        <v>202</v>
      </c>
      <c r="AU5637" s="255" t="s">
        <v>82</v>
      </c>
      <c r="AV5637" s="14" t="s">
        <v>82</v>
      </c>
      <c r="AW5637" s="14" t="s">
        <v>34</v>
      </c>
      <c r="AX5637" s="14" t="s">
        <v>72</v>
      </c>
      <c r="AY5637" s="255" t="s">
        <v>191</v>
      </c>
    </row>
    <row r="5638" s="15" customFormat="1">
      <c r="A5638" s="15"/>
      <c r="B5638" s="256"/>
      <c r="C5638" s="257"/>
      <c r="D5638" s="236" t="s">
        <v>202</v>
      </c>
      <c r="E5638" s="258" t="s">
        <v>19</v>
      </c>
      <c r="F5638" s="259" t="s">
        <v>208</v>
      </c>
      <c r="G5638" s="257"/>
      <c r="H5638" s="260">
        <v>16.515000000000001</v>
      </c>
      <c r="I5638" s="261"/>
      <c r="J5638" s="257"/>
      <c r="K5638" s="257"/>
      <c r="L5638" s="262"/>
      <c r="M5638" s="263"/>
      <c r="N5638" s="264"/>
      <c r="O5638" s="264"/>
      <c r="P5638" s="264"/>
      <c r="Q5638" s="264"/>
      <c r="R5638" s="264"/>
      <c r="S5638" s="264"/>
      <c r="T5638" s="26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5"/>
      <c r="AE5638" s="15"/>
      <c r="AT5638" s="266" t="s">
        <v>202</v>
      </c>
      <c r="AU5638" s="266" t="s">
        <v>82</v>
      </c>
      <c r="AV5638" s="15" t="s">
        <v>93</v>
      </c>
      <c r="AW5638" s="15" t="s">
        <v>34</v>
      </c>
      <c r="AX5638" s="15" t="s">
        <v>72</v>
      </c>
      <c r="AY5638" s="266" t="s">
        <v>191</v>
      </c>
    </row>
    <row r="5639" s="13" customFormat="1">
      <c r="A5639" s="13"/>
      <c r="B5639" s="234"/>
      <c r="C5639" s="235"/>
      <c r="D5639" s="236" t="s">
        <v>202</v>
      </c>
      <c r="E5639" s="237" t="s">
        <v>19</v>
      </c>
      <c r="F5639" s="238" t="s">
        <v>1318</v>
      </c>
      <c r="G5639" s="235"/>
      <c r="H5639" s="237" t="s">
        <v>19</v>
      </c>
      <c r="I5639" s="239"/>
      <c r="J5639" s="235"/>
      <c r="K5639" s="235"/>
      <c r="L5639" s="240"/>
      <c r="M5639" s="241"/>
      <c r="N5639" s="242"/>
      <c r="O5639" s="242"/>
      <c r="P5639" s="242"/>
      <c r="Q5639" s="242"/>
      <c r="R5639" s="242"/>
      <c r="S5639" s="242"/>
      <c r="T5639" s="24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44" t="s">
        <v>202</v>
      </c>
      <c r="AU5639" s="244" t="s">
        <v>82</v>
      </c>
      <c r="AV5639" s="13" t="s">
        <v>80</v>
      </c>
      <c r="AW5639" s="13" t="s">
        <v>34</v>
      </c>
      <c r="AX5639" s="13" t="s">
        <v>72</v>
      </c>
      <c r="AY5639" s="244" t="s">
        <v>191</v>
      </c>
    </row>
    <row r="5640" s="14" customFormat="1">
      <c r="A5640" s="14"/>
      <c r="B5640" s="245"/>
      <c r="C5640" s="246"/>
      <c r="D5640" s="236" t="s">
        <v>202</v>
      </c>
      <c r="E5640" s="247" t="s">
        <v>19</v>
      </c>
      <c r="F5640" s="248" t="s">
        <v>3221</v>
      </c>
      <c r="G5640" s="246"/>
      <c r="H5640" s="249">
        <v>12.736000000000001</v>
      </c>
      <c r="I5640" s="250"/>
      <c r="J5640" s="246"/>
      <c r="K5640" s="246"/>
      <c r="L5640" s="251"/>
      <c r="M5640" s="252"/>
      <c r="N5640" s="253"/>
      <c r="O5640" s="253"/>
      <c r="P5640" s="253"/>
      <c r="Q5640" s="253"/>
      <c r="R5640" s="253"/>
      <c r="S5640" s="253"/>
      <c r="T5640" s="254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55" t="s">
        <v>202</v>
      </c>
      <c r="AU5640" s="255" t="s">
        <v>82</v>
      </c>
      <c r="AV5640" s="14" t="s">
        <v>82</v>
      </c>
      <c r="AW5640" s="14" t="s">
        <v>34</v>
      </c>
      <c r="AX5640" s="14" t="s">
        <v>72</v>
      </c>
      <c r="AY5640" s="255" t="s">
        <v>191</v>
      </c>
    </row>
    <row r="5641" s="15" customFormat="1">
      <c r="A5641" s="15"/>
      <c r="B5641" s="256"/>
      <c r="C5641" s="257"/>
      <c r="D5641" s="236" t="s">
        <v>202</v>
      </c>
      <c r="E5641" s="258" t="s">
        <v>19</v>
      </c>
      <c r="F5641" s="259" t="s">
        <v>208</v>
      </c>
      <c r="G5641" s="257"/>
      <c r="H5641" s="260">
        <v>12.736000000000001</v>
      </c>
      <c r="I5641" s="261"/>
      <c r="J5641" s="257"/>
      <c r="K5641" s="257"/>
      <c r="L5641" s="262"/>
      <c r="M5641" s="263"/>
      <c r="N5641" s="264"/>
      <c r="O5641" s="264"/>
      <c r="P5641" s="264"/>
      <c r="Q5641" s="264"/>
      <c r="R5641" s="264"/>
      <c r="S5641" s="264"/>
      <c r="T5641" s="265"/>
      <c r="U5641" s="15"/>
      <c r="V5641" s="15"/>
      <c r="W5641" s="15"/>
      <c r="X5641" s="15"/>
      <c r="Y5641" s="15"/>
      <c r="Z5641" s="15"/>
      <c r="AA5641" s="15"/>
      <c r="AB5641" s="15"/>
      <c r="AC5641" s="15"/>
      <c r="AD5641" s="15"/>
      <c r="AE5641" s="15"/>
      <c r="AT5641" s="266" t="s">
        <v>202</v>
      </c>
      <c r="AU5641" s="266" t="s">
        <v>82</v>
      </c>
      <c r="AV5641" s="15" t="s">
        <v>93</v>
      </c>
      <c r="AW5641" s="15" t="s">
        <v>34</v>
      </c>
      <c r="AX5641" s="15" t="s">
        <v>72</v>
      </c>
      <c r="AY5641" s="266" t="s">
        <v>191</v>
      </c>
    </row>
    <row r="5642" s="13" customFormat="1">
      <c r="A5642" s="13"/>
      <c r="B5642" s="234"/>
      <c r="C5642" s="235"/>
      <c r="D5642" s="236" t="s">
        <v>202</v>
      </c>
      <c r="E5642" s="237" t="s">
        <v>19</v>
      </c>
      <c r="F5642" s="238" t="s">
        <v>1320</v>
      </c>
      <c r="G5642" s="235"/>
      <c r="H5642" s="237" t="s">
        <v>19</v>
      </c>
      <c r="I5642" s="239"/>
      <c r="J5642" s="235"/>
      <c r="K5642" s="235"/>
      <c r="L5642" s="240"/>
      <c r="M5642" s="241"/>
      <c r="N5642" s="242"/>
      <c r="O5642" s="242"/>
      <c r="P5642" s="242"/>
      <c r="Q5642" s="242"/>
      <c r="R5642" s="242"/>
      <c r="S5642" s="242"/>
      <c r="T5642" s="243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44" t="s">
        <v>202</v>
      </c>
      <c r="AU5642" s="244" t="s">
        <v>82</v>
      </c>
      <c r="AV5642" s="13" t="s">
        <v>80</v>
      </c>
      <c r="AW5642" s="13" t="s">
        <v>34</v>
      </c>
      <c r="AX5642" s="13" t="s">
        <v>72</v>
      </c>
      <c r="AY5642" s="244" t="s">
        <v>191</v>
      </c>
    </row>
    <row r="5643" s="14" customFormat="1">
      <c r="A5643" s="14"/>
      <c r="B5643" s="245"/>
      <c r="C5643" s="246"/>
      <c r="D5643" s="236" t="s">
        <v>202</v>
      </c>
      <c r="E5643" s="247" t="s">
        <v>19</v>
      </c>
      <c r="F5643" s="248" t="s">
        <v>3222</v>
      </c>
      <c r="G5643" s="246"/>
      <c r="H5643" s="249">
        <v>12.696</v>
      </c>
      <c r="I5643" s="250"/>
      <c r="J5643" s="246"/>
      <c r="K5643" s="246"/>
      <c r="L5643" s="251"/>
      <c r="M5643" s="252"/>
      <c r="N5643" s="253"/>
      <c r="O5643" s="253"/>
      <c r="P5643" s="253"/>
      <c r="Q5643" s="253"/>
      <c r="R5643" s="253"/>
      <c r="S5643" s="253"/>
      <c r="T5643" s="254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5" t="s">
        <v>202</v>
      </c>
      <c r="AU5643" s="255" t="s">
        <v>82</v>
      </c>
      <c r="AV5643" s="14" t="s">
        <v>82</v>
      </c>
      <c r="AW5643" s="14" t="s">
        <v>34</v>
      </c>
      <c r="AX5643" s="14" t="s">
        <v>72</v>
      </c>
      <c r="AY5643" s="255" t="s">
        <v>191</v>
      </c>
    </row>
    <row r="5644" s="14" customFormat="1">
      <c r="A5644" s="14"/>
      <c r="B5644" s="245"/>
      <c r="C5644" s="246"/>
      <c r="D5644" s="236" t="s">
        <v>202</v>
      </c>
      <c r="E5644" s="247" t="s">
        <v>19</v>
      </c>
      <c r="F5644" s="248" t="s">
        <v>3223</v>
      </c>
      <c r="G5644" s="246"/>
      <c r="H5644" s="249">
        <v>6.6689999999999996</v>
      </c>
      <c r="I5644" s="250"/>
      <c r="J5644" s="246"/>
      <c r="K5644" s="246"/>
      <c r="L5644" s="251"/>
      <c r="M5644" s="252"/>
      <c r="N5644" s="253"/>
      <c r="O5644" s="253"/>
      <c r="P5644" s="253"/>
      <c r="Q5644" s="253"/>
      <c r="R5644" s="253"/>
      <c r="S5644" s="253"/>
      <c r="T5644" s="254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55" t="s">
        <v>202</v>
      </c>
      <c r="AU5644" s="255" t="s">
        <v>82</v>
      </c>
      <c r="AV5644" s="14" t="s">
        <v>82</v>
      </c>
      <c r="AW5644" s="14" t="s">
        <v>34</v>
      </c>
      <c r="AX5644" s="14" t="s">
        <v>72</v>
      </c>
      <c r="AY5644" s="255" t="s">
        <v>191</v>
      </c>
    </row>
    <row r="5645" s="14" customFormat="1">
      <c r="A5645" s="14"/>
      <c r="B5645" s="245"/>
      <c r="C5645" s="246"/>
      <c r="D5645" s="236" t="s">
        <v>202</v>
      </c>
      <c r="E5645" s="247" t="s">
        <v>19</v>
      </c>
      <c r="F5645" s="248" t="s">
        <v>3224</v>
      </c>
      <c r="G5645" s="246"/>
      <c r="H5645" s="249">
        <v>1.5660000000000001</v>
      </c>
      <c r="I5645" s="250"/>
      <c r="J5645" s="246"/>
      <c r="K5645" s="246"/>
      <c r="L5645" s="251"/>
      <c r="M5645" s="252"/>
      <c r="N5645" s="253"/>
      <c r="O5645" s="253"/>
      <c r="P5645" s="253"/>
      <c r="Q5645" s="253"/>
      <c r="R5645" s="253"/>
      <c r="S5645" s="253"/>
      <c r="T5645" s="254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55" t="s">
        <v>202</v>
      </c>
      <c r="AU5645" s="255" t="s">
        <v>82</v>
      </c>
      <c r="AV5645" s="14" t="s">
        <v>82</v>
      </c>
      <c r="AW5645" s="14" t="s">
        <v>34</v>
      </c>
      <c r="AX5645" s="14" t="s">
        <v>72</v>
      </c>
      <c r="AY5645" s="255" t="s">
        <v>191</v>
      </c>
    </row>
    <row r="5646" s="15" customFormat="1">
      <c r="A5646" s="15"/>
      <c r="B5646" s="256"/>
      <c r="C5646" s="257"/>
      <c r="D5646" s="236" t="s">
        <v>202</v>
      </c>
      <c r="E5646" s="258" t="s">
        <v>19</v>
      </c>
      <c r="F5646" s="259" t="s">
        <v>208</v>
      </c>
      <c r="G5646" s="257"/>
      <c r="H5646" s="260">
        <v>20.930999999999997</v>
      </c>
      <c r="I5646" s="261"/>
      <c r="J5646" s="257"/>
      <c r="K5646" s="257"/>
      <c r="L5646" s="262"/>
      <c r="M5646" s="263"/>
      <c r="N5646" s="264"/>
      <c r="O5646" s="264"/>
      <c r="P5646" s="264"/>
      <c r="Q5646" s="264"/>
      <c r="R5646" s="264"/>
      <c r="S5646" s="264"/>
      <c r="T5646" s="265"/>
      <c r="U5646" s="15"/>
      <c r="V5646" s="15"/>
      <c r="W5646" s="15"/>
      <c r="X5646" s="15"/>
      <c r="Y5646" s="15"/>
      <c r="Z5646" s="15"/>
      <c r="AA5646" s="15"/>
      <c r="AB5646" s="15"/>
      <c r="AC5646" s="15"/>
      <c r="AD5646" s="15"/>
      <c r="AE5646" s="15"/>
      <c r="AT5646" s="266" t="s">
        <v>202</v>
      </c>
      <c r="AU5646" s="266" t="s">
        <v>82</v>
      </c>
      <c r="AV5646" s="15" t="s">
        <v>93</v>
      </c>
      <c r="AW5646" s="15" t="s">
        <v>34</v>
      </c>
      <c r="AX5646" s="15" t="s">
        <v>72</v>
      </c>
      <c r="AY5646" s="266" t="s">
        <v>191</v>
      </c>
    </row>
    <row r="5647" s="13" customFormat="1">
      <c r="A5647" s="13"/>
      <c r="B5647" s="234"/>
      <c r="C5647" s="235"/>
      <c r="D5647" s="236" t="s">
        <v>202</v>
      </c>
      <c r="E5647" s="237" t="s">
        <v>19</v>
      </c>
      <c r="F5647" s="238" t="s">
        <v>1923</v>
      </c>
      <c r="G5647" s="235"/>
      <c r="H5647" s="237" t="s">
        <v>19</v>
      </c>
      <c r="I5647" s="239"/>
      <c r="J5647" s="235"/>
      <c r="K5647" s="235"/>
      <c r="L5647" s="240"/>
      <c r="M5647" s="241"/>
      <c r="N5647" s="242"/>
      <c r="O5647" s="242"/>
      <c r="P5647" s="242"/>
      <c r="Q5647" s="242"/>
      <c r="R5647" s="242"/>
      <c r="S5647" s="242"/>
      <c r="T5647" s="24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4" t="s">
        <v>202</v>
      </c>
      <c r="AU5647" s="244" t="s">
        <v>82</v>
      </c>
      <c r="AV5647" s="13" t="s">
        <v>80</v>
      </c>
      <c r="AW5647" s="13" t="s">
        <v>34</v>
      </c>
      <c r="AX5647" s="13" t="s">
        <v>72</v>
      </c>
      <c r="AY5647" s="244" t="s">
        <v>191</v>
      </c>
    </row>
    <row r="5648" s="13" customFormat="1">
      <c r="A5648" s="13"/>
      <c r="B5648" s="234"/>
      <c r="C5648" s="235"/>
      <c r="D5648" s="236" t="s">
        <v>202</v>
      </c>
      <c r="E5648" s="237" t="s">
        <v>19</v>
      </c>
      <c r="F5648" s="238" t="s">
        <v>2555</v>
      </c>
      <c r="G5648" s="235"/>
      <c r="H5648" s="237" t="s">
        <v>19</v>
      </c>
      <c r="I5648" s="239"/>
      <c r="J5648" s="235"/>
      <c r="K5648" s="235"/>
      <c r="L5648" s="240"/>
      <c r="M5648" s="241"/>
      <c r="N5648" s="242"/>
      <c r="O5648" s="242"/>
      <c r="P5648" s="242"/>
      <c r="Q5648" s="242"/>
      <c r="R5648" s="242"/>
      <c r="S5648" s="242"/>
      <c r="T5648" s="24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4" t="s">
        <v>202</v>
      </c>
      <c r="AU5648" s="244" t="s">
        <v>82</v>
      </c>
      <c r="AV5648" s="13" t="s">
        <v>80</v>
      </c>
      <c r="AW5648" s="13" t="s">
        <v>34</v>
      </c>
      <c r="AX5648" s="13" t="s">
        <v>72</v>
      </c>
      <c r="AY5648" s="244" t="s">
        <v>191</v>
      </c>
    </row>
    <row r="5649" s="13" customFormat="1">
      <c r="A5649" s="13"/>
      <c r="B5649" s="234"/>
      <c r="C5649" s="235"/>
      <c r="D5649" s="236" t="s">
        <v>202</v>
      </c>
      <c r="E5649" s="237" t="s">
        <v>19</v>
      </c>
      <c r="F5649" s="238" t="s">
        <v>2556</v>
      </c>
      <c r="G5649" s="235"/>
      <c r="H5649" s="237" t="s">
        <v>19</v>
      </c>
      <c r="I5649" s="239"/>
      <c r="J5649" s="235"/>
      <c r="K5649" s="235"/>
      <c r="L5649" s="240"/>
      <c r="M5649" s="241"/>
      <c r="N5649" s="242"/>
      <c r="O5649" s="242"/>
      <c r="P5649" s="242"/>
      <c r="Q5649" s="242"/>
      <c r="R5649" s="242"/>
      <c r="S5649" s="242"/>
      <c r="T5649" s="243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T5649" s="244" t="s">
        <v>202</v>
      </c>
      <c r="AU5649" s="244" t="s">
        <v>82</v>
      </c>
      <c r="AV5649" s="13" t="s">
        <v>80</v>
      </c>
      <c r="AW5649" s="13" t="s">
        <v>34</v>
      </c>
      <c r="AX5649" s="13" t="s">
        <v>72</v>
      </c>
      <c r="AY5649" s="244" t="s">
        <v>191</v>
      </c>
    </row>
    <row r="5650" s="14" customFormat="1">
      <c r="A5650" s="14"/>
      <c r="B5650" s="245"/>
      <c r="C5650" s="246"/>
      <c r="D5650" s="236" t="s">
        <v>202</v>
      </c>
      <c r="E5650" s="247" t="s">
        <v>19</v>
      </c>
      <c r="F5650" s="248" t="s">
        <v>3225</v>
      </c>
      <c r="G5650" s="246"/>
      <c r="H5650" s="249">
        <v>14.016</v>
      </c>
      <c r="I5650" s="250"/>
      <c r="J5650" s="246"/>
      <c r="K5650" s="246"/>
      <c r="L5650" s="251"/>
      <c r="M5650" s="252"/>
      <c r="N5650" s="253"/>
      <c r="O5650" s="253"/>
      <c r="P5650" s="253"/>
      <c r="Q5650" s="253"/>
      <c r="R5650" s="253"/>
      <c r="S5650" s="253"/>
      <c r="T5650" s="254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55" t="s">
        <v>202</v>
      </c>
      <c r="AU5650" s="255" t="s">
        <v>82</v>
      </c>
      <c r="AV5650" s="14" t="s">
        <v>82</v>
      </c>
      <c r="AW5650" s="14" t="s">
        <v>34</v>
      </c>
      <c r="AX5650" s="14" t="s">
        <v>72</v>
      </c>
      <c r="AY5650" s="255" t="s">
        <v>191</v>
      </c>
    </row>
    <row r="5651" s="15" customFormat="1">
      <c r="A5651" s="15"/>
      <c r="B5651" s="256"/>
      <c r="C5651" s="257"/>
      <c r="D5651" s="236" t="s">
        <v>202</v>
      </c>
      <c r="E5651" s="258" t="s">
        <v>19</v>
      </c>
      <c r="F5651" s="259" t="s">
        <v>208</v>
      </c>
      <c r="G5651" s="257"/>
      <c r="H5651" s="260">
        <v>14.016</v>
      </c>
      <c r="I5651" s="261"/>
      <c r="J5651" s="257"/>
      <c r="K5651" s="257"/>
      <c r="L5651" s="262"/>
      <c r="M5651" s="263"/>
      <c r="N5651" s="264"/>
      <c r="O5651" s="264"/>
      <c r="P5651" s="264"/>
      <c r="Q5651" s="264"/>
      <c r="R5651" s="264"/>
      <c r="S5651" s="264"/>
      <c r="T5651" s="265"/>
      <c r="U5651" s="15"/>
      <c r="V5651" s="15"/>
      <c r="W5651" s="15"/>
      <c r="X5651" s="15"/>
      <c r="Y5651" s="15"/>
      <c r="Z5651" s="15"/>
      <c r="AA5651" s="15"/>
      <c r="AB5651" s="15"/>
      <c r="AC5651" s="15"/>
      <c r="AD5651" s="15"/>
      <c r="AE5651" s="15"/>
      <c r="AT5651" s="266" t="s">
        <v>202</v>
      </c>
      <c r="AU5651" s="266" t="s">
        <v>82</v>
      </c>
      <c r="AV5651" s="15" t="s">
        <v>93</v>
      </c>
      <c r="AW5651" s="15" t="s">
        <v>34</v>
      </c>
      <c r="AX5651" s="15" t="s">
        <v>72</v>
      </c>
      <c r="AY5651" s="266" t="s">
        <v>191</v>
      </c>
    </row>
    <row r="5652" s="16" customFormat="1">
      <c r="A5652" s="16"/>
      <c r="B5652" s="267"/>
      <c r="C5652" s="268"/>
      <c r="D5652" s="236" t="s">
        <v>202</v>
      </c>
      <c r="E5652" s="269" t="s">
        <v>19</v>
      </c>
      <c r="F5652" s="270" t="s">
        <v>212</v>
      </c>
      <c r="G5652" s="268"/>
      <c r="H5652" s="271">
        <v>72.076999999999998</v>
      </c>
      <c r="I5652" s="272"/>
      <c r="J5652" s="268"/>
      <c r="K5652" s="268"/>
      <c r="L5652" s="273"/>
      <c r="M5652" s="274"/>
      <c r="N5652" s="275"/>
      <c r="O5652" s="275"/>
      <c r="P5652" s="275"/>
      <c r="Q5652" s="275"/>
      <c r="R5652" s="275"/>
      <c r="S5652" s="275"/>
      <c r="T5652" s="27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6"/>
      <c r="AE5652" s="16"/>
      <c r="AT5652" s="277" t="s">
        <v>202</v>
      </c>
      <c r="AU5652" s="277" t="s">
        <v>82</v>
      </c>
      <c r="AV5652" s="16" t="s">
        <v>198</v>
      </c>
      <c r="AW5652" s="16" t="s">
        <v>34</v>
      </c>
      <c r="AX5652" s="16" t="s">
        <v>80</v>
      </c>
      <c r="AY5652" s="277" t="s">
        <v>191</v>
      </c>
    </row>
    <row r="5653" s="12" customFormat="1" ht="25.92" customHeight="1">
      <c r="A5653" s="12"/>
      <c r="B5653" s="200"/>
      <c r="C5653" s="201"/>
      <c r="D5653" s="202" t="s">
        <v>71</v>
      </c>
      <c r="E5653" s="203" t="s">
        <v>3241</v>
      </c>
      <c r="F5653" s="203" t="s">
        <v>3242</v>
      </c>
      <c r="G5653" s="201"/>
      <c r="H5653" s="201"/>
      <c r="I5653" s="204"/>
      <c r="J5653" s="205">
        <f>BK5653</f>
        <v>0</v>
      </c>
      <c r="K5653" s="201"/>
      <c r="L5653" s="206"/>
      <c r="M5653" s="207"/>
      <c r="N5653" s="208"/>
      <c r="O5653" s="208"/>
      <c r="P5653" s="209">
        <f>SUM(P5654:P5657)</f>
        <v>0</v>
      </c>
      <c r="Q5653" s="208"/>
      <c r="R5653" s="209">
        <f>SUM(R5654:R5657)</f>
        <v>0</v>
      </c>
      <c r="S5653" s="208"/>
      <c r="T5653" s="210">
        <f>SUM(T5654:T5657)</f>
        <v>0</v>
      </c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  <c r="AR5653" s="211" t="s">
        <v>198</v>
      </c>
      <c r="AT5653" s="212" t="s">
        <v>71</v>
      </c>
      <c r="AU5653" s="212" t="s">
        <v>72</v>
      </c>
      <c r="AY5653" s="211" t="s">
        <v>191</v>
      </c>
      <c r="BK5653" s="213">
        <f>SUM(BK5654:BK5657)</f>
        <v>0</v>
      </c>
    </row>
    <row r="5654" s="2" customFormat="1" ht="16.5" customHeight="1">
      <c r="A5654" s="41"/>
      <c r="B5654" s="42"/>
      <c r="C5654" s="216" t="s">
        <v>3243</v>
      </c>
      <c r="D5654" s="216" t="s">
        <v>193</v>
      </c>
      <c r="E5654" s="217" t="s">
        <v>3244</v>
      </c>
      <c r="F5654" s="218" t="s">
        <v>3245</v>
      </c>
      <c r="G5654" s="219" t="s">
        <v>3246</v>
      </c>
      <c r="H5654" s="220">
        <v>1</v>
      </c>
      <c r="I5654" s="221"/>
      <c r="J5654" s="222">
        <f>ROUND(I5654*H5654,2)</f>
        <v>0</v>
      </c>
      <c r="K5654" s="218" t="s">
        <v>19</v>
      </c>
      <c r="L5654" s="47"/>
      <c r="M5654" s="223" t="s">
        <v>19</v>
      </c>
      <c r="N5654" s="224" t="s">
        <v>43</v>
      </c>
      <c r="O5654" s="87"/>
      <c r="P5654" s="225">
        <f>O5654*H5654</f>
        <v>0</v>
      </c>
      <c r="Q5654" s="225">
        <v>0</v>
      </c>
      <c r="R5654" s="225">
        <f>Q5654*H5654</f>
        <v>0</v>
      </c>
      <c r="S5654" s="225">
        <v>0</v>
      </c>
      <c r="T5654" s="226">
        <f>S5654*H5654</f>
        <v>0</v>
      </c>
      <c r="U5654" s="41"/>
      <c r="V5654" s="41"/>
      <c r="W5654" s="41"/>
      <c r="X5654" s="41"/>
      <c r="Y5654" s="41"/>
      <c r="Z5654" s="41"/>
      <c r="AA5654" s="41"/>
      <c r="AB5654" s="41"/>
      <c r="AC5654" s="41"/>
      <c r="AD5654" s="41"/>
      <c r="AE5654" s="41"/>
      <c r="AR5654" s="227" t="s">
        <v>3247</v>
      </c>
      <c r="AT5654" s="227" t="s">
        <v>193</v>
      </c>
      <c r="AU5654" s="227" t="s">
        <v>80</v>
      </c>
      <c r="AY5654" s="20" t="s">
        <v>191</v>
      </c>
      <c r="BE5654" s="228">
        <f>IF(N5654="základní",J5654,0)</f>
        <v>0</v>
      </c>
      <c r="BF5654" s="228">
        <f>IF(N5654="snížená",J5654,0)</f>
        <v>0</v>
      </c>
      <c r="BG5654" s="228">
        <f>IF(N5654="zákl. přenesená",J5654,0)</f>
        <v>0</v>
      </c>
      <c r="BH5654" s="228">
        <f>IF(N5654="sníž. přenesená",J5654,0)</f>
        <v>0</v>
      </c>
      <c r="BI5654" s="228">
        <f>IF(N5654="nulová",J5654,0)</f>
        <v>0</v>
      </c>
      <c r="BJ5654" s="20" t="s">
        <v>80</v>
      </c>
      <c r="BK5654" s="228">
        <f>ROUND(I5654*H5654,2)</f>
        <v>0</v>
      </c>
      <c r="BL5654" s="20" t="s">
        <v>3247</v>
      </c>
      <c r="BM5654" s="227" t="s">
        <v>3248</v>
      </c>
    </row>
    <row r="5655" s="2" customFormat="1">
      <c r="A5655" s="41"/>
      <c r="B5655" s="42"/>
      <c r="C5655" s="43"/>
      <c r="D5655" s="236" t="s">
        <v>3249</v>
      </c>
      <c r="E5655" s="43"/>
      <c r="F5655" s="292" t="s">
        <v>3250</v>
      </c>
      <c r="G5655" s="43"/>
      <c r="H5655" s="43"/>
      <c r="I5655" s="231"/>
      <c r="J5655" s="43"/>
      <c r="K5655" s="43"/>
      <c r="L5655" s="47"/>
      <c r="M5655" s="232"/>
      <c r="N5655" s="233"/>
      <c r="O5655" s="87"/>
      <c r="P5655" s="87"/>
      <c r="Q5655" s="87"/>
      <c r="R5655" s="87"/>
      <c r="S5655" s="87"/>
      <c r="T5655" s="88"/>
      <c r="U5655" s="41"/>
      <c r="V5655" s="41"/>
      <c r="W5655" s="41"/>
      <c r="X5655" s="41"/>
      <c r="Y5655" s="41"/>
      <c r="Z5655" s="41"/>
      <c r="AA5655" s="41"/>
      <c r="AB5655" s="41"/>
      <c r="AC5655" s="41"/>
      <c r="AD5655" s="41"/>
      <c r="AE5655" s="41"/>
      <c r="AT5655" s="20" t="s">
        <v>3249</v>
      </c>
      <c r="AU5655" s="20" t="s">
        <v>80</v>
      </c>
    </row>
    <row r="5656" s="2" customFormat="1" ht="16.5" customHeight="1">
      <c r="A5656" s="41"/>
      <c r="B5656" s="42"/>
      <c r="C5656" s="216" t="s">
        <v>3251</v>
      </c>
      <c r="D5656" s="216" t="s">
        <v>193</v>
      </c>
      <c r="E5656" s="217" t="s">
        <v>3252</v>
      </c>
      <c r="F5656" s="218" t="s">
        <v>3253</v>
      </c>
      <c r="G5656" s="219" t="s">
        <v>3246</v>
      </c>
      <c r="H5656" s="220">
        <v>1</v>
      </c>
      <c r="I5656" s="221"/>
      <c r="J5656" s="222">
        <f>ROUND(I5656*H5656,2)</f>
        <v>0</v>
      </c>
      <c r="K5656" s="218" t="s">
        <v>19</v>
      </c>
      <c r="L5656" s="47"/>
      <c r="M5656" s="223" t="s">
        <v>19</v>
      </c>
      <c r="N5656" s="224" t="s">
        <v>43</v>
      </c>
      <c r="O5656" s="87"/>
      <c r="P5656" s="225">
        <f>O5656*H5656</f>
        <v>0</v>
      </c>
      <c r="Q5656" s="225">
        <v>0</v>
      </c>
      <c r="R5656" s="225">
        <f>Q5656*H5656</f>
        <v>0</v>
      </c>
      <c r="S5656" s="225">
        <v>0</v>
      </c>
      <c r="T5656" s="226">
        <f>S5656*H5656</f>
        <v>0</v>
      </c>
      <c r="U5656" s="41"/>
      <c r="V5656" s="41"/>
      <c r="W5656" s="41"/>
      <c r="X5656" s="41"/>
      <c r="Y5656" s="41"/>
      <c r="Z5656" s="41"/>
      <c r="AA5656" s="41"/>
      <c r="AB5656" s="41"/>
      <c r="AC5656" s="41"/>
      <c r="AD5656" s="41"/>
      <c r="AE5656" s="41"/>
      <c r="AR5656" s="227" t="s">
        <v>3247</v>
      </c>
      <c r="AT5656" s="227" t="s">
        <v>193</v>
      </c>
      <c r="AU5656" s="227" t="s">
        <v>80</v>
      </c>
      <c r="AY5656" s="20" t="s">
        <v>191</v>
      </c>
      <c r="BE5656" s="228">
        <f>IF(N5656="základní",J5656,0)</f>
        <v>0</v>
      </c>
      <c r="BF5656" s="228">
        <f>IF(N5656="snížená",J5656,0)</f>
        <v>0</v>
      </c>
      <c r="BG5656" s="228">
        <f>IF(N5656="zákl. přenesená",J5656,0)</f>
        <v>0</v>
      </c>
      <c r="BH5656" s="228">
        <f>IF(N5656="sníž. přenesená",J5656,0)</f>
        <v>0</v>
      </c>
      <c r="BI5656" s="228">
        <f>IF(N5656="nulová",J5656,0)</f>
        <v>0</v>
      </c>
      <c r="BJ5656" s="20" t="s">
        <v>80</v>
      </c>
      <c r="BK5656" s="228">
        <f>ROUND(I5656*H5656,2)</f>
        <v>0</v>
      </c>
      <c r="BL5656" s="20" t="s">
        <v>3247</v>
      </c>
      <c r="BM5656" s="227" t="s">
        <v>3254</v>
      </c>
    </row>
    <row r="5657" s="2" customFormat="1">
      <c r="A5657" s="41"/>
      <c r="B5657" s="42"/>
      <c r="C5657" s="43"/>
      <c r="D5657" s="236" t="s">
        <v>3249</v>
      </c>
      <c r="E5657" s="43"/>
      <c r="F5657" s="292" t="s">
        <v>3255</v>
      </c>
      <c r="G5657" s="43"/>
      <c r="H5657" s="43"/>
      <c r="I5657" s="231"/>
      <c r="J5657" s="43"/>
      <c r="K5657" s="43"/>
      <c r="L5657" s="47"/>
      <c r="M5657" s="288"/>
      <c r="N5657" s="289"/>
      <c r="O5657" s="290"/>
      <c r="P5657" s="290"/>
      <c r="Q5657" s="290"/>
      <c r="R5657" s="290"/>
      <c r="S5657" s="290"/>
      <c r="T5657" s="291"/>
      <c r="U5657" s="41"/>
      <c r="V5657" s="41"/>
      <c r="W5657" s="41"/>
      <c r="X5657" s="41"/>
      <c r="Y5657" s="41"/>
      <c r="Z5657" s="41"/>
      <c r="AA5657" s="41"/>
      <c r="AB5657" s="41"/>
      <c r="AC5657" s="41"/>
      <c r="AD5657" s="41"/>
      <c r="AE5657" s="41"/>
      <c r="AT5657" s="20" t="s">
        <v>3249</v>
      </c>
      <c r="AU5657" s="20" t="s">
        <v>80</v>
      </c>
    </row>
    <row r="5658" s="2" customFormat="1" ht="6.96" customHeight="1">
      <c r="A5658" s="41"/>
      <c r="B5658" s="62"/>
      <c r="C5658" s="63"/>
      <c r="D5658" s="63"/>
      <c r="E5658" s="63"/>
      <c r="F5658" s="63"/>
      <c r="G5658" s="63"/>
      <c r="H5658" s="63"/>
      <c r="I5658" s="63"/>
      <c r="J5658" s="63"/>
      <c r="K5658" s="63"/>
      <c r="L5658" s="47"/>
      <c r="M5658" s="41"/>
      <c r="O5658" s="41"/>
      <c r="P5658" s="41"/>
      <c r="Q5658" s="41"/>
      <c r="R5658" s="41"/>
      <c r="S5658" s="41"/>
      <c r="T5658" s="41"/>
      <c r="U5658" s="41"/>
      <c r="V5658" s="41"/>
      <c r="W5658" s="41"/>
      <c r="X5658" s="41"/>
      <c r="Y5658" s="41"/>
      <c r="Z5658" s="41"/>
      <c r="AA5658" s="41"/>
      <c r="AB5658" s="41"/>
      <c r="AC5658" s="41"/>
      <c r="AD5658" s="41"/>
      <c r="AE5658" s="41"/>
    </row>
  </sheetData>
  <sheetProtection sheet="1" autoFilter="0" formatColumns="0" formatRows="0" objects="1" scenarios="1" spinCount="100000" saltValue="6vB9CNHaH7XZL1lSc2zFNgspgMCQKRKPZJlsQ82e+yn0nQc/GE2gm7B3mXFic95vwtRLqwb2n7bt/b508pHK1g==" hashValue="tB5VuA5uJxoa9a6occmgb8oyWRlIAahEw+Vs1xo1kYY42OYOvJdeQIBUj9hmaLY10GAZUKhocGRZbCUxPLzahA==" algorithmName="SHA-512" password="CC35"/>
  <autoFilter ref="C108:K56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2/317142422"/>
    <hyperlink ref="F118" r:id="rId2" display="https://podminky.urs.cz/item/CS_URS_2024_02/317142426"/>
    <hyperlink ref="F123" r:id="rId3" display="https://podminky.urs.cz/item/CS_URS_2024_02/317142432"/>
    <hyperlink ref="F128" r:id="rId4" display="https://podminky.urs.cz/item/CS_URS_2024_02/317142442"/>
    <hyperlink ref="F133" r:id="rId5" display="https://podminky.urs.cz/item/CS_URS_2024_02/337171410"/>
    <hyperlink ref="F177" r:id="rId6" display="https://podminky.urs.cz/item/CS_URS_2024_02/338171121"/>
    <hyperlink ref="F190" r:id="rId7" display="https://podminky.urs.cz/item/CS_URS_2024_02/342151111"/>
    <hyperlink ref="F202" r:id="rId8" display="https://podminky.urs.cz/item/CS_URS_2024_02/342272215"/>
    <hyperlink ref="F208" r:id="rId9" display="https://podminky.urs.cz/item/CS_URS_2024_02/342272225"/>
    <hyperlink ref="F233" r:id="rId10" display="https://podminky.urs.cz/item/CS_URS_2024_02/342272235"/>
    <hyperlink ref="F243" r:id="rId11" display="https://podminky.urs.cz/item/CS_URS_2024_02/342272245"/>
    <hyperlink ref="F259" r:id="rId12" display="https://podminky.urs.cz/item/CS_URS_2024_02/342291131"/>
    <hyperlink ref="F265" r:id="rId13" display="https://podminky.urs.cz/item/CS_URS_2024_02/348101210"/>
    <hyperlink ref="F274" r:id="rId14" display="https://podminky.urs.cz/item/CS_URS_2024_02/348401140"/>
    <hyperlink ref="F290" r:id="rId15" display="https://podminky.urs.cz/item/CS_URS_2024_02/389842442"/>
    <hyperlink ref="F295" r:id="rId16" display="https://podminky.urs.cz/item/CS_URS_2024_02/389842512"/>
    <hyperlink ref="F301" r:id="rId17" display="https://podminky.urs.cz/item/CS_URS_2024_02/411322424"/>
    <hyperlink ref="F307" r:id="rId18" display="https://podminky.urs.cz/item/CS_URS_2024_02/411354209"/>
    <hyperlink ref="F313" r:id="rId19" display="https://podminky.urs.cz/item/CS_URS_2024_02/411354331"/>
    <hyperlink ref="F319" r:id="rId20" display="https://podminky.urs.cz/item/CS_URS_2024_02/411354332"/>
    <hyperlink ref="F326" r:id="rId21" display="https://podminky.urs.cz/item/CS_URS_2024_02/611131301"/>
    <hyperlink ref="F342" r:id="rId22" display="https://podminky.urs.cz/item/CS_URS_2024_02/611321341"/>
    <hyperlink ref="F358" r:id="rId23" display="https://podminky.urs.cz/item/CS_URS_2024_02/612131121"/>
    <hyperlink ref="F580" r:id="rId24" display="https://podminky.urs.cz/item/CS_URS_2024_02/612142001"/>
    <hyperlink ref="F802" r:id="rId25" display="https://podminky.urs.cz/item/CS_URS_2024_02/612311131"/>
    <hyperlink ref="F1027" r:id="rId26" display="https://podminky.urs.cz/item/CS_URS_2024_02/622131121"/>
    <hyperlink ref="F1040" r:id="rId27" display="https://podminky.urs.cz/item/CS_URS_2024_02/622142001"/>
    <hyperlink ref="F1053" r:id="rId28" display="https://podminky.urs.cz/item/CS_URS_2024_02/622143003"/>
    <hyperlink ref="F1127" r:id="rId29" display="https://podminky.urs.cz/item/CS_URS_2024_02/622143004"/>
    <hyperlink ref="F1189" r:id="rId30" display="https://podminky.urs.cz/item/CS_URS_2024_02/622222001"/>
    <hyperlink ref="F1251" r:id="rId31" display="https://podminky.urs.cz/item/CS_URS_2024_02/622252002"/>
    <hyperlink ref="F1313" r:id="rId32" display="https://podminky.urs.cz/item/CS_URS_2024_02/629991012"/>
    <hyperlink ref="F1344" r:id="rId33" display="https://podminky.urs.cz/item/CS_URS_2024_02/631311215"/>
    <hyperlink ref="F1359" r:id="rId34" display="https://podminky.urs.cz/item/CS_URS_2024_02/631311225"/>
    <hyperlink ref="F1372" r:id="rId35" display="https://podminky.urs.cz/item/CS_URS_2024_02/631319012"/>
    <hyperlink ref="F1397" r:id="rId36" display="https://podminky.urs.cz/item/CS_URS_2024_02/631319206"/>
    <hyperlink ref="F1410" r:id="rId37" display="https://podminky.urs.cz/item/CS_URS_2024_02/632451457"/>
    <hyperlink ref="F1423" r:id="rId38" display="https://podminky.urs.cz/item/CS_URS_2024_02/632451491"/>
    <hyperlink ref="F1436" r:id="rId39" display="https://podminky.urs.cz/item/CS_URS_2024_02/632481213"/>
    <hyperlink ref="F1461" r:id="rId40" display="https://podminky.urs.cz/item/CS_URS_2024_02/634112123"/>
    <hyperlink ref="F1614" r:id="rId41" display="https://podminky.urs.cz/item/CS_URS_2024_02/635111242"/>
    <hyperlink ref="F1619" r:id="rId42" display="https://podminky.urs.cz/item/CS_URS_2024_02/642942111"/>
    <hyperlink ref="F1651" r:id="rId43" display="https://podminky.urs.cz/item/CS_URS_2024_02/642942591"/>
    <hyperlink ref="F1657" r:id="rId44" display="https://podminky.urs.cz/item/CS_URS_2024_02/642945111"/>
    <hyperlink ref="F1704" r:id="rId45" display="https://podminky.urs.cz/item/CS_URS_2024_02/949101112"/>
    <hyperlink ref="F1712" r:id="rId46" display="https://podminky.urs.cz/item/CS_URS_2024_02/953921115"/>
    <hyperlink ref="F1721" r:id="rId47" display="https://podminky.urs.cz/item/CS_URS_2024_02/953961113"/>
    <hyperlink ref="F1727" r:id="rId48" display="https://podminky.urs.cz/item/CS_URS_2024_02/953965121"/>
    <hyperlink ref="F1743" r:id="rId49" display="https://podminky.urs.cz/item/CS_URS_2024_02/977171232"/>
    <hyperlink ref="F1750" r:id="rId50" display="https://podminky.urs.cz/item/CS_URS_2024_02/998012102"/>
    <hyperlink ref="F1754" r:id="rId51" display="https://podminky.urs.cz/item/CS_URS_2024_02/711112001"/>
    <hyperlink ref="F1766" r:id="rId52" display="https://podminky.urs.cz/item/CS_URS_2024_02/711142559"/>
    <hyperlink ref="F1778" r:id="rId53" display="https://podminky.urs.cz/item/CS_URS_2024_02/711491571"/>
    <hyperlink ref="F1812" r:id="rId54" display="https://podminky.urs.cz/item/CS_URS_2024_02/998711102"/>
    <hyperlink ref="F1815" r:id="rId55" display="https://podminky.urs.cz/item/CS_URS_2024_02/712361701"/>
    <hyperlink ref="F1869" r:id="rId56" display="https://podminky.urs.cz/item/CS_URS_2024_02/712363101"/>
    <hyperlink ref="F1915" r:id="rId57" display="https://podminky.urs.cz/item/CS_URS_2024_02/712363352"/>
    <hyperlink ref="F1920" r:id="rId58" display="https://podminky.urs.cz/item/CS_URS_2024_02/712363353"/>
    <hyperlink ref="F1925" r:id="rId59" display="https://podminky.urs.cz/item/CS_URS_2024_02/712363357"/>
    <hyperlink ref="F1930" r:id="rId60" display="https://podminky.urs.cz/item/CS_URS_2024_02/712391171"/>
    <hyperlink ref="F1982" r:id="rId61" display="https://podminky.urs.cz/item/CS_URS_2024_02/712861705"/>
    <hyperlink ref="F2042" r:id="rId62" display="https://podminky.urs.cz/item/CS_URS_2024_02/998712102"/>
    <hyperlink ref="F2045" r:id="rId63" display="https://podminky.urs.cz/item/CS_URS_2024_02/713121111"/>
    <hyperlink ref="F2103" r:id="rId64" display="https://podminky.urs.cz/item/CS_URS_2024_02/713131141"/>
    <hyperlink ref="F2126" r:id="rId65" display="https://podminky.urs.cz/item/CS_URS_2024_02/713132311"/>
    <hyperlink ref="F2160" r:id="rId66" display="https://podminky.urs.cz/item/CS_URS_2024_02/713141136"/>
    <hyperlink ref="F2185" r:id="rId67" display="https://podminky.urs.cz/item/CS_URS_2024_02/713141138"/>
    <hyperlink ref="F2239" r:id="rId68" display="https://podminky.urs.cz/item/CS_URS_2024_02/713141223"/>
    <hyperlink ref="F2245" r:id="rId69" display="https://podminky.urs.cz/item/CS_URS_2024_02/713141243"/>
    <hyperlink ref="F2252" r:id="rId70" display="https://podminky.urs.cz/item/CS_URS_2024_02/713141263"/>
    <hyperlink ref="F2270" r:id="rId71" display="https://podminky.urs.cz/item/CS_URS_2024_02/713141336"/>
    <hyperlink ref="F2284" r:id="rId72" display="https://podminky.urs.cz/item/CS_URS_2024_02/713141416"/>
    <hyperlink ref="F2291" r:id="rId73" display="https://podminky.urs.cz/item/CS_URS_2024_02/713191522"/>
    <hyperlink ref="F2327" r:id="rId74" display="https://podminky.urs.cz/item/CS_URS_2024_02/998713102"/>
    <hyperlink ref="F2340" r:id="rId75" display="https://podminky.urs.cz/item/CS_URS_2024_02/998742102"/>
    <hyperlink ref="F2343" r:id="rId76" display="https://podminky.urs.cz/item/CS_URS_2024_02/762083122"/>
    <hyperlink ref="F2352" r:id="rId77" display="https://podminky.urs.cz/item/CS_URS_2024_02/762085113"/>
    <hyperlink ref="F2385" r:id="rId78" display="https://podminky.urs.cz/item/CS_URS_2024_02/762713130"/>
    <hyperlink ref="F2403" r:id="rId79" display="https://podminky.urs.cz/item/CS_URS_2024_02/762795000"/>
    <hyperlink ref="F2412" r:id="rId80" display="https://podminky.urs.cz/item/CS_URS_2024_02/998762122"/>
    <hyperlink ref="F2415" r:id="rId81" display="https://podminky.urs.cz/item/CS_URS_2024_02/763131451"/>
    <hyperlink ref="F2423" r:id="rId82" display="https://podminky.urs.cz/item/CS_URS_2024_02/763131714"/>
    <hyperlink ref="F2431" r:id="rId83" display="https://podminky.urs.cz/item/CS_URS_2024_02/763131766"/>
    <hyperlink ref="F2439" r:id="rId84" display="https://podminky.urs.cz/item/CS_URS_2024_02/763131771"/>
    <hyperlink ref="F2447" r:id="rId85" display="https://podminky.urs.cz/item/CS_URS_2024_02/763431011"/>
    <hyperlink ref="F2473" r:id="rId86" display="https://podminky.urs.cz/item/CS_URS_2024_02/763431043"/>
    <hyperlink ref="F2486" r:id="rId87" display="https://podminky.urs.cz/item/CS_URS_2024_02/998763302"/>
    <hyperlink ref="F2489" r:id="rId88" display="https://podminky.urs.cz/item/CS_URS_2024_02/764215603"/>
    <hyperlink ref="F2499" r:id="rId89" display="https://podminky.urs.cz/item/CS_URS_2024_02/764216643"/>
    <hyperlink ref="F2517" r:id="rId90" display="https://podminky.urs.cz/item/CS_URS_2024_02/764511602"/>
    <hyperlink ref="F2527" r:id="rId91" display="https://podminky.urs.cz/item/CS_URS_2024_02/764511642"/>
    <hyperlink ref="F2532" r:id="rId92" display="https://podminky.urs.cz/item/CS_URS_2024_02/764518622"/>
    <hyperlink ref="F2538" r:id="rId93" display="https://podminky.urs.cz/item/CS_URS_2024_02/998764102"/>
    <hyperlink ref="F2541" r:id="rId94" display="https://podminky.urs.cz/item/CS_URS_2024_02/766422342"/>
    <hyperlink ref="F2553" r:id="rId95" display="https://podminky.urs.cz/item/CS_URS_2024_02/766660001"/>
    <hyperlink ref="F2574" r:id="rId96" display="https://podminky.urs.cz/item/CS_URS_2024_02/766660021"/>
    <hyperlink ref="F2585" r:id="rId97" display="https://podminky.urs.cz/item/CS_URS_2024_02/766660351"/>
    <hyperlink ref="F2596" r:id="rId98" display="https://podminky.urs.cz/item/CS_URS_2024_02/766660717"/>
    <hyperlink ref="F2607" r:id="rId99" display="https://podminky.urs.cz/item/CS_URS_2024_02/766660728"/>
    <hyperlink ref="F2623" r:id="rId100" display="https://podminky.urs.cz/item/CS_URS_2024_02/766660729"/>
    <hyperlink ref="F2639" r:id="rId101" display="https://podminky.urs.cz/item/CS_URS_2024_02/766660730"/>
    <hyperlink ref="F2660" r:id="rId102" display="https://podminky.urs.cz/item/CS_URS_2024_02/766660731"/>
    <hyperlink ref="F2730" r:id="rId103" display="https://podminky.urs.cz/item/CS_URS_2024_02/766660733"/>
    <hyperlink ref="F2751" r:id="rId104" display="https://podminky.urs.cz/item/CS_URS_2024_02/766660748"/>
    <hyperlink ref="F2762" r:id="rId105" display="https://podminky.urs.cz/item/CS_URS_2024_02/766694116"/>
    <hyperlink ref="F2814" r:id="rId106" display="https://podminky.urs.cz/item/CS_URS_2024_02/766695212"/>
    <hyperlink ref="F2825" r:id="rId107" display="https://podminky.urs.cz/item/CS_URS_2024_02/998766102"/>
    <hyperlink ref="F2828" r:id="rId108" display="https://podminky.urs.cz/item/CS_URS_2024_02/767164150"/>
    <hyperlink ref="F2847" r:id="rId109" display="https://podminky.urs.cz/item/CS_URS_2024_02/767415112"/>
    <hyperlink ref="F2881" r:id="rId110" display="https://podminky.urs.cz/item/CS_URS_2024_02/767428101"/>
    <hyperlink ref="F2943" r:id="rId111" display="https://podminky.urs.cz/item/CS_URS_2024_02/767428102"/>
    <hyperlink ref="F2969" r:id="rId112" display="https://podminky.urs.cz/item/CS_URS_2024_02/767428103"/>
    <hyperlink ref="F2991" r:id="rId113" display="https://podminky.urs.cz/item/CS_URS_2024_02/767428104"/>
    <hyperlink ref="F3007" r:id="rId114" display="https://podminky.urs.cz/item/CS_URS_2024_02/767428105"/>
    <hyperlink ref="F3019" r:id="rId115" display="https://podminky.urs.cz/item/CS_URS_2024_02/767490101"/>
    <hyperlink ref="F3040" r:id="rId116" display="https://podminky.urs.cz/item/CS_URS_2024_02/767490102"/>
    <hyperlink ref="F3059" r:id="rId117" display="https://podminky.urs.cz/item/CS_URS_2024_02/767590122"/>
    <hyperlink ref="F3073" r:id="rId118" display="https://podminky.urs.cz/item/CS_URS_2024_02/767620232"/>
    <hyperlink ref="F3079" r:id="rId119" display="https://podminky.urs.cz/item/CS_URS_2024_02/767620235"/>
    <hyperlink ref="F3094" r:id="rId120" display="https://podminky.urs.cz/item/CS_URS_2024_02/767620261"/>
    <hyperlink ref="F3105" r:id="rId121" display="https://podminky.urs.cz/item/CS_URS_2024_02/767620262"/>
    <hyperlink ref="F3117" r:id="rId122" display="https://podminky.urs.cz/item/CS_URS_2024_02/767620263"/>
    <hyperlink ref="F3142" r:id="rId123" display="https://podminky.urs.cz/item/CS_URS_2024_02/767627306"/>
    <hyperlink ref="F3165" r:id="rId124" display="https://podminky.urs.cz/item/CS_URS_2024_02/767627307"/>
    <hyperlink ref="F3188" r:id="rId125" display="https://podminky.urs.cz/item/CS_URS_2024_02/767627310"/>
    <hyperlink ref="F3211" r:id="rId126" display="https://podminky.urs.cz/item/CS_URS_2024_02/767640111"/>
    <hyperlink ref="F3223" r:id="rId127" display="https://podminky.urs.cz/item/CS_URS_2024_02/767640224"/>
    <hyperlink ref="F3258" r:id="rId128" display="https://podminky.urs.cz/item/CS_URS_2024_02/767640311"/>
    <hyperlink ref="F3269" r:id="rId129" display="https://podminky.urs.cz/item/CS_URS_2024_02/767640322"/>
    <hyperlink ref="F3280" r:id="rId130" display="https://podminky.urs.cz/item/CS_URS_2024_02/767646522"/>
    <hyperlink ref="F3299" r:id="rId131" display="https://podminky.urs.cz/item/CS_URS_2024_02/767649191"/>
    <hyperlink ref="F3342" r:id="rId132" display="https://podminky.urs.cz/item/CS_URS_2024_02/767649194"/>
    <hyperlink ref="F3379" r:id="rId133" display="https://podminky.urs.cz/item/CS_URS_2024_02/767649195"/>
    <hyperlink ref="F3390" r:id="rId134" display="https://podminky.urs.cz/item/CS_URS_2024_02/767651210"/>
    <hyperlink ref="F3415" r:id="rId135" display="https://podminky.urs.cz/item/CS_URS_2024_02/767832122"/>
    <hyperlink ref="F3426" r:id="rId136" display="https://podminky.urs.cz/item/CS_URS_2024_02/767995111"/>
    <hyperlink ref="F3453" r:id="rId137" display="https://podminky.urs.cz/item/CS_URS_2024_02/998767102"/>
    <hyperlink ref="F3456" r:id="rId138" display="https://podminky.urs.cz/item/CS_URS_2024_02/771121011"/>
    <hyperlink ref="F3463" r:id="rId139" display="https://podminky.urs.cz/item/CS_URS_2024_02/771121022"/>
    <hyperlink ref="F3470" r:id="rId140" display="https://podminky.urs.cz/item/CS_URS_2024_02/771151023"/>
    <hyperlink ref="F3477" r:id="rId141" display="https://podminky.urs.cz/item/CS_URS_2024_02/771474113"/>
    <hyperlink ref="F3621" r:id="rId142" display="https://podminky.urs.cz/item/CS_URS_2024_02/771574416"/>
    <hyperlink ref="F3635" r:id="rId143" display="https://podminky.urs.cz/item/CS_URS_2024_02/771591112"/>
    <hyperlink ref="F3642" r:id="rId144" display="https://podminky.urs.cz/item/CS_URS_2024_02/771591241"/>
    <hyperlink ref="F3709" r:id="rId145" display="https://podminky.urs.cz/item/CS_URS_2024_02/771591242"/>
    <hyperlink ref="F3745" r:id="rId146" display="https://podminky.urs.cz/item/CS_URS_2024_02/771591264"/>
    <hyperlink ref="F3860" r:id="rId147" display="https://podminky.urs.cz/item/CS_URS_2024_02/998771102"/>
    <hyperlink ref="F3863" r:id="rId148" display="https://podminky.urs.cz/item/CS_URS_2024_02/776111112"/>
    <hyperlink ref="F3868" r:id="rId149" display="https://podminky.urs.cz/item/CS_URS_2024_02/776111311"/>
    <hyperlink ref="F3873" r:id="rId150" display="https://podminky.urs.cz/item/CS_URS_2024_02/776121321"/>
    <hyperlink ref="F3878" r:id="rId151" display="https://podminky.urs.cz/item/CS_URS_2024_02/776141123"/>
    <hyperlink ref="F3883" r:id="rId152" display="https://podminky.urs.cz/item/CS_URS_2024_02/776241111"/>
    <hyperlink ref="F3893" r:id="rId153" display="https://podminky.urs.cz/item/CS_URS_2024_02/776411111"/>
    <hyperlink ref="F3955" r:id="rId154" display="https://podminky.urs.cz/item/CS_URS_2024_02/776991121"/>
    <hyperlink ref="F3960" r:id="rId155" display="https://podminky.urs.cz/item/CS_URS_2024_02/998776102"/>
    <hyperlink ref="F3963" r:id="rId156" display="https://podminky.urs.cz/item/CS_URS_2024_02/781121011"/>
    <hyperlink ref="F4093" r:id="rId157" display="https://podminky.urs.cz/item/CS_URS_2024_02/781131112"/>
    <hyperlink ref="F4223" r:id="rId158" display="https://podminky.urs.cz/item/CS_URS_2024_02/781472218"/>
    <hyperlink ref="F4429" r:id="rId159" display="https://podminky.urs.cz/item/CS_URS_2024_02/781492211"/>
    <hyperlink ref="F4571" r:id="rId160" display="https://podminky.urs.cz/item/CS_URS_2024_02/781492251"/>
    <hyperlink ref="F4761" r:id="rId161" display="https://podminky.urs.cz/item/CS_URS_2024_02/781571131"/>
    <hyperlink ref="F4871" r:id="rId162" display="https://podminky.urs.cz/item/CS_URS_2024_02/781674113"/>
    <hyperlink ref="F4923" r:id="rId163" display="https://podminky.urs.cz/item/CS_URS_2024_02/998781102"/>
    <hyperlink ref="F4926" r:id="rId164" display="https://podminky.urs.cz/item/CS_URS_2024_02/783301311"/>
    <hyperlink ref="F4958" r:id="rId165" display="https://podminky.urs.cz/item/CS_URS_2024_02/783314205"/>
    <hyperlink ref="F4990" r:id="rId166" display="https://podminky.urs.cz/item/CS_URS_2024_02/783317107"/>
    <hyperlink ref="F5023" r:id="rId167" display="https://podminky.urs.cz/item/CS_URS_2024_02/784181101"/>
    <hyperlink ref="F5263" r:id="rId168" display="https://podminky.urs.cz/item/CS_URS_2024_02/784211101"/>
    <hyperlink ref="F5559" r:id="rId169" display="https://podminky.urs.cz/item/CS_URS_2024_02/998786102"/>
    <hyperlink ref="F5562" r:id="rId170" display="https://podminky.urs.cz/item/CS_URS_2024_02/789112141"/>
    <hyperlink ref="F5585" r:id="rId171" display="https://podminky.urs.cz/item/CS_URS_2024_02/789325310"/>
    <hyperlink ref="F5608" r:id="rId172" display="https://podminky.urs.cz/item/CS_URS_2024_02/789325315"/>
    <hyperlink ref="F5631" r:id="rId173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3256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3257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ROUND((SUM(BE100:BE585)),  2)</f>
        <v>0</v>
      </c>
      <c r="G37" s="41"/>
      <c r="H37" s="41"/>
      <c r="I37" s="161">
        <v>0.20999999999999999</v>
      </c>
      <c r="J37" s="160">
        <f>ROUND(((SUM(BE100:BE585))*I37),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ROUND((SUM(BF100:BF585)),  2)</f>
        <v>0</v>
      </c>
      <c r="G38" s="41"/>
      <c r="H38" s="41"/>
      <c r="I38" s="161">
        <v>0.12</v>
      </c>
      <c r="J38" s="160">
        <f>ROUND(((SUM(BF100:BF585))*I38),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ROUND((SUM(BG100:BG585)),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ROUND((SUM(BH100:BH585)),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ROUND((SUM(BI100:BI585)),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3256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0121 - Schodiště pro výstup na koridor Z2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J157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339</v>
      </c>
      <c r="E71" s="186"/>
      <c r="F71" s="186"/>
      <c r="G71" s="186"/>
      <c r="H71" s="186"/>
      <c r="I71" s="186"/>
      <c r="J71" s="187">
        <f>J193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173</v>
      </c>
      <c r="E72" s="186"/>
      <c r="F72" s="186"/>
      <c r="G72" s="186"/>
      <c r="H72" s="186"/>
      <c r="I72" s="186"/>
      <c r="J72" s="187">
        <f>J222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175</v>
      </c>
      <c r="E73" s="186"/>
      <c r="F73" s="186"/>
      <c r="G73" s="186"/>
      <c r="H73" s="186"/>
      <c r="I73" s="186"/>
      <c r="J73" s="187">
        <f>J251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342</v>
      </c>
      <c r="E74" s="181"/>
      <c r="F74" s="181"/>
      <c r="G74" s="181"/>
      <c r="H74" s="181"/>
      <c r="I74" s="181"/>
      <c r="J74" s="182">
        <f>J254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8"/>
      <c r="D75" s="185" t="s">
        <v>1284</v>
      </c>
      <c r="E75" s="186"/>
      <c r="F75" s="186"/>
      <c r="G75" s="186"/>
      <c r="H75" s="186"/>
      <c r="I75" s="186"/>
      <c r="J75" s="187">
        <f>J255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1291</v>
      </c>
      <c r="E76" s="186"/>
      <c r="F76" s="186"/>
      <c r="G76" s="186"/>
      <c r="H76" s="186"/>
      <c r="I76" s="186"/>
      <c r="J76" s="187">
        <f>J421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176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Novostavba střediska krizového řízení - Objekt záchranné služby s heliportem v areálu SZZ Krnov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163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336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337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3" t="s">
        <v>1277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3256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0121 - Schodiště pro výstup na koridor Z2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 xml:space="preserve"> </v>
      </c>
      <c r="G94" s="43"/>
      <c r="H94" s="43"/>
      <c r="I94" s="35" t="s">
        <v>23</v>
      </c>
      <c r="J94" s="75" t="str">
        <f>IF(J16="","",J16)</f>
        <v>20. 9. 2024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25</v>
      </c>
      <c r="D96" s="43"/>
      <c r="E96" s="43"/>
      <c r="F96" s="30" t="str">
        <f>E19</f>
        <v>SZZ Krnov,p.o.,I.P.Pavlova 552/9,794 01 Krnov</v>
      </c>
      <c r="G96" s="43"/>
      <c r="H96" s="43"/>
      <c r="I96" s="35" t="s">
        <v>31</v>
      </c>
      <c r="J96" s="39" t="str">
        <f>E25</f>
        <v>Ing.arch.Martin Janda,Lomná 1895,Frenštát p.R.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35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177</v>
      </c>
      <c r="D99" s="192" t="s">
        <v>57</v>
      </c>
      <c r="E99" s="192" t="s">
        <v>53</v>
      </c>
      <c r="F99" s="192" t="s">
        <v>54</v>
      </c>
      <c r="G99" s="192" t="s">
        <v>178</v>
      </c>
      <c r="H99" s="192" t="s">
        <v>179</v>
      </c>
      <c r="I99" s="192" t="s">
        <v>180</v>
      </c>
      <c r="J99" s="192" t="s">
        <v>167</v>
      </c>
      <c r="K99" s="193" t="s">
        <v>181</v>
      </c>
      <c r="L99" s="194"/>
      <c r="M99" s="95" t="s">
        <v>19</v>
      </c>
      <c r="N99" s="96" t="s">
        <v>42</v>
      </c>
      <c r="O99" s="96" t="s">
        <v>182</v>
      </c>
      <c r="P99" s="96" t="s">
        <v>183</v>
      </c>
      <c r="Q99" s="96" t="s">
        <v>184</v>
      </c>
      <c r="R99" s="96" t="s">
        <v>185</v>
      </c>
      <c r="S99" s="96" t="s">
        <v>186</v>
      </c>
      <c r="T99" s="97" t="s">
        <v>187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188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P101+P254</f>
        <v>0</v>
      </c>
      <c r="Q100" s="99"/>
      <c r="R100" s="197">
        <f>R101+R254</f>
        <v>35.768451450000001</v>
      </c>
      <c r="S100" s="99"/>
      <c r="T100" s="198">
        <f>T101+T254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168</v>
      </c>
      <c r="BK100" s="199">
        <f>BK101+BK254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189</v>
      </c>
      <c r="F101" s="203" t="s">
        <v>190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P102+P157+P193+P222+P251</f>
        <v>0</v>
      </c>
      <c r="Q101" s="208"/>
      <c r="R101" s="209">
        <f>R102+R157+R193+R222+R251</f>
        <v>29.228145769999998</v>
      </c>
      <c r="S101" s="208"/>
      <c r="T101" s="210">
        <f>T102+T157+T193+T222+T251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BK102+BK157+BK193+BK222+BK251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80</v>
      </c>
      <c r="F102" s="214" t="s">
        <v>192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SUM(P103:P156)</f>
        <v>0</v>
      </c>
      <c r="Q102" s="208"/>
      <c r="R102" s="209">
        <f>SUM(R103:R156)</f>
        <v>0</v>
      </c>
      <c r="S102" s="208"/>
      <c r="T102" s="210">
        <f>SUM(T103:T156)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71</v>
      </c>
      <c r="AU102" s="212" t="s">
        <v>80</v>
      </c>
      <c r="AY102" s="211" t="s">
        <v>191</v>
      </c>
      <c r="BK102" s="213">
        <f>SUM(BK103:BK156)</f>
        <v>0</v>
      </c>
    </row>
    <row r="103" s="2" customFormat="1" ht="24.15" customHeight="1">
      <c r="A103" s="41"/>
      <c r="B103" s="42"/>
      <c r="C103" s="216" t="s">
        <v>80</v>
      </c>
      <c r="D103" s="216" t="s">
        <v>193</v>
      </c>
      <c r="E103" s="217" t="s">
        <v>3258</v>
      </c>
      <c r="F103" s="218" t="s">
        <v>3259</v>
      </c>
      <c r="G103" s="219" t="s">
        <v>233</v>
      </c>
      <c r="H103" s="220">
        <v>0.32000000000000001</v>
      </c>
      <c r="I103" s="221"/>
      <c r="J103" s="222">
        <f>ROUND(I103*H103,2)</f>
        <v>0</v>
      </c>
      <c r="K103" s="218" t="s">
        <v>197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3260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3261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407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3262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3263</v>
      </c>
      <c r="G107" s="246"/>
      <c r="H107" s="249">
        <v>0.32000000000000001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0.32000000000000001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4.15" customHeight="1">
      <c r="A109" s="41"/>
      <c r="B109" s="42"/>
      <c r="C109" s="216" t="s">
        <v>82</v>
      </c>
      <c r="D109" s="216" t="s">
        <v>193</v>
      </c>
      <c r="E109" s="217" t="s">
        <v>3264</v>
      </c>
      <c r="F109" s="218" t="s">
        <v>3265</v>
      </c>
      <c r="G109" s="219" t="s">
        <v>233</v>
      </c>
      <c r="H109" s="220">
        <v>1.524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3266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3267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407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3262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3268</v>
      </c>
      <c r="G113" s="246"/>
      <c r="H113" s="249">
        <v>0.75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3269</v>
      </c>
      <c r="G114" s="246"/>
      <c r="H114" s="249">
        <v>0.77400000000000002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6" customFormat="1">
      <c r="A115" s="16"/>
      <c r="B115" s="267"/>
      <c r="C115" s="268"/>
      <c r="D115" s="236" t="s">
        <v>202</v>
      </c>
      <c r="E115" s="269" t="s">
        <v>19</v>
      </c>
      <c r="F115" s="270" t="s">
        <v>212</v>
      </c>
      <c r="G115" s="268"/>
      <c r="H115" s="271">
        <v>1.524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202</v>
      </c>
      <c r="AU115" s="277" t="s">
        <v>82</v>
      </c>
      <c r="AV115" s="16" t="s">
        <v>198</v>
      </c>
      <c r="AW115" s="16" t="s">
        <v>34</v>
      </c>
      <c r="AX115" s="16" t="s">
        <v>80</v>
      </c>
      <c r="AY115" s="277" t="s">
        <v>191</v>
      </c>
    </row>
    <row r="116" s="2" customFormat="1" ht="37.8" customHeight="1">
      <c r="A116" s="41"/>
      <c r="B116" s="42"/>
      <c r="C116" s="216" t="s">
        <v>93</v>
      </c>
      <c r="D116" s="216" t="s">
        <v>193</v>
      </c>
      <c r="E116" s="217" t="s">
        <v>387</v>
      </c>
      <c r="F116" s="218" t="s">
        <v>388</v>
      </c>
      <c r="G116" s="219" t="s">
        <v>233</v>
      </c>
      <c r="H116" s="220">
        <v>1.8440000000000001</v>
      </c>
      <c r="I116" s="221"/>
      <c r="J116" s="222">
        <f>ROUND(I116*H116,2)</f>
        <v>0</v>
      </c>
      <c r="K116" s="218" t="s">
        <v>197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3270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390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13" customFormat="1">
      <c r="A118" s="13"/>
      <c r="B118" s="234"/>
      <c r="C118" s="235"/>
      <c r="D118" s="236" t="s">
        <v>202</v>
      </c>
      <c r="E118" s="237" t="s">
        <v>19</v>
      </c>
      <c r="F118" s="238" t="s">
        <v>407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202</v>
      </c>
      <c r="AU118" s="244" t="s">
        <v>82</v>
      </c>
      <c r="AV118" s="13" t="s">
        <v>80</v>
      </c>
      <c r="AW118" s="13" t="s">
        <v>34</v>
      </c>
      <c r="AX118" s="13" t="s">
        <v>72</v>
      </c>
      <c r="AY118" s="244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3262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3271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3263</v>
      </c>
      <c r="G121" s="246"/>
      <c r="H121" s="249">
        <v>0.32000000000000001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5" customFormat="1">
      <c r="A122" s="15"/>
      <c r="B122" s="256"/>
      <c r="C122" s="257"/>
      <c r="D122" s="236" t="s">
        <v>202</v>
      </c>
      <c r="E122" s="258" t="s">
        <v>19</v>
      </c>
      <c r="F122" s="259" t="s">
        <v>208</v>
      </c>
      <c r="G122" s="257"/>
      <c r="H122" s="260">
        <v>0.32000000000000001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202</v>
      </c>
      <c r="AU122" s="266" t="s">
        <v>82</v>
      </c>
      <c r="AV122" s="15" t="s">
        <v>93</v>
      </c>
      <c r="AW122" s="15" t="s">
        <v>34</v>
      </c>
      <c r="AX122" s="15" t="s">
        <v>72</v>
      </c>
      <c r="AY122" s="266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3272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3268</v>
      </c>
      <c r="G124" s="246"/>
      <c r="H124" s="249">
        <v>0.75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3269</v>
      </c>
      <c r="G125" s="246"/>
      <c r="H125" s="249">
        <v>0.77400000000000002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5" customFormat="1">
      <c r="A126" s="15"/>
      <c r="B126" s="256"/>
      <c r="C126" s="257"/>
      <c r="D126" s="236" t="s">
        <v>202</v>
      </c>
      <c r="E126" s="258" t="s">
        <v>19</v>
      </c>
      <c r="F126" s="259" t="s">
        <v>208</v>
      </c>
      <c r="G126" s="257"/>
      <c r="H126" s="260">
        <v>1.524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202</v>
      </c>
      <c r="AU126" s="266" t="s">
        <v>82</v>
      </c>
      <c r="AV126" s="15" t="s">
        <v>93</v>
      </c>
      <c r="AW126" s="15" t="s">
        <v>34</v>
      </c>
      <c r="AX126" s="15" t="s">
        <v>72</v>
      </c>
      <c r="AY126" s="266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1.8440000000000001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80</v>
      </c>
      <c r="AY127" s="277" t="s">
        <v>191</v>
      </c>
    </row>
    <row r="128" s="2" customFormat="1" ht="37.8" customHeight="1">
      <c r="A128" s="41"/>
      <c r="B128" s="42"/>
      <c r="C128" s="216" t="s">
        <v>198</v>
      </c>
      <c r="D128" s="216" t="s">
        <v>193</v>
      </c>
      <c r="E128" s="217" t="s">
        <v>392</v>
      </c>
      <c r="F128" s="218" t="s">
        <v>393</v>
      </c>
      <c r="G128" s="219" t="s">
        <v>233</v>
      </c>
      <c r="H128" s="220">
        <v>18.440000000000001</v>
      </c>
      <c r="I128" s="221"/>
      <c r="J128" s="222">
        <f>ROUND(I128*H128,2)</f>
        <v>0</v>
      </c>
      <c r="K128" s="218" t="s">
        <v>197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3273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395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3274</v>
      </c>
      <c r="G130" s="246"/>
      <c r="H130" s="249">
        <v>18.440000000000001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18.440000000000001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24.15" customHeight="1">
      <c r="A132" s="41"/>
      <c r="B132" s="42"/>
      <c r="C132" s="216" t="s">
        <v>242</v>
      </c>
      <c r="D132" s="216" t="s">
        <v>193</v>
      </c>
      <c r="E132" s="217" t="s">
        <v>3275</v>
      </c>
      <c r="F132" s="218" t="s">
        <v>3276</v>
      </c>
      <c r="G132" s="219" t="s">
        <v>310</v>
      </c>
      <c r="H132" s="220">
        <v>3.6880000000000002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3277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3278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407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3262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3271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3263</v>
      </c>
      <c r="G137" s="246"/>
      <c r="H137" s="249">
        <v>0.32000000000000001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0.32000000000000001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3272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3268</v>
      </c>
      <c r="G140" s="246"/>
      <c r="H140" s="249">
        <v>0.75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3269</v>
      </c>
      <c r="G141" s="246"/>
      <c r="H141" s="249">
        <v>0.77400000000000002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5" customFormat="1">
      <c r="A142" s="15"/>
      <c r="B142" s="256"/>
      <c r="C142" s="257"/>
      <c r="D142" s="236" t="s">
        <v>202</v>
      </c>
      <c r="E142" s="258" t="s">
        <v>19</v>
      </c>
      <c r="F142" s="259" t="s">
        <v>208</v>
      </c>
      <c r="G142" s="257"/>
      <c r="H142" s="260">
        <v>1.524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202</v>
      </c>
      <c r="AU142" s="266" t="s">
        <v>82</v>
      </c>
      <c r="AV142" s="15" t="s">
        <v>93</v>
      </c>
      <c r="AW142" s="15" t="s">
        <v>34</v>
      </c>
      <c r="AX142" s="15" t="s">
        <v>72</v>
      </c>
      <c r="AY142" s="266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1.8440000000000001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4" customFormat="1">
      <c r="A144" s="14"/>
      <c r="B144" s="245"/>
      <c r="C144" s="246"/>
      <c r="D144" s="236" t="s">
        <v>202</v>
      </c>
      <c r="E144" s="246"/>
      <c r="F144" s="248" t="s">
        <v>3279</v>
      </c>
      <c r="G144" s="246"/>
      <c r="H144" s="249">
        <v>3.6880000000000002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4</v>
      </c>
      <c r="AX144" s="14" t="s">
        <v>80</v>
      </c>
      <c r="AY144" s="255" t="s">
        <v>191</v>
      </c>
    </row>
    <row r="145" s="2" customFormat="1" ht="24.15" customHeight="1">
      <c r="A145" s="41"/>
      <c r="B145" s="42"/>
      <c r="C145" s="216" t="s">
        <v>247</v>
      </c>
      <c r="D145" s="216" t="s">
        <v>193</v>
      </c>
      <c r="E145" s="217" t="s">
        <v>243</v>
      </c>
      <c r="F145" s="218" t="s">
        <v>244</v>
      </c>
      <c r="G145" s="219" t="s">
        <v>233</v>
      </c>
      <c r="H145" s="220">
        <v>1.8440000000000001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3280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246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407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3262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3271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3263</v>
      </c>
      <c r="G150" s="246"/>
      <c r="H150" s="249">
        <v>0.32000000000000001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5" customFormat="1">
      <c r="A151" s="15"/>
      <c r="B151" s="256"/>
      <c r="C151" s="257"/>
      <c r="D151" s="236" t="s">
        <v>202</v>
      </c>
      <c r="E151" s="258" t="s">
        <v>19</v>
      </c>
      <c r="F151" s="259" t="s">
        <v>208</v>
      </c>
      <c r="G151" s="257"/>
      <c r="H151" s="260">
        <v>0.32000000000000001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202</v>
      </c>
      <c r="AU151" s="266" t="s">
        <v>82</v>
      </c>
      <c r="AV151" s="15" t="s">
        <v>93</v>
      </c>
      <c r="AW151" s="15" t="s">
        <v>34</v>
      </c>
      <c r="AX151" s="15" t="s">
        <v>72</v>
      </c>
      <c r="AY151" s="266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3272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3268</v>
      </c>
      <c r="G153" s="246"/>
      <c r="H153" s="249">
        <v>0.75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3269</v>
      </c>
      <c r="G154" s="246"/>
      <c r="H154" s="249">
        <v>0.77400000000000002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5" customFormat="1">
      <c r="A155" s="15"/>
      <c r="B155" s="256"/>
      <c r="C155" s="257"/>
      <c r="D155" s="236" t="s">
        <v>202</v>
      </c>
      <c r="E155" s="258" t="s">
        <v>19</v>
      </c>
      <c r="F155" s="259" t="s">
        <v>208</v>
      </c>
      <c r="G155" s="257"/>
      <c r="H155" s="260">
        <v>1.524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202</v>
      </c>
      <c r="AU155" s="266" t="s">
        <v>82</v>
      </c>
      <c r="AV155" s="15" t="s">
        <v>93</v>
      </c>
      <c r="AW155" s="15" t="s">
        <v>34</v>
      </c>
      <c r="AX155" s="15" t="s">
        <v>72</v>
      </c>
      <c r="AY155" s="266" t="s">
        <v>191</v>
      </c>
    </row>
    <row r="156" s="16" customFormat="1">
      <c r="A156" s="16"/>
      <c r="B156" s="267"/>
      <c r="C156" s="268"/>
      <c r="D156" s="236" t="s">
        <v>202</v>
      </c>
      <c r="E156" s="269" t="s">
        <v>19</v>
      </c>
      <c r="F156" s="270" t="s">
        <v>212</v>
      </c>
      <c r="G156" s="268"/>
      <c r="H156" s="271">
        <v>1.8440000000000001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202</v>
      </c>
      <c r="AU156" s="277" t="s">
        <v>82</v>
      </c>
      <c r="AV156" s="16" t="s">
        <v>198</v>
      </c>
      <c r="AW156" s="16" t="s">
        <v>34</v>
      </c>
      <c r="AX156" s="16" t="s">
        <v>80</v>
      </c>
      <c r="AY156" s="277" t="s">
        <v>191</v>
      </c>
    </row>
    <row r="157" s="12" customFormat="1" ht="22.8" customHeight="1">
      <c r="A157" s="12"/>
      <c r="B157" s="200"/>
      <c r="C157" s="201"/>
      <c r="D157" s="202" t="s">
        <v>71</v>
      </c>
      <c r="E157" s="214" t="s">
        <v>82</v>
      </c>
      <c r="F157" s="214" t="s">
        <v>269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SUM(P158:P192)</f>
        <v>0</v>
      </c>
      <c r="Q157" s="208"/>
      <c r="R157" s="209">
        <f>SUM(R158:R192)</f>
        <v>5.07404747</v>
      </c>
      <c r="S157" s="208"/>
      <c r="T157" s="210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80</v>
      </c>
      <c r="AT157" s="212" t="s">
        <v>71</v>
      </c>
      <c r="AU157" s="212" t="s">
        <v>80</v>
      </c>
      <c r="AY157" s="211" t="s">
        <v>191</v>
      </c>
      <c r="BK157" s="213">
        <f>SUM(BK158:BK192)</f>
        <v>0</v>
      </c>
    </row>
    <row r="158" s="2" customFormat="1" ht="16.5" customHeight="1">
      <c r="A158" s="41"/>
      <c r="B158" s="42"/>
      <c r="C158" s="216" t="s">
        <v>254</v>
      </c>
      <c r="D158" s="216" t="s">
        <v>193</v>
      </c>
      <c r="E158" s="217" t="s">
        <v>3281</v>
      </c>
      <c r="F158" s="218" t="s">
        <v>3282</v>
      </c>
      <c r="G158" s="219" t="s">
        <v>233</v>
      </c>
      <c r="H158" s="220">
        <v>0.092999999999999999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2.1600000000000001</v>
      </c>
      <c r="R158" s="225">
        <f>Q158*H158</f>
        <v>0.20088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3283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3284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407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3262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3271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3285</v>
      </c>
      <c r="G163" s="246"/>
      <c r="H163" s="249">
        <v>0.016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5" customFormat="1">
      <c r="A164" s="15"/>
      <c r="B164" s="256"/>
      <c r="C164" s="257"/>
      <c r="D164" s="236" t="s">
        <v>202</v>
      </c>
      <c r="E164" s="258" t="s">
        <v>19</v>
      </c>
      <c r="F164" s="259" t="s">
        <v>208</v>
      </c>
      <c r="G164" s="257"/>
      <c r="H164" s="260">
        <v>0.016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202</v>
      </c>
      <c r="AU164" s="266" t="s">
        <v>82</v>
      </c>
      <c r="AV164" s="15" t="s">
        <v>93</v>
      </c>
      <c r="AW164" s="15" t="s">
        <v>34</v>
      </c>
      <c r="AX164" s="15" t="s">
        <v>72</v>
      </c>
      <c r="AY164" s="266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3272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3286</v>
      </c>
      <c r="G166" s="246"/>
      <c r="H166" s="249">
        <v>0.037999999999999999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3287</v>
      </c>
      <c r="G167" s="246"/>
      <c r="H167" s="249">
        <v>0.039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5" customFormat="1">
      <c r="A168" s="15"/>
      <c r="B168" s="256"/>
      <c r="C168" s="257"/>
      <c r="D168" s="236" t="s">
        <v>202</v>
      </c>
      <c r="E168" s="258" t="s">
        <v>19</v>
      </c>
      <c r="F168" s="259" t="s">
        <v>208</v>
      </c>
      <c r="G168" s="257"/>
      <c r="H168" s="260">
        <v>0.076999999999999999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202</v>
      </c>
      <c r="AU168" s="266" t="s">
        <v>82</v>
      </c>
      <c r="AV168" s="15" t="s">
        <v>93</v>
      </c>
      <c r="AW168" s="15" t="s">
        <v>34</v>
      </c>
      <c r="AX168" s="15" t="s">
        <v>72</v>
      </c>
      <c r="AY168" s="266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0.092999999999999999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2" customFormat="1" ht="21.75" customHeight="1">
      <c r="A170" s="41"/>
      <c r="B170" s="42"/>
      <c r="C170" s="216" t="s">
        <v>259</v>
      </c>
      <c r="D170" s="216" t="s">
        <v>193</v>
      </c>
      <c r="E170" s="217" t="s">
        <v>3288</v>
      </c>
      <c r="F170" s="218" t="s">
        <v>3289</v>
      </c>
      <c r="G170" s="219" t="s">
        <v>233</v>
      </c>
      <c r="H170" s="220">
        <v>1.498</v>
      </c>
      <c r="I170" s="221"/>
      <c r="J170" s="222">
        <f>ROUND(I170*H170,2)</f>
        <v>0</v>
      </c>
      <c r="K170" s="218" t="s">
        <v>197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2.5018699999999998</v>
      </c>
      <c r="R170" s="225">
        <f>Q170*H170</f>
        <v>3.7478012599999997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3290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3291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13" customFormat="1">
      <c r="A172" s="13"/>
      <c r="B172" s="234"/>
      <c r="C172" s="235"/>
      <c r="D172" s="236" t="s">
        <v>202</v>
      </c>
      <c r="E172" s="237" t="s">
        <v>19</v>
      </c>
      <c r="F172" s="238" t="s">
        <v>407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202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191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3262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3272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3292</v>
      </c>
      <c r="G175" s="246"/>
      <c r="H175" s="249">
        <v>0.73699999999999999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3293</v>
      </c>
      <c r="G176" s="246"/>
      <c r="H176" s="249">
        <v>0.76100000000000001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6" customFormat="1">
      <c r="A177" s="16"/>
      <c r="B177" s="267"/>
      <c r="C177" s="268"/>
      <c r="D177" s="236" t="s">
        <v>202</v>
      </c>
      <c r="E177" s="269" t="s">
        <v>19</v>
      </c>
      <c r="F177" s="270" t="s">
        <v>212</v>
      </c>
      <c r="G177" s="268"/>
      <c r="H177" s="271">
        <v>1.498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7" t="s">
        <v>202</v>
      </c>
      <c r="AU177" s="277" t="s">
        <v>82</v>
      </c>
      <c r="AV177" s="16" t="s">
        <v>198</v>
      </c>
      <c r="AW177" s="16" t="s">
        <v>34</v>
      </c>
      <c r="AX177" s="16" t="s">
        <v>80</v>
      </c>
      <c r="AY177" s="277" t="s">
        <v>191</v>
      </c>
    </row>
    <row r="178" s="2" customFormat="1" ht="16.5" customHeight="1">
      <c r="A178" s="41"/>
      <c r="B178" s="42"/>
      <c r="C178" s="216" t="s">
        <v>264</v>
      </c>
      <c r="D178" s="216" t="s">
        <v>193</v>
      </c>
      <c r="E178" s="217" t="s">
        <v>689</v>
      </c>
      <c r="F178" s="218" t="s">
        <v>690</v>
      </c>
      <c r="G178" s="219" t="s">
        <v>310</v>
      </c>
      <c r="H178" s="220">
        <v>0.255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1.0606199999999999</v>
      </c>
      <c r="R178" s="225">
        <f>Q178*H178</f>
        <v>0.27045809999999998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3294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692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3295</v>
      </c>
      <c r="G180" s="246"/>
      <c r="H180" s="249">
        <v>0.255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6" customFormat="1">
      <c r="A181" s="16"/>
      <c r="B181" s="267"/>
      <c r="C181" s="268"/>
      <c r="D181" s="236" t="s">
        <v>202</v>
      </c>
      <c r="E181" s="269" t="s">
        <v>19</v>
      </c>
      <c r="F181" s="270" t="s">
        <v>212</v>
      </c>
      <c r="G181" s="268"/>
      <c r="H181" s="271">
        <v>0.255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202</v>
      </c>
      <c r="AU181" s="277" t="s">
        <v>82</v>
      </c>
      <c r="AV181" s="16" t="s">
        <v>198</v>
      </c>
      <c r="AW181" s="16" t="s">
        <v>34</v>
      </c>
      <c r="AX181" s="16" t="s">
        <v>80</v>
      </c>
      <c r="AY181" s="277" t="s">
        <v>191</v>
      </c>
    </row>
    <row r="182" s="2" customFormat="1" ht="21.75" customHeight="1">
      <c r="A182" s="41"/>
      <c r="B182" s="42"/>
      <c r="C182" s="216" t="s">
        <v>270</v>
      </c>
      <c r="D182" s="216" t="s">
        <v>193</v>
      </c>
      <c r="E182" s="217" t="s">
        <v>3296</v>
      </c>
      <c r="F182" s="218" t="s">
        <v>3297</v>
      </c>
      <c r="G182" s="219" t="s">
        <v>233</v>
      </c>
      <c r="H182" s="220">
        <v>0.315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2.5018699999999998</v>
      </c>
      <c r="R182" s="225">
        <f>Q182*H182</f>
        <v>0.78808904999999996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3298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3299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407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3262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3271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3300</v>
      </c>
      <c r="G187" s="246"/>
      <c r="H187" s="249">
        <v>0.315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0.315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16.5" customHeight="1">
      <c r="A189" s="41"/>
      <c r="B189" s="42"/>
      <c r="C189" s="216" t="s">
        <v>275</v>
      </c>
      <c r="D189" s="216" t="s">
        <v>193</v>
      </c>
      <c r="E189" s="217" t="s">
        <v>3301</v>
      </c>
      <c r="F189" s="218" t="s">
        <v>3302</v>
      </c>
      <c r="G189" s="219" t="s">
        <v>310</v>
      </c>
      <c r="H189" s="220">
        <v>0.063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1.0606199999999999</v>
      </c>
      <c r="R189" s="225">
        <f>Q189*H189</f>
        <v>0.06681906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3303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3304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3305</v>
      </c>
      <c r="G191" s="246"/>
      <c r="H191" s="249">
        <v>0.063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0.063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12" customFormat="1" ht="22.8" customHeight="1">
      <c r="A193" s="12"/>
      <c r="B193" s="200"/>
      <c r="C193" s="201"/>
      <c r="D193" s="202" t="s">
        <v>71</v>
      </c>
      <c r="E193" s="214" t="s">
        <v>93</v>
      </c>
      <c r="F193" s="214" t="s">
        <v>695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SUM(P194:P221)</f>
        <v>0</v>
      </c>
      <c r="Q193" s="208"/>
      <c r="R193" s="209">
        <f>SUM(R194:R221)</f>
        <v>24.154098299999998</v>
      </c>
      <c r="S193" s="208"/>
      <c r="T193" s="210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80</v>
      </c>
      <c r="AT193" s="212" t="s">
        <v>71</v>
      </c>
      <c r="AU193" s="212" t="s">
        <v>80</v>
      </c>
      <c r="AY193" s="211" t="s">
        <v>191</v>
      </c>
      <c r="BK193" s="213">
        <f>SUM(BK194:BK221)</f>
        <v>0</v>
      </c>
    </row>
    <row r="194" s="2" customFormat="1" ht="24.15" customHeight="1">
      <c r="A194" s="41"/>
      <c r="B194" s="42"/>
      <c r="C194" s="216" t="s">
        <v>8</v>
      </c>
      <c r="D194" s="216" t="s">
        <v>193</v>
      </c>
      <c r="E194" s="217" t="s">
        <v>3306</v>
      </c>
      <c r="F194" s="218" t="s">
        <v>3307</v>
      </c>
      <c r="G194" s="219" t="s">
        <v>233</v>
      </c>
      <c r="H194" s="220">
        <v>9.0359999999999996</v>
      </c>
      <c r="I194" s="221"/>
      <c r="J194" s="222">
        <f>ROUND(I194*H194,2)</f>
        <v>0</v>
      </c>
      <c r="K194" s="218" t="s">
        <v>197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2.5018699999999998</v>
      </c>
      <c r="R194" s="225">
        <f>Q194*H194</f>
        <v>22.606897319999998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198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198</v>
      </c>
      <c r="BM194" s="227" t="s">
        <v>3308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3309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3262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3310</v>
      </c>
      <c r="G197" s="246"/>
      <c r="H197" s="249">
        <v>6.984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3311</v>
      </c>
      <c r="G198" s="246"/>
      <c r="H198" s="249">
        <v>2.052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9.0359999999999996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16" t="s">
        <v>287</v>
      </c>
      <c r="D200" s="216" t="s">
        <v>193</v>
      </c>
      <c r="E200" s="217" t="s">
        <v>776</v>
      </c>
      <c r="F200" s="218" t="s">
        <v>777</v>
      </c>
      <c r="G200" s="219" t="s">
        <v>196</v>
      </c>
      <c r="H200" s="220">
        <v>78.066000000000002</v>
      </c>
      <c r="I200" s="221"/>
      <c r="J200" s="222">
        <f>ROUND(I200*H200,2)</f>
        <v>0</v>
      </c>
      <c r="K200" s="218" t="s">
        <v>197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0.0027499999999999998</v>
      </c>
      <c r="R200" s="225">
        <f>Q200*H200</f>
        <v>0.2146815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3312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779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3262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3313</v>
      </c>
      <c r="G203" s="246"/>
      <c r="H203" s="249">
        <v>60.237000000000002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3314</v>
      </c>
      <c r="G204" s="246"/>
      <c r="H204" s="249">
        <v>17.829000000000001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6" customFormat="1">
      <c r="A205" s="16"/>
      <c r="B205" s="267"/>
      <c r="C205" s="268"/>
      <c r="D205" s="236" t="s">
        <v>202</v>
      </c>
      <c r="E205" s="269" t="s">
        <v>19</v>
      </c>
      <c r="F205" s="270" t="s">
        <v>212</v>
      </c>
      <c r="G205" s="268"/>
      <c r="H205" s="271">
        <v>78.066000000000002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202</v>
      </c>
      <c r="AU205" s="277" t="s">
        <v>82</v>
      </c>
      <c r="AV205" s="16" t="s">
        <v>198</v>
      </c>
      <c r="AW205" s="16" t="s">
        <v>34</v>
      </c>
      <c r="AX205" s="16" t="s">
        <v>80</v>
      </c>
      <c r="AY205" s="277" t="s">
        <v>191</v>
      </c>
    </row>
    <row r="206" s="2" customFormat="1" ht="16.5" customHeight="1">
      <c r="A206" s="41"/>
      <c r="B206" s="42"/>
      <c r="C206" s="216" t="s">
        <v>293</v>
      </c>
      <c r="D206" s="216" t="s">
        <v>193</v>
      </c>
      <c r="E206" s="217" t="s">
        <v>827</v>
      </c>
      <c r="F206" s="218" t="s">
        <v>828</v>
      </c>
      <c r="G206" s="219" t="s">
        <v>196</v>
      </c>
      <c r="H206" s="220">
        <v>78.066000000000002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3315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830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3262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3313</v>
      </c>
      <c r="G209" s="246"/>
      <c r="H209" s="249">
        <v>60.237000000000002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3314</v>
      </c>
      <c r="G210" s="246"/>
      <c r="H210" s="249">
        <v>17.829000000000001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78.066000000000002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300</v>
      </c>
      <c r="D212" s="216" t="s">
        <v>193</v>
      </c>
      <c r="E212" s="217" t="s">
        <v>832</v>
      </c>
      <c r="F212" s="218" t="s">
        <v>833</v>
      </c>
      <c r="G212" s="219" t="s">
        <v>196</v>
      </c>
      <c r="H212" s="220">
        <v>78.066000000000002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0.0025000000000000001</v>
      </c>
      <c r="R212" s="225">
        <f>Q212*H212</f>
        <v>0.19516500000000001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3316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835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3262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3313</v>
      </c>
      <c r="G215" s="246"/>
      <c r="H215" s="249">
        <v>60.237000000000002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3314</v>
      </c>
      <c r="G216" s="246"/>
      <c r="H216" s="249">
        <v>17.829000000000001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78.066000000000002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24.15" customHeight="1">
      <c r="A218" s="41"/>
      <c r="B218" s="42"/>
      <c r="C218" s="216" t="s">
        <v>464</v>
      </c>
      <c r="D218" s="216" t="s">
        <v>193</v>
      </c>
      <c r="E218" s="217" t="s">
        <v>839</v>
      </c>
      <c r="F218" s="218" t="s">
        <v>840</v>
      </c>
      <c r="G218" s="219" t="s">
        <v>310</v>
      </c>
      <c r="H218" s="220">
        <v>1.0840000000000001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1.04922</v>
      </c>
      <c r="R218" s="225">
        <f>Q218*H218</f>
        <v>1.1373544800000002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3317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842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3318</v>
      </c>
      <c r="G220" s="246"/>
      <c r="H220" s="249">
        <v>1.0840000000000001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1.0840000000000001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264</v>
      </c>
      <c r="F222" s="214" t="s">
        <v>292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SUM(P223:P250)</f>
        <v>0</v>
      </c>
      <c r="Q222" s="208"/>
      <c r="R222" s="209">
        <f>SUM(R223:R250)</f>
        <v>0</v>
      </c>
      <c r="S222" s="208"/>
      <c r="T222" s="210">
        <f>SUM(T223:T250)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SUM(BK223:BK250)</f>
        <v>0</v>
      </c>
    </row>
    <row r="223" s="2" customFormat="1" ht="24.15" customHeight="1">
      <c r="A223" s="41"/>
      <c r="B223" s="42"/>
      <c r="C223" s="216" t="s">
        <v>313</v>
      </c>
      <c r="D223" s="216" t="s">
        <v>193</v>
      </c>
      <c r="E223" s="217" t="s">
        <v>3319</v>
      </c>
      <c r="F223" s="218" t="s">
        <v>3320</v>
      </c>
      <c r="G223" s="219" t="s">
        <v>196</v>
      </c>
      <c r="H223" s="220">
        <v>148.72499999999999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3321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3322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13" customFormat="1">
      <c r="A225" s="13"/>
      <c r="B225" s="234"/>
      <c r="C225" s="235"/>
      <c r="D225" s="236" t="s">
        <v>202</v>
      </c>
      <c r="E225" s="237" t="s">
        <v>19</v>
      </c>
      <c r="F225" s="238" t="s">
        <v>3262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202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3323</v>
      </c>
      <c r="G226" s="246"/>
      <c r="H226" s="249">
        <v>148.72499999999999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148.72499999999999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318</v>
      </c>
      <c r="D228" s="216" t="s">
        <v>193</v>
      </c>
      <c r="E228" s="217" t="s">
        <v>3324</v>
      </c>
      <c r="F228" s="218" t="s">
        <v>3325</v>
      </c>
      <c r="G228" s="219" t="s">
        <v>196</v>
      </c>
      <c r="H228" s="220">
        <v>8923.5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3326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3327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3328</v>
      </c>
      <c r="G230" s="246"/>
      <c r="H230" s="249">
        <v>8923.5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8923.5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33" customHeight="1">
      <c r="A232" s="41"/>
      <c r="B232" s="42"/>
      <c r="C232" s="216" t="s">
        <v>324</v>
      </c>
      <c r="D232" s="216" t="s">
        <v>193</v>
      </c>
      <c r="E232" s="217" t="s">
        <v>3329</v>
      </c>
      <c r="F232" s="218" t="s">
        <v>3330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3331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3332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80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6" customFormat="1">
      <c r="A235" s="16"/>
      <c r="B235" s="267"/>
      <c r="C235" s="268"/>
      <c r="D235" s="236" t="s">
        <v>202</v>
      </c>
      <c r="E235" s="269" t="s">
        <v>19</v>
      </c>
      <c r="F235" s="270" t="s">
        <v>212</v>
      </c>
      <c r="G235" s="268"/>
      <c r="H235" s="271">
        <v>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202</v>
      </c>
      <c r="AU235" s="277" t="s">
        <v>82</v>
      </c>
      <c r="AV235" s="16" t="s">
        <v>198</v>
      </c>
      <c r="AW235" s="16" t="s">
        <v>34</v>
      </c>
      <c r="AX235" s="16" t="s">
        <v>80</v>
      </c>
      <c r="AY235" s="277" t="s">
        <v>191</v>
      </c>
    </row>
    <row r="236" s="2" customFormat="1" ht="24.15" customHeight="1">
      <c r="A236" s="41"/>
      <c r="B236" s="42"/>
      <c r="C236" s="216" t="s">
        <v>331</v>
      </c>
      <c r="D236" s="216" t="s">
        <v>193</v>
      </c>
      <c r="E236" s="217" t="s">
        <v>3333</v>
      </c>
      <c r="F236" s="218" t="s">
        <v>3334</v>
      </c>
      <c r="G236" s="219" t="s">
        <v>196</v>
      </c>
      <c r="H236" s="220">
        <v>148.72499999999999</v>
      </c>
      <c r="I236" s="221"/>
      <c r="J236" s="222">
        <f>ROUND(I236*H236,2)</f>
        <v>0</v>
      </c>
      <c r="K236" s="218" t="s">
        <v>197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3335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3336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13" customFormat="1">
      <c r="A238" s="13"/>
      <c r="B238" s="234"/>
      <c r="C238" s="235"/>
      <c r="D238" s="236" t="s">
        <v>202</v>
      </c>
      <c r="E238" s="237" t="s">
        <v>19</v>
      </c>
      <c r="F238" s="238" t="s">
        <v>3262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202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3323</v>
      </c>
      <c r="G239" s="246"/>
      <c r="H239" s="249">
        <v>148.72499999999999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6" customFormat="1">
      <c r="A240" s="16"/>
      <c r="B240" s="267"/>
      <c r="C240" s="268"/>
      <c r="D240" s="236" t="s">
        <v>202</v>
      </c>
      <c r="E240" s="269" t="s">
        <v>19</v>
      </c>
      <c r="F240" s="270" t="s">
        <v>212</v>
      </c>
      <c r="G240" s="268"/>
      <c r="H240" s="271">
        <v>148.72499999999999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202</v>
      </c>
      <c r="AU240" s="277" t="s">
        <v>82</v>
      </c>
      <c r="AV240" s="16" t="s">
        <v>198</v>
      </c>
      <c r="AW240" s="16" t="s">
        <v>34</v>
      </c>
      <c r="AX240" s="16" t="s">
        <v>80</v>
      </c>
      <c r="AY240" s="277" t="s">
        <v>191</v>
      </c>
    </row>
    <row r="241" s="2" customFormat="1" ht="16.5" customHeight="1">
      <c r="A241" s="41"/>
      <c r="B241" s="42"/>
      <c r="C241" s="216" t="s">
        <v>7</v>
      </c>
      <c r="D241" s="216" t="s">
        <v>193</v>
      </c>
      <c r="E241" s="217" t="s">
        <v>1140</v>
      </c>
      <c r="F241" s="218" t="s">
        <v>1141</v>
      </c>
      <c r="G241" s="219" t="s">
        <v>196</v>
      </c>
      <c r="H241" s="220">
        <v>148.72499999999999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3337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1143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3262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3323</v>
      </c>
      <c r="G244" s="246"/>
      <c r="H244" s="249">
        <v>148.72499999999999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6" customFormat="1">
      <c r="A245" s="16"/>
      <c r="B245" s="267"/>
      <c r="C245" s="268"/>
      <c r="D245" s="236" t="s">
        <v>202</v>
      </c>
      <c r="E245" s="269" t="s">
        <v>19</v>
      </c>
      <c r="F245" s="270" t="s">
        <v>212</v>
      </c>
      <c r="G245" s="268"/>
      <c r="H245" s="271">
        <v>148.72499999999999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202</v>
      </c>
      <c r="AU245" s="277" t="s">
        <v>82</v>
      </c>
      <c r="AV245" s="16" t="s">
        <v>198</v>
      </c>
      <c r="AW245" s="16" t="s">
        <v>34</v>
      </c>
      <c r="AX245" s="16" t="s">
        <v>80</v>
      </c>
      <c r="AY245" s="277" t="s">
        <v>191</v>
      </c>
    </row>
    <row r="246" s="2" customFormat="1" ht="24.15" customHeight="1">
      <c r="A246" s="41"/>
      <c r="B246" s="42"/>
      <c r="C246" s="216" t="s">
        <v>531</v>
      </c>
      <c r="D246" s="216" t="s">
        <v>193</v>
      </c>
      <c r="E246" s="217" t="s">
        <v>1145</v>
      </c>
      <c r="F246" s="218" t="s">
        <v>1146</v>
      </c>
      <c r="G246" s="219" t="s">
        <v>196</v>
      </c>
      <c r="H246" s="220">
        <v>148.72499999999999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3338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1148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3262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3323</v>
      </c>
      <c r="G249" s="246"/>
      <c r="H249" s="249">
        <v>148.72499999999999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6" customFormat="1">
      <c r="A250" s="16"/>
      <c r="B250" s="267"/>
      <c r="C250" s="268"/>
      <c r="D250" s="236" t="s">
        <v>202</v>
      </c>
      <c r="E250" s="269" t="s">
        <v>19</v>
      </c>
      <c r="F250" s="270" t="s">
        <v>212</v>
      </c>
      <c r="G250" s="268"/>
      <c r="H250" s="271">
        <v>148.72499999999999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7" t="s">
        <v>202</v>
      </c>
      <c r="AU250" s="277" t="s">
        <v>82</v>
      </c>
      <c r="AV250" s="16" t="s">
        <v>198</v>
      </c>
      <c r="AW250" s="16" t="s">
        <v>34</v>
      </c>
      <c r="AX250" s="16" t="s">
        <v>80</v>
      </c>
      <c r="AY250" s="277" t="s">
        <v>191</v>
      </c>
    </row>
    <row r="251" s="12" customFormat="1" ht="22.8" customHeight="1">
      <c r="A251" s="12"/>
      <c r="B251" s="200"/>
      <c r="C251" s="201"/>
      <c r="D251" s="202" t="s">
        <v>71</v>
      </c>
      <c r="E251" s="214" t="s">
        <v>329</v>
      </c>
      <c r="F251" s="214" t="s">
        <v>330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SUM(P252:P253)</f>
        <v>0</v>
      </c>
      <c r="Q251" s="208"/>
      <c r="R251" s="209">
        <f>SUM(R252:R253)</f>
        <v>0</v>
      </c>
      <c r="S251" s="208"/>
      <c r="T251" s="21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80</v>
      </c>
      <c r="AT251" s="212" t="s">
        <v>71</v>
      </c>
      <c r="AU251" s="212" t="s">
        <v>80</v>
      </c>
      <c r="AY251" s="211" t="s">
        <v>191</v>
      </c>
      <c r="BK251" s="213">
        <f>SUM(BK252:BK253)</f>
        <v>0</v>
      </c>
    </row>
    <row r="252" s="2" customFormat="1" ht="37.8" customHeight="1">
      <c r="A252" s="41"/>
      <c r="B252" s="42"/>
      <c r="C252" s="216" t="s">
        <v>890</v>
      </c>
      <c r="D252" s="216" t="s">
        <v>193</v>
      </c>
      <c r="E252" s="217" t="s">
        <v>1942</v>
      </c>
      <c r="F252" s="218" t="s">
        <v>1943</v>
      </c>
      <c r="G252" s="219" t="s">
        <v>310</v>
      </c>
      <c r="H252" s="220">
        <v>29.228000000000002</v>
      </c>
      <c r="I252" s="221"/>
      <c r="J252" s="222">
        <f>ROUND(I252*H252,2)</f>
        <v>0</v>
      </c>
      <c r="K252" s="218" t="s">
        <v>197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3339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1945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12" customFormat="1" ht="25.92" customHeight="1">
      <c r="A254" s="12"/>
      <c r="B254" s="200"/>
      <c r="C254" s="201"/>
      <c r="D254" s="202" t="s">
        <v>71</v>
      </c>
      <c r="E254" s="203" t="s">
        <v>1154</v>
      </c>
      <c r="F254" s="203" t="s">
        <v>1155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P255+P421</f>
        <v>0</v>
      </c>
      <c r="Q254" s="208"/>
      <c r="R254" s="209">
        <f>R255+R421</f>
        <v>6.5403056800000003</v>
      </c>
      <c r="S254" s="208"/>
      <c r="T254" s="210">
        <f>T255+T421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82</v>
      </c>
      <c r="AT254" s="212" t="s">
        <v>71</v>
      </c>
      <c r="AU254" s="212" t="s">
        <v>72</v>
      </c>
      <c r="AY254" s="211" t="s">
        <v>191</v>
      </c>
      <c r="BK254" s="213">
        <f>BK255+BK421</f>
        <v>0</v>
      </c>
    </row>
    <row r="255" s="12" customFormat="1" ht="22.8" customHeight="1">
      <c r="A255" s="12"/>
      <c r="B255" s="200"/>
      <c r="C255" s="201"/>
      <c r="D255" s="202" t="s">
        <v>71</v>
      </c>
      <c r="E255" s="214" t="s">
        <v>2548</v>
      </c>
      <c r="F255" s="214" t="s">
        <v>2549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SUM(P256:P420)</f>
        <v>0</v>
      </c>
      <c r="Q255" s="208"/>
      <c r="R255" s="209">
        <f>SUM(R256:R420)</f>
        <v>6.4191473999999999</v>
      </c>
      <c r="S255" s="208"/>
      <c r="T255" s="210">
        <f>SUM(T256:T420)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82</v>
      </c>
      <c r="AT255" s="212" t="s">
        <v>71</v>
      </c>
      <c r="AU255" s="212" t="s">
        <v>80</v>
      </c>
      <c r="AY255" s="211" t="s">
        <v>191</v>
      </c>
      <c r="BK255" s="213">
        <f>SUM(BK256:BK420)</f>
        <v>0</v>
      </c>
    </row>
    <row r="256" s="2" customFormat="1" ht="16.5" customHeight="1">
      <c r="A256" s="41"/>
      <c r="B256" s="42"/>
      <c r="C256" s="216" t="s">
        <v>553</v>
      </c>
      <c r="D256" s="216" t="s">
        <v>193</v>
      </c>
      <c r="E256" s="217" t="s">
        <v>3340</v>
      </c>
      <c r="F256" s="218" t="s">
        <v>3341</v>
      </c>
      <c r="G256" s="219" t="s">
        <v>215</v>
      </c>
      <c r="H256" s="220">
        <v>6.2000000000000002</v>
      </c>
      <c r="I256" s="221"/>
      <c r="J256" s="222">
        <f>ROUND(I256*H256,2)</f>
        <v>0</v>
      </c>
      <c r="K256" s="218" t="s">
        <v>197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0.00072000000000000005</v>
      </c>
      <c r="R256" s="225">
        <f>Q256*H256</f>
        <v>0.0044640000000000001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3342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3343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13" customFormat="1">
      <c r="A258" s="13"/>
      <c r="B258" s="234"/>
      <c r="C258" s="235"/>
      <c r="D258" s="236" t="s">
        <v>202</v>
      </c>
      <c r="E258" s="237" t="s">
        <v>19</v>
      </c>
      <c r="F258" s="238" t="s">
        <v>1923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202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3344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3345</v>
      </c>
      <c r="G260" s="246"/>
      <c r="H260" s="249">
        <v>6.2000000000000002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6" customFormat="1">
      <c r="A261" s="16"/>
      <c r="B261" s="267"/>
      <c r="C261" s="268"/>
      <c r="D261" s="236" t="s">
        <v>202</v>
      </c>
      <c r="E261" s="269" t="s">
        <v>19</v>
      </c>
      <c r="F261" s="270" t="s">
        <v>212</v>
      </c>
      <c r="G261" s="268"/>
      <c r="H261" s="271">
        <v>6.2000000000000002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202</v>
      </c>
      <c r="AU261" s="277" t="s">
        <v>82</v>
      </c>
      <c r="AV261" s="16" t="s">
        <v>198</v>
      </c>
      <c r="AW261" s="16" t="s">
        <v>34</v>
      </c>
      <c r="AX261" s="16" t="s">
        <v>80</v>
      </c>
      <c r="AY261" s="277" t="s">
        <v>191</v>
      </c>
    </row>
    <row r="262" s="2" customFormat="1" ht="16.5" customHeight="1">
      <c r="A262" s="41"/>
      <c r="B262" s="42"/>
      <c r="C262" s="278" t="s">
        <v>307</v>
      </c>
      <c r="D262" s="278" t="s">
        <v>260</v>
      </c>
      <c r="E262" s="279" t="s">
        <v>3346</v>
      </c>
      <c r="F262" s="280" t="s">
        <v>3347</v>
      </c>
      <c r="G262" s="281" t="s">
        <v>215</v>
      </c>
      <c r="H262" s="282">
        <v>6.2000000000000002</v>
      </c>
      <c r="I262" s="283"/>
      <c r="J262" s="284">
        <f>ROUND(I262*H262,2)</f>
        <v>0</v>
      </c>
      <c r="K262" s="280" t="s">
        <v>197</v>
      </c>
      <c r="L262" s="285"/>
      <c r="M262" s="286" t="s">
        <v>19</v>
      </c>
      <c r="N262" s="287" t="s">
        <v>43</v>
      </c>
      <c r="O262" s="87"/>
      <c r="P262" s="225">
        <f>O262*H262</f>
        <v>0</v>
      </c>
      <c r="Q262" s="225">
        <v>0.0060000000000000001</v>
      </c>
      <c r="R262" s="225">
        <f>Q262*H262</f>
        <v>0.037200000000000004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688</v>
      </c>
      <c r="AT262" s="227" t="s">
        <v>260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3348</v>
      </c>
    </row>
    <row r="263" s="13" customFormat="1">
      <c r="A263" s="13"/>
      <c r="B263" s="234"/>
      <c r="C263" s="235"/>
      <c r="D263" s="236" t="s">
        <v>202</v>
      </c>
      <c r="E263" s="237" t="s">
        <v>19</v>
      </c>
      <c r="F263" s="238" t="s">
        <v>1923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202</v>
      </c>
      <c r="AU263" s="244" t="s">
        <v>82</v>
      </c>
      <c r="AV263" s="13" t="s">
        <v>80</v>
      </c>
      <c r="AW263" s="13" t="s">
        <v>34</v>
      </c>
      <c r="AX263" s="13" t="s">
        <v>72</v>
      </c>
      <c r="AY263" s="244" t="s">
        <v>191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3344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3345</v>
      </c>
      <c r="G265" s="246"/>
      <c r="H265" s="249">
        <v>6.2000000000000002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6.2000000000000002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2" customFormat="1" ht="16.5" customHeight="1">
      <c r="A267" s="41"/>
      <c r="B267" s="42"/>
      <c r="C267" s="216" t="s">
        <v>584</v>
      </c>
      <c r="D267" s="216" t="s">
        <v>193</v>
      </c>
      <c r="E267" s="217" t="s">
        <v>3349</v>
      </c>
      <c r="F267" s="218" t="s">
        <v>3350</v>
      </c>
      <c r="G267" s="219" t="s">
        <v>196</v>
      </c>
      <c r="H267" s="220">
        <v>28.021999999999998</v>
      </c>
      <c r="I267" s="221"/>
      <c r="J267" s="222">
        <f>ROUND(I267*H267,2)</f>
        <v>0</v>
      </c>
      <c r="K267" s="218" t="s">
        <v>197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5.0000000000000002E-05</v>
      </c>
      <c r="R267" s="225">
        <f>Q267*H267</f>
        <v>0.0014011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3351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3352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13" customFormat="1">
      <c r="A269" s="13"/>
      <c r="B269" s="234"/>
      <c r="C269" s="235"/>
      <c r="D269" s="236" t="s">
        <v>202</v>
      </c>
      <c r="E269" s="237" t="s">
        <v>19</v>
      </c>
      <c r="F269" s="238" t="s">
        <v>3353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202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3354</v>
      </c>
      <c r="G270" s="246"/>
      <c r="H270" s="249">
        <v>4.8719999999999999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3355</v>
      </c>
      <c r="G271" s="246"/>
      <c r="H271" s="249">
        <v>9.1389999999999993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3356</v>
      </c>
      <c r="G272" s="246"/>
      <c r="H272" s="249">
        <v>4.8719999999999999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3355</v>
      </c>
      <c r="G273" s="246"/>
      <c r="H273" s="249">
        <v>9.1389999999999993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28.021999999999998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2" customFormat="1" ht="16.5" customHeight="1">
      <c r="A275" s="41"/>
      <c r="B275" s="42"/>
      <c r="C275" s="278" t="s">
        <v>592</v>
      </c>
      <c r="D275" s="278" t="s">
        <v>260</v>
      </c>
      <c r="E275" s="279" t="s">
        <v>3357</v>
      </c>
      <c r="F275" s="280" t="s">
        <v>3358</v>
      </c>
      <c r="G275" s="281" t="s">
        <v>196</v>
      </c>
      <c r="H275" s="282">
        <v>28.021999999999998</v>
      </c>
      <c r="I275" s="283"/>
      <c r="J275" s="284">
        <f>ROUND(I275*H275,2)</f>
        <v>0</v>
      </c>
      <c r="K275" s="280" t="s">
        <v>927</v>
      </c>
      <c r="L275" s="285"/>
      <c r="M275" s="286" t="s">
        <v>19</v>
      </c>
      <c r="N275" s="287" t="s">
        <v>43</v>
      </c>
      <c r="O275" s="87"/>
      <c r="P275" s="225">
        <f>O275*H275</f>
        <v>0</v>
      </c>
      <c r="Q275" s="225">
        <v>0.032000000000000001</v>
      </c>
      <c r="R275" s="225">
        <f>Q275*H275</f>
        <v>0.89670399999999995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688</v>
      </c>
      <c r="AT275" s="227" t="s">
        <v>260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3359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3353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3354</v>
      </c>
      <c r="G277" s="246"/>
      <c r="H277" s="249">
        <v>4.8719999999999999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3355</v>
      </c>
      <c r="G278" s="246"/>
      <c r="H278" s="249">
        <v>9.1389999999999993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3356</v>
      </c>
      <c r="G279" s="246"/>
      <c r="H279" s="249">
        <v>4.8719999999999999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3355</v>
      </c>
      <c r="G280" s="246"/>
      <c r="H280" s="249">
        <v>9.1389999999999993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6" customFormat="1">
      <c r="A281" s="16"/>
      <c r="B281" s="267"/>
      <c r="C281" s="268"/>
      <c r="D281" s="236" t="s">
        <v>202</v>
      </c>
      <c r="E281" s="269" t="s">
        <v>19</v>
      </c>
      <c r="F281" s="270" t="s">
        <v>212</v>
      </c>
      <c r="G281" s="268"/>
      <c r="H281" s="271">
        <v>28.021999999999998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7" t="s">
        <v>202</v>
      </c>
      <c r="AU281" s="277" t="s">
        <v>82</v>
      </c>
      <c r="AV281" s="16" t="s">
        <v>198</v>
      </c>
      <c r="AW281" s="16" t="s">
        <v>34</v>
      </c>
      <c r="AX281" s="16" t="s">
        <v>80</v>
      </c>
      <c r="AY281" s="277" t="s">
        <v>191</v>
      </c>
    </row>
    <row r="282" s="2" customFormat="1" ht="16.5" customHeight="1">
      <c r="A282" s="41"/>
      <c r="B282" s="42"/>
      <c r="C282" s="216" t="s">
        <v>597</v>
      </c>
      <c r="D282" s="216" t="s">
        <v>193</v>
      </c>
      <c r="E282" s="217" t="s">
        <v>3360</v>
      </c>
      <c r="F282" s="218" t="s">
        <v>3361</v>
      </c>
      <c r="G282" s="219" t="s">
        <v>196</v>
      </c>
      <c r="H282" s="220">
        <v>29.199999999999999</v>
      </c>
      <c r="I282" s="221"/>
      <c r="J282" s="222">
        <f>ROUND(I282*H282,2)</f>
        <v>0</v>
      </c>
      <c r="K282" s="218" t="s">
        <v>197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0.00027999999999999998</v>
      </c>
      <c r="R282" s="225">
        <f>Q282*H282</f>
        <v>0.0081759999999999992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3362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3363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3353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3364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3365</v>
      </c>
      <c r="G286" s="246"/>
      <c r="H286" s="249">
        <v>29.199999999999999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6" customFormat="1">
      <c r="A287" s="16"/>
      <c r="B287" s="267"/>
      <c r="C287" s="268"/>
      <c r="D287" s="236" t="s">
        <v>202</v>
      </c>
      <c r="E287" s="269" t="s">
        <v>19</v>
      </c>
      <c r="F287" s="270" t="s">
        <v>212</v>
      </c>
      <c r="G287" s="268"/>
      <c r="H287" s="271">
        <v>29.199999999999999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7" t="s">
        <v>202</v>
      </c>
      <c r="AU287" s="277" t="s">
        <v>82</v>
      </c>
      <c r="AV287" s="16" t="s">
        <v>198</v>
      </c>
      <c r="AW287" s="16" t="s">
        <v>34</v>
      </c>
      <c r="AX287" s="16" t="s">
        <v>80</v>
      </c>
      <c r="AY287" s="277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3366</v>
      </c>
      <c r="F288" s="280" t="s">
        <v>3367</v>
      </c>
      <c r="G288" s="281" t="s">
        <v>196</v>
      </c>
      <c r="H288" s="282">
        <v>33.084000000000003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0.0068100000000000001</v>
      </c>
      <c r="R288" s="225">
        <f>Q288*H288</f>
        <v>0.22530204000000004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3368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3353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3364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3365</v>
      </c>
      <c r="G291" s="246"/>
      <c r="H291" s="249">
        <v>29.199999999999999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29.199999999999999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3369</v>
      </c>
      <c r="G293" s="246"/>
      <c r="H293" s="249">
        <v>33.084000000000003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16.5" customHeight="1">
      <c r="A294" s="41"/>
      <c r="B294" s="42"/>
      <c r="C294" s="216" t="s">
        <v>625</v>
      </c>
      <c r="D294" s="216" t="s">
        <v>193</v>
      </c>
      <c r="E294" s="217" t="s">
        <v>2850</v>
      </c>
      <c r="F294" s="218" t="s">
        <v>2851</v>
      </c>
      <c r="G294" s="219" t="s">
        <v>1187</v>
      </c>
      <c r="H294" s="220">
        <v>1273.1669999999999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6.9999999999999994E-05</v>
      </c>
      <c r="R294" s="225">
        <f>Q294*H294</f>
        <v>0.08912168999999999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3370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2853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3353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3371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3" customFormat="1">
      <c r="A298" s="13"/>
      <c r="B298" s="234"/>
      <c r="C298" s="235"/>
      <c r="D298" s="236" t="s">
        <v>202</v>
      </c>
      <c r="E298" s="237" t="s">
        <v>19</v>
      </c>
      <c r="F298" s="238" t="s">
        <v>3372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202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3373</v>
      </c>
      <c r="G299" s="246"/>
      <c r="H299" s="249">
        <v>182.52699999999999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3374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3375</v>
      </c>
      <c r="G301" s="246"/>
      <c r="H301" s="249">
        <v>303.63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5" customFormat="1">
      <c r="A302" s="15"/>
      <c r="B302" s="256"/>
      <c r="C302" s="257"/>
      <c r="D302" s="236" t="s">
        <v>202</v>
      </c>
      <c r="E302" s="258" t="s">
        <v>19</v>
      </c>
      <c r="F302" s="259" t="s">
        <v>208</v>
      </c>
      <c r="G302" s="257"/>
      <c r="H302" s="260">
        <v>486.15699999999998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202</v>
      </c>
      <c r="AU302" s="266" t="s">
        <v>82</v>
      </c>
      <c r="AV302" s="15" t="s">
        <v>93</v>
      </c>
      <c r="AW302" s="15" t="s">
        <v>34</v>
      </c>
      <c r="AX302" s="15" t="s">
        <v>72</v>
      </c>
      <c r="AY302" s="266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3353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3" customFormat="1">
      <c r="A304" s="13"/>
      <c r="B304" s="234"/>
      <c r="C304" s="235"/>
      <c r="D304" s="236" t="s">
        <v>202</v>
      </c>
      <c r="E304" s="237" t="s">
        <v>19</v>
      </c>
      <c r="F304" s="238" t="s">
        <v>3376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202</v>
      </c>
      <c r="AU304" s="244" t="s">
        <v>82</v>
      </c>
      <c r="AV304" s="13" t="s">
        <v>80</v>
      </c>
      <c r="AW304" s="13" t="s">
        <v>34</v>
      </c>
      <c r="AX304" s="13" t="s">
        <v>72</v>
      </c>
      <c r="AY304" s="244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3377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3378</v>
      </c>
      <c r="G306" s="246"/>
      <c r="H306" s="249">
        <v>635.66200000000003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635.66200000000003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3379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3380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3381</v>
      </c>
      <c r="G310" s="246"/>
      <c r="H310" s="249">
        <v>151.34800000000001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151.34800000000001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6" customFormat="1">
      <c r="A312" s="16"/>
      <c r="B312" s="267"/>
      <c r="C312" s="268"/>
      <c r="D312" s="236" t="s">
        <v>202</v>
      </c>
      <c r="E312" s="269" t="s">
        <v>19</v>
      </c>
      <c r="F312" s="270" t="s">
        <v>212</v>
      </c>
      <c r="G312" s="268"/>
      <c r="H312" s="271">
        <v>1273.1669999999999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202</v>
      </c>
      <c r="AU312" s="277" t="s">
        <v>82</v>
      </c>
      <c r="AV312" s="16" t="s">
        <v>198</v>
      </c>
      <c r="AW312" s="16" t="s">
        <v>34</v>
      </c>
      <c r="AX312" s="16" t="s">
        <v>80</v>
      </c>
      <c r="AY312" s="277" t="s">
        <v>191</v>
      </c>
    </row>
    <row r="313" s="2" customFormat="1" ht="16.5" customHeight="1">
      <c r="A313" s="41"/>
      <c r="B313" s="42"/>
      <c r="C313" s="278" t="s">
        <v>662</v>
      </c>
      <c r="D313" s="278" t="s">
        <v>260</v>
      </c>
      <c r="E313" s="279" t="s">
        <v>3382</v>
      </c>
      <c r="F313" s="280" t="s">
        <v>3383</v>
      </c>
      <c r="G313" s="281" t="s">
        <v>310</v>
      </c>
      <c r="H313" s="282">
        <v>0.53600000000000003</v>
      </c>
      <c r="I313" s="283"/>
      <c r="J313" s="284">
        <f>ROUND(I313*H313,2)</f>
        <v>0</v>
      </c>
      <c r="K313" s="280" t="s">
        <v>927</v>
      </c>
      <c r="L313" s="285"/>
      <c r="M313" s="286" t="s">
        <v>19</v>
      </c>
      <c r="N313" s="287" t="s">
        <v>43</v>
      </c>
      <c r="O313" s="87"/>
      <c r="P313" s="225">
        <f>O313*H313</f>
        <v>0</v>
      </c>
      <c r="Q313" s="225">
        <v>1</v>
      </c>
      <c r="R313" s="225">
        <f>Q313*H313</f>
        <v>0.53600000000000003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688</v>
      </c>
      <c r="AT313" s="227" t="s">
        <v>260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3384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3353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3371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3372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3385</v>
      </c>
      <c r="G317" s="246"/>
      <c r="H317" s="249">
        <v>0.183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3374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4" customFormat="1">
      <c r="A319" s="14"/>
      <c r="B319" s="245"/>
      <c r="C319" s="246"/>
      <c r="D319" s="236" t="s">
        <v>202</v>
      </c>
      <c r="E319" s="247" t="s">
        <v>19</v>
      </c>
      <c r="F319" s="248" t="s">
        <v>3386</v>
      </c>
      <c r="G319" s="246"/>
      <c r="H319" s="249">
        <v>0.30399999999999999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202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191</v>
      </c>
    </row>
    <row r="320" s="16" customFormat="1">
      <c r="A320" s="16"/>
      <c r="B320" s="267"/>
      <c r="C320" s="268"/>
      <c r="D320" s="236" t="s">
        <v>202</v>
      </c>
      <c r="E320" s="269" t="s">
        <v>19</v>
      </c>
      <c r="F320" s="270" t="s">
        <v>212</v>
      </c>
      <c r="G320" s="268"/>
      <c r="H320" s="271">
        <v>0.48699999999999999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202</v>
      </c>
      <c r="AU320" s="277" t="s">
        <v>82</v>
      </c>
      <c r="AV320" s="16" t="s">
        <v>198</v>
      </c>
      <c r="AW320" s="16" t="s">
        <v>34</v>
      </c>
      <c r="AX320" s="16" t="s">
        <v>80</v>
      </c>
      <c r="AY320" s="277" t="s">
        <v>191</v>
      </c>
    </row>
    <row r="321" s="14" customFormat="1">
      <c r="A321" s="14"/>
      <c r="B321" s="245"/>
      <c r="C321" s="246"/>
      <c r="D321" s="236" t="s">
        <v>202</v>
      </c>
      <c r="E321" s="246"/>
      <c r="F321" s="248" t="s">
        <v>3387</v>
      </c>
      <c r="G321" s="246"/>
      <c r="H321" s="249">
        <v>0.53600000000000003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4</v>
      </c>
      <c r="AX321" s="14" t="s">
        <v>80</v>
      </c>
      <c r="AY321" s="255" t="s">
        <v>191</v>
      </c>
    </row>
    <row r="322" s="2" customFormat="1" ht="16.5" customHeight="1">
      <c r="A322" s="41"/>
      <c r="B322" s="42"/>
      <c r="C322" s="278" t="s">
        <v>683</v>
      </c>
      <c r="D322" s="278" t="s">
        <v>260</v>
      </c>
      <c r="E322" s="279" t="s">
        <v>3388</v>
      </c>
      <c r="F322" s="280" t="s">
        <v>3389</v>
      </c>
      <c r="G322" s="281" t="s">
        <v>310</v>
      </c>
      <c r="H322" s="282">
        <v>0.69999999999999996</v>
      </c>
      <c r="I322" s="283"/>
      <c r="J322" s="284">
        <f>ROUND(I322*H322,2)</f>
        <v>0</v>
      </c>
      <c r="K322" s="280" t="s">
        <v>197</v>
      </c>
      <c r="L322" s="285"/>
      <c r="M322" s="286" t="s">
        <v>19</v>
      </c>
      <c r="N322" s="287" t="s">
        <v>43</v>
      </c>
      <c r="O322" s="87"/>
      <c r="P322" s="225">
        <f>O322*H322</f>
        <v>0</v>
      </c>
      <c r="Q322" s="225">
        <v>1</v>
      </c>
      <c r="R322" s="225">
        <f>Q322*H322</f>
        <v>0.69999999999999996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688</v>
      </c>
      <c r="AT322" s="227" t="s">
        <v>260</v>
      </c>
      <c r="AU322" s="227" t="s">
        <v>82</v>
      </c>
      <c r="AY322" s="20" t="s">
        <v>191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80</v>
      </c>
      <c r="BK322" s="228">
        <f>ROUND(I322*H322,2)</f>
        <v>0</v>
      </c>
      <c r="BL322" s="20" t="s">
        <v>464</v>
      </c>
      <c r="BM322" s="227" t="s">
        <v>3390</v>
      </c>
    </row>
    <row r="323" s="13" customFormat="1">
      <c r="A323" s="13"/>
      <c r="B323" s="234"/>
      <c r="C323" s="235"/>
      <c r="D323" s="236" t="s">
        <v>202</v>
      </c>
      <c r="E323" s="237" t="s">
        <v>19</v>
      </c>
      <c r="F323" s="238" t="s">
        <v>3353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202</v>
      </c>
      <c r="AU323" s="244" t="s">
        <v>82</v>
      </c>
      <c r="AV323" s="13" t="s">
        <v>80</v>
      </c>
      <c r="AW323" s="13" t="s">
        <v>34</v>
      </c>
      <c r="AX323" s="13" t="s">
        <v>72</v>
      </c>
      <c r="AY323" s="244" t="s">
        <v>191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3376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3377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3391</v>
      </c>
      <c r="G326" s="246"/>
      <c r="H326" s="249">
        <v>0.63600000000000001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0.63600000000000001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3392</v>
      </c>
      <c r="G328" s="246"/>
      <c r="H328" s="249">
        <v>0.69999999999999996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78" t="s">
        <v>688</v>
      </c>
      <c r="D329" s="278" t="s">
        <v>260</v>
      </c>
      <c r="E329" s="279" t="s">
        <v>3393</v>
      </c>
      <c r="F329" s="280" t="s">
        <v>3394</v>
      </c>
      <c r="G329" s="281" t="s">
        <v>310</v>
      </c>
      <c r="H329" s="282">
        <v>0.16600000000000001</v>
      </c>
      <c r="I329" s="283"/>
      <c r="J329" s="284">
        <f>ROUND(I329*H329,2)</f>
        <v>0</v>
      </c>
      <c r="K329" s="280" t="s">
        <v>197</v>
      </c>
      <c r="L329" s="285"/>
      <c r="M329" s="286" t="s">
        <v>19</v>
      </c>
      <c r="N329" s="287" t="s">
        <v>43</v>
      </c>
      <c r="O329" s="87"/>
      <c r="P329" s="225">
        <f>O329*H329</f>
        <v>0</v>
      </c>
      <c r="Q329" s="225">
        <v>1</v>
      </c>
      <c r="R329" s="225">
        <f>Q329*H329</f>
        <v>0.16600000000000001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688</v>
      </c>
      <c r="AT329" s="227" t="s">
        <v>260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3395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3353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3379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3380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3396</v>
      </c>
      <c r="G333" s="246"/>
      <c r="H333" s="249">
        <v>0.151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6" customFormat="1">
      <c r="A334" s="16"/>
      <c r="B334" s="267"/>
      <c r="C334" s="268"/>
      <c r="D334" s="236" t="s">
        <v>202</v>
      </c>
      <c r="E334" s="269" t="s">
        <v>19</v>
      </c>
      <c r="F334" s="270" t="s">
        <v>212</v>
      </c>
      <c r="G334" s="268"/>
      <c r="H334" s="271">
        <v>0.151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202</v>
      </c>
      <c r="AU334" s="277" t="s">
        <v>82</v>
      </c>
      <c r="AV334" s="16" t="s">
        <v>198</v>
      </c>
      <c r="AW334" s="16" t="s">
        <v>34</v>
      </c>
      <c r="AX334" s="16" t="s">
        <v>80</v>
      </c>
      <c r="AY334" s="277" t="s">
        <v>191</v>
      </c>
    </row>
    <row r="335" s="14" customFormat="1">
      <c r="A335" s="14"/>
      <c r="B335" s="245"/>
      <c r="C335" s="246"/>
      <c r="D335" s="236" t="s">
        <v>202</v>
      </c>
      <c r="E335" s="246"/>
      <c r="F335" s="248" t="s">
        <v>3397</v>
      </c>
      <c r="G335" s="246"/>
      <c r="H335" s="249">
        <v>0.16600000000000001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4</v>
      </c>
      <c r="AX335" s="14" t="s">
        <v>80</v>
      </c>
      <c r="AY335" s="255" t="s">
        <v>191</v>
      </c>
    </row>
    <row r="336" s="2" customFormat="1" ht="16.5" customHeight="1">
      <c r="A336" s="41"/>
      <c r="B336" s="42"/>
      <c r="C336" s="216" t="s">
        <v>696</v>
      </c>
      <c r="D336" s="216" t="s">
        <v>193</v>
      </c>
      <c r="E336" s="217" t="s">
        <v>3398</v>
      </c>
      <c r="F336" s="218" t="s">
        <v>3399</v>
      </c>
      <c r="G336" s="219" t="s">
        <v>1187</v>
      </c>
      <c r="H336" s="220">
        <v>3092.8870000000002</v>
      </c>
      <c r="I336" s="221"/>
      <c r="J336" s="222">
        <f>ROUND(I336*H336,2)</f>
        <v>0</v>
      </c>
      <c r="K336" s="218" t="s">
        <v>197</v>
      </c>
      <c r="L336" s="47"/>
      <c r="M336" s="223" t="s">
        <v>19</v>
      </c>
      <c r="N336" s="224" t="s">
        <v>43</v>
      </c>
      <c r="O336" s="87"/>
      <c r="P336" s="225">
        <f>O336*H336</f>
        <v>0</v>
      </c>
      <c r="Q336" s="225">
        <v>6.0000000000000002E-05</v>
      </c>
      <c r="R336" s="225">
        <f>Q336*H336</f>
        <v>0.18557322000000001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464</v>
      </c>
      <c r="AT336" s="227" t="s">
        <v>193</v>
      </c>
      <c r="AU336" s="227" t="s">
        <v>82</v>
      </c>
      <c r="AY336" s="20" t="s">
        <v>191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80</v>
      </c>
      <c r="BK336" s="228">
        <f>ROUND(I336*H336,2)</f>
        <v>0</v>
      </c>
      <c r="BL336" s="20" t="s">
        <v>464</v>
      </c>
      <c r="BM336" s="227" t="s">
        <v>3400</v>
      </c>
    </row>
    <row r="337" s="2" customFormat="1">
      <c r="A337" s="41"/>
      <c r="B337" s="42"/>
      <c r="C337" s="43"/>
      <c r="D337" s="229" t="s">
        <v>200</v>
      </c>
      <c r="E337" s="43"/>
      <c r="F337" s="230" t="s">
        <v>3401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200</v>
      </c>
      <c r="AU337" s="20" t="s">
        <v>82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3402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3" customFormat="1">
      <c r="A339" s="13"/>
      <c r="B339" s="234"/>
      <c r="C339" s="235"/>
      <c r="D339" s="236" t="s">
        <v>202</v>
      </c>
      <c r="E339" s="237" t="s">
        <v>19</v>
      </c>
      <c r="F339" s="238" t="s">
        <v>3403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202</v>
      </c>
      <c r="AU339" s="244" t="s">
        <v>82</v>
      </c>
      <c r="AV339" s="13" t="s">
        <v>80</v>
      </c>
      <c r="AW339" s="13" t="s">
        <v>34</v>
      </c>
      <c r="AX339" s="13" t="s">
        <v>72</v>
      </c>
      <c r="AY339" s="244" t="s">
        <v>191</v>
      </c>
    </row>
    <row r="340" s="13" customFormat="1">
      <c r="A340" s="13"/>
      <c r="B340" s="234"/>
      <c r="C340" s="235"/>
      <c r="D340" s="236" t="s">
        <v>202</v>
      </c>
      <c r="E340" s="237" t="s">
        <v>19</v>
      </c>
      <c r="F340" s="238" t="s">
        <v>3404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202</v>
      </c>
      <c r="AU340" s="244" t="s">
        <v>82</v>
      </c>
      <c r="AV340" s="13" t="s">
        <v>80</v>
      </c>
      <c r="AW340" s="13" t="s">
        <v>34</v>
      </c>
      <c r="AX340" s="13" t="s">
        <v>72</v>
      </c>
      <c r="AY340" s="244" t="s">
        <v>191</v>
      </c>
    </row>
    <row r="341" s="14" customFormat="1">
      <c r="A341" s="14"/>
      <c r="B341" s="245"/>
      <c r="C341" s="246"/>
      <c r="D341" s="236" t="s">
        <v>202</v>
      </c>
      <c r="E341" s="247" t="s">
        <v>19</v>
      </c>
      <c r="F341" s="248" t="s">
        <v>3405</v>
      </c>
      <c r="G341" s="246"/>
      <c r="H341" s="249">
        <v>475.52999999999997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202</v>
      </c>
      <c r="AU341" s="255" t="s">
        <v>82</v>
      </c>
      <c r="AV341" s="14" t="s">
        <v>82</v>
      </c>
      <c r="AW341" s="14" t="s">
        <v>34</v>
      </c>
      <c r="AX341" s="14" t="s">
        <v>72</v>
      </c>
      <c r="AY341" s="255" t="s">
        <v>191</v>
      </c>
    </row>
    <row r="342" s="15" customFormat="1">
      <c r="A342" s="15"/>
      <c r="B342" s="256"/>
      <c r="C342" s="257"/>
      <c r="D342" s="236" t="s">
        <v>202</v>
      </c>
      <c r="E342" s="258" t="s">
        <v>19</v>
      </c>
      <c r="F342" s="259" t="s">
        <v>208</v>
      </c>
      <c r="G342" s="257"/>
      <c r="H342" s="260">
        <v>475.52999999999997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202</v>
      </c>
      <c r="AU342" s="266" t="s">
        <v>82</v>
      </c>
      <c r="AV342" s="15" t="s">
        <v>93</v>
      </c>
      <c r="AW342" s="15" t="s">
        <v>34</v>
      </c>
      <c r="AX342" s="15" t="s">
        <v>72</v>
      </c>
      <c r="AY342" s="266" t="s">
        <v>191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1314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3406</v>
      </c>
      <c r="G344" s="246"/>
      <c r="H344" s="249">
        <v>392.303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5" customFormat="1">
      <c r="A345" s="15"/>
      <c r="B345" s="256"/>
      <c r="C345" s="257"/>
      <c r="D345" s="236" t="s">
        <v>202</v>
      </c>
      <c r="E345" s="258" t="s">
        <v>19</v>
      </c>
      <c r="F345" s="259" t="s">
        <v>208</v>
      </c>
      <c r="G345" s="257"/>
      <c r="H345" s="260">
        <v>392.303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202</v>
      </c>
      <c r="AU345" s="266" t="s">
        <v>82</v>
      </c>
      <c r="AV345" s="15" t="s">
        <v>93</v>
      </c>
      <c r="AW345" s="15" t="s">
        <v>34</v>
      </c>
      <c r="AX345" s="15" t="s">
        <v>72</v>
      </c>
      <c r="AY345" s="266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3407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3408</v>
      </c>
      <c r="G347" s="246"/>
      <c r="H347" s="249">
        <v>255.511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255.511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3409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3410</v>
      </c>
      <c r="G350" s="246"/>
      <c r="H350" s="249">
        <v>362.29500000000002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362.29500000000002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3411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3412</v>
      </c>
      <c r="G353" s="246"/>
      <c r="H353" s="249">
        <v>25.815999999999999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25.815999999999999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3413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3414</v>
      </c>
      <c r="G356" s="246"/>
      <c r="H356" s="249">
        <v>210.82400000000001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210.82400000000001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3415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4" customFormat="1">
      <c r="A359" s="14"/>
      <c r="B359" s="245"/>
      <c r="C359" s="246"/>
      <c r="D359" s="236" t="s">
        <v>202</v>
      </c>
      <c r="E359" s="247" t="s">
        <v>19</v>
      </c>
      <c r="F359" s="248" t="s">
        <v>3416</v>
      </c>
      <c r="G359" s="246"/>
      <c r="H359" s="249">
        <v>1370.608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202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191</v>
      </c>
    </row>
    <row r="360" s="15" customFormat="1">
      <c r="A360" s="15"/>
      <c r="B360" s="256"/>
      <c r="C360" s="257"/>
      <c r="D360" s="236" t="s">
        <v>202</v>
      </c>
      <c r="E360" s="258" t="s">
        <v>19</v>
      </c>
      <c r="F360" s="259" t="s">
        <v>208</v>
      </c>
      <c r="G360" s="257"/>
      <c r="H360" s="260">
        <v>1370.608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202</v>
      </c>
      <c r="AU360" s="266" t="s">
        <v>82</v>
      </c>
      <c r="AV360" s="15" t="s">
        <v>93</v>
      </c>
      <c r="AW360" s="15" t="s">
        <v>34</v>
      </c>
      <c r="AX360" s="15" t="s">
        <v>72</v>
      </c>
      <c r="AY360" s="266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3092.8870000000002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2" customFormat="1" ht="16.5" customHeight="1">
      <c r="A362" s="41"/>
      <c r="B362" s="42"/>
      <c r="C362" s="278" t="s">
        <v>707</v>
      </c>
      <c r="D362" s="278" t="s">
        <v>260</v>
      </c>
      <c r="E362" s="279" t="s">
        <v>3417</v>
      </c>
      <c r="F362" s="280" t="s">
        <v>3418</v>
      </c>
      <c r="G362" s="281" t="s">
        <v>310</v>
      </c>
      <c r="H362" s="282">
        <v>0.52400000000000002</v>
      </c>
      <c r="I362" s="283"/>
      <c r="J362" s="284">
        <f>ROUND(I362*H362,2)</f>
        <v>0</v>
      </c>
      <c r="K362" s="280" t="s">
        <v>197</v>
      </c>
      <c r="L362" s="285"/>
      <c r="M362" s="286" t="s">
        <v>19</v>
      </c>
      <c r="N362" s="287" t="s">
        <v>43</v>
      </c>
      <c r="O362" s="87"/>
      <c r="P362" s="225">
        <f>O362*H362</f>
        <v>0</v>
      </c>
      <c r="Q362" s="225">
        <v>1</v>
      </c>
      <c r="R362" s="225">
        <f>Q362*H362</f>
        <v>0.52400000000000002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688</v>
      </c>
      <c r="AT362" s="227" t="s">
        <v>260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3419</v>
      </c>
    </row>
    <row r="363" s="13" customFormat="1">
      <c r="A363" s="13"/>
      <c r="B363" s="234"/>
      <c r="C363" s="235"/>
      <c r="D363" s="236" t="s">
        <v>202</v>
      </c>
      <c r="E363" s="237" t="s">
        <v>19</v>
      </c>
      <c r="F363" s="238" t="s">
        <v>3402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202</v>
      </c>
      <c r="AU363" s="244" t="s">
        <v>82</v>
      </c>
      <c r="AV363" s="13" t="s">
        <v>80</v>
      </c>
      <c r="AW363" s="13" t="s">
        <v>34</v>
      </c>
      <c r="AX363" s="13" t="s">
        <v>72</v>
      </c>
      <c r="AY363" s="244" t="s">
        <v>191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3404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4" customFormat="1">
      <c r="A365" s="14"/>
      <c r="B365" s="245"/>
      <c r="C365" s="246"/>
      <c r="D365" s="236" t="s">
        <v>202</v>
      </c>
      <c r="E365" s="247" t="s">
        <v>19</v>
      </c>
      <c r="F365" s="248" t="s">
        <v>3420</v>
      </c>
      <c r="G365" s="246"/>
      <c r="H365" s="249">
        <v>0.47599999999999998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191</v>
      </c>
    </row>
    <row r="366" s="16" customFormat="1">
      <c r="A366" s="16"/>
      <c r="B366" s="267"/>
      <c r="C366" s="268"/>
      <c r="D366" s="236" t="s">
        <v>202</v>
      </c>
      <c r="E366" s="269" t="s">
        <v>19</v>
      </c>
      <c r="F366" s="270" t="s">
        <v>212</v>
      </c>
      <c r="G366" s="268"/>
      <c r="H366" s="271">
        <v>0.47599999999999998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7" t="s">
        <v>202</v>
      </c>
      <c r="AU366" s="277" t="s">
        <v>82</v>
      </c>
      <c r="AV366" s="16" t="s">
        <v>198</v>
      </c>
      <c r="AW366" s="16" t="s">
        <v>34</v>
      </c>
      <c r="AX366" s="16" t="s">
        <v>80</v>
      </c>
      <c r="AY366" s="277" t="s">
        <v>191</v>
      </c>
    </row>
    <row r="367" s="14" customFormat="1">
      <c r="A367" s="14"/>
      <c r="B367" s="245"/>
      <c r="C367" s="246"/>
      <c r="D367" s="236" t="s">
        <v>202</v>
      </c>
      <c r="E367" s="246"/>
      <c r="F367" s="248" t="s">
        <v>3421</v>
      </c>
      <c r="G367" s="246"/>
      <c r="H367" s="249">
        <v>0.52400000000000002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4</v>
      </c>
      <c r="AX367" s="14" t="s">
        <v>80</v>
      </c>
      <c r="AY367" s="255" t="s">
        <v>191</v>
      </c>
    </row>
    <row r="368" s="2" customFormat="1" ht="16.5" customHeight="1">
      <c r="A368" s="41"/>
      <c r="B368" s="42"/>
      <c r="C368" s="278" t="s">
        <v>716</v>
      </c>
      <c r="D368" s="278" t="s">
        <v>260</v>
      </c>
      <c r="E368" s="279" t="s">
        <v>1324</v>
      </c>
      <c r="F368" s="280" t="s">
        <v>1325</v>
      </c>
      <c r="G368" s="281" t="s">
        <v>310</v>
      </c>
      <c r="H368" s="282">
        <v>0.43099999999999999</v>
      </c>
      <c r="I368" s="283"/>
      <c r="J368" s="284">
        <f>ROUND(I368*H368,2)</f>
        <v>0</v>
      </c>
      <c r="K368" s="280" t="s">
        <v>197</v>
      </c>
      <c r="L368" s="285"/>
      <c r="M368" s="286" t="s">
        <v>19</v>
      </c>
      <c r="N368" s="287" t="s">
        <v>43</v>
      </c>
      <c r="O368" s="87"/>
      <c r="P368" s="225">
        <f>O368*H368</f>
        <v>0</v>
      </c>
      <c r="Q368" s="225">
        <v>1</v>
      </c>
      <c r="R368" s="225">
        <f>Q368*H368</f>
        <v>0.43099999999999999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688</v>
      </c>
      <c r="AT368" s="227" t="s">
        <v>260</v>
      </c>
      <c r="AU368" s="227" t="s">
        <v>82</v>
      </c>
      <c r="AY368" s="20" t="s">
        <v>191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80</v>
      </c>
      <c r="BK368" s="228">
        <f>ROUND(I368*H368,2)</f>
        <v>0</v>
      </c>
      <c r="BL368" s="20" t="s">
        <v>464</v>
      </c>
      <c r="BM368" s="227" t="s">
        <v>3422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3402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1314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3423</v>
      </c>
      <c r="G371" s="246"/>
      <c r="H371" s="249">
        <v>0.39200000000000002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6" customFormat="1">
      <c r="A372" s="16"/>
      <c r="B372" s="267"/>
      <c r="C372" s="268"/>
      <c r="D372" s="236" t="s">
        <v>202</v>
      </c>
      <c r="E372" s="269" t="s">
        <v>19</v>
      </c>
      <c r="F372" s="270" t="s">
        <v>212</v>
      </c>
      <c r="G372" s="268"/>
      <c r="H372" s="271">
        <v>0.39200000000000002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202</v>
      </c>
      <c r="AU372" s="277" t="s">
        <v>82</v>
      </c>
      <c r="AV372" s="16" t="s">
        <v>198</v>
      </c>
      <c r="AW372" s="16" t="s">
        <v>34</v>
      </c>
      <c r="AX372" s="16" t="s">
        <v>80</v>
      </c>
      <c r="AY372" s="277" t="s">
        <v>191</v>
      </c>
    </row>
    <row r="373" s="14" customFormat="1">
      <c r="A373" s="14"/>
      <c r="B373" s="245"/>
      <c r="C373" s="246"/>
      <c r="D373" s="236" t="s">
        <v>202</v>
      </c>
      <c r="E373" s="246"/>
      <c r="F373" s="248" t="s">
        <v>3424</v>
      </c>
      <c r="G373" s="246"/>
      <c r="H373" s="249">
        <v>0.43099999999999999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4</v>
      </c>
      <c r="AX373" s="14" t="s">
        <v>80</v>
      </c>
      <c r="AY373" s="255" t="s">
        <v>191</v>
      </c>
    </row>
    <row r="374" s="2" customFormat="1" ht="16.5" customHeight="1">
      <c r="A374" s="41"/>
      <c r="B374" s="42"/>
      <c r="C374" s="278" t="s">
        <v>724</v>
      </c>
      <c r="D374" s="278" t="s">
        <v>260</v>
      </c>
      <c r="E374" s="279" t="s">
        <v>3425</v>
      </c>
      <c r="F374" s="280" t="s">
        <v>3426</v>
      </c>
      <c r="G374" s="281" t="s">
        <v>310</v>
      </c>
      <c r="H374" s="282">
        <v>0.28199999999999997</v>
      </c>
      <c r="I374" s="283"/>
      <c r="J374" s="284">
        <f>ROUND(I374*H374,2)</f>
        <v>0</v>
      </c>
      <c r="K374" s="280" t="s">
        <v>197</v>
      </c>
      <c r="L374" s="285"/>
      <c r="M374" s="286" t="s">
        <v>19</v>
      </c>
      <c r="N374" s="287" t="s">
        <v>43</v>
      </c>
      <c r="O374" s="87"/>
      <c r="P374" s="225">
        <f>O374*H374</f>
        <v>0</v>
      </c>
      <c r="Q374" s="225">
        <v>1</v>
      </c>
      <c r="R374" s="225">
        <f>Q374*H374</f>
        <v>0.28199999999999997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688</v>
      </c>
      <c r="AT374" s="227" t="s">
        <v>260</v>
      </c>
      <c r="AU374" s="227" t="s">
        <v>82</v>
      </c>
      <c r="AY374" s="20" t="s">
        <v>191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464</v>
      </c>
      <c r="BM374" s="227" t="s">
        <v>3427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3402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3" customFormat="1">
      <c r="A376" s="13"/>
      <c r="B376" s="234"/>
      <c r="C376" s="235"/>
      <c r="D376" s="236" t="s">
        <v>202</v>
      </c>
      <c r="E376" s="237" t="s">
        <v>19</v>
      </c>
      <c r="F376" s="238" t="s">
        <v>3407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202</v>
      </c>
      <c r="AU376" s="244" t="s">
        <v>82</v>
      </c>
      <c r="AV376" s="13" t="s">
        <v>80</v>
      </c>
      <c r="AW376" s="13" t="s">
        <v>34</v>
      </c>
      <c r="AX376" s="13" t="s">
        <v>72</v>
      </c>
      <c r="AY376" s="244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3428</v>
      </c>
      <c r="G377" s="246"/>
      <c r="H377" s="249">
        <v>0.25600000000000001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6" customFormat="1">
      <c r="A378" s="16"/>
      <c r="B378" s="267"/>
      <c r="C378" s="268"/>
      <c r="D378" s="236" t="s">
        <v>202</v>
      </c>
      <c r="E378" s="269" t="s">
        <v>19</v>
      </c>
      <c r="F378" s="270" t="s">
        <v>212</v>
      </c>
      <c r="G378" s="268"/>
      <c r="H378" s="271">
        <v>0.25600000000000001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202</v>
      </c>
      <c r="AU378" s="277" t="s">
        <v>82</v>
      </c>
      <c r="AV378" s="16" t="s">
        <v>198</v>
      </c>
      <c r="AW378" s="16" t="s">
        <v>34</v>
      </c>
      <c r="AX378" s="16" t="s">
        <v>80</v>
      </c>
      <c r="AY378" s="277" t="s">
        <v>191</v>
      </c>
    </row>
    <row r="379" s="14" customFormat="1">
      <c r="A379" s="14"/>
      <c r="B379" s="245"/>
      <c r="C379" s="246"/>
      <c r="D379" s="236" t="s">
        <v>202</v>
      </c>
      <c r="E379" s="246"/>
      <c r="F379" s="248" t="s">
        <v>3429</v>
      </c>
      <c r="G379" s="246"/>
      <c r="H379" s="249">
        <v>0.28199999999999997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4</v>
      </c>
      <c r="AX379" s="14" t="s">
        <v>80</v>
      </c>
      <c r="AY379" s="255" t="s">
        <v>191</v>
      </c>
    </row>
    <row r="380" s="2" customFormat="1" ht="16.5" customHeight="1">
      <c r="A380" s="41"/>
      <c r="B380" s="42"/>
      <c r="C380" s="278" t="s">
        <v>732</v>
      </c>
      <c r="D380" s="278" t="s">
        <v>260</v>
      </c>
      <c r="E380" s="279" t="s">
        <v>3430</v>
      </c>
      <c r="F380" s="280" t="s">
        <v>3431</v>
      </c>
      <c r="G380" s="281" t="s">
        <v>310</v>
      </c>
      <c r="H380" s="282">
        <v>0.39800000000000002</v>
      </c>
      <c r="I380" s="283"/>
      <c r="J380" s="284">
        <f>ROUND(I380*H380,2)</f>
        <v>0</v>
      </c>
      <c r="K380" s="280" t="s">
        <v>197</v>
      </c>
      <c r="L380" s="285"/>
      <c r="M380" s="286" t="s">
        <v>19</v>
      </c>
      <c r="N380" s="287" t="s">
        <v>43</v>
      </c>
      <c r="O380" s="87"/>
      <c r="P380" s="225">
        <f>O380*H380</f>
        <v>0</v>
      </c>
      <c r="Q380" s="225">
        <v>1</v>
      </c>
      <c r="R380" s="225">
        <f>Q380*H380</f>
        <v>0.39800000000000002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688</v>
      </c>
      <c r="AT380" s="227" t="s">
        <v>260</v>
      </c>
      <c r="AU380" s="227" t="s">
        <v>82</v>
      </c>
      <c r="AY380" s="20" t="s">
        <v>191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464</v>
      </c>
      <c r="BM380" s="227" t="s">
        <v>3432</v>
      </c>
    </row>
    <row r="381" s="13" customFormat="1">
      <c r="A381" s="13"/>
      <c r="B381" s="234"/>
      <c r="C381" s="235"/>
      <c r="D381" s="236" t="s">
        <v>202</v>
      </c>
      <c r="E381" s="237" t="s">
        <v>19</v>
      </c>
      <c r="F381" s="238" t="s">
        <v>3402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202</v>
      </c>
      <c r="AU381" s="244" t="s">
        <v>82</v>
      </c>
      <c r="AV381" s="13" t="s">
        <v>80</v>
      </c>
      <c r="AW381" s="13" t="s">
        <v>34</v>
      </c>
      <c r="AX381" s="13" t="s">
        <v>72</v>
      </c>
      <c r="AY381" s="244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3409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3433</v>
      </c>
      <c r="G383" s="246"/>
      <c r="H383" s="249">
        <v>0.36199999999999999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6" customFormat="1">
      <c r="A384" s="16"/>
      <c r="B384" s="267"/>
      <c r="C384" s="268"/>
      <c r="D384" s="236" t="s">
        <v>202</v>
      </c>
      <c r="E384" s="269" t="s">
        <v>19</v>
      </c>
      <c r="F384" s="270" t="s">
        <v>212</v>
      </c>
      <c r="G384" s="268"/>
      <c r="H384" s="271">
        <v>0.36199999999999999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202</v>
      </c>
      <c r="AU384" s="277" t="s">
        <v>82</v>
      </c>
      <c r="AV384" s="16" t="s">
        <v>198</v>
      </c>
      <c r="AW384" s="16" t="s">
        <v>34</v>
      </c>
      <c r="AX384" s="16" t="s">
        <v>80</v>
      </c>
      <c r="AY384" s="277" t="s">
        <v>191</v>
      </c>
    </row>
    <row r="385" s="14" customFormat="1">
      <c r="A385" s="14"/>
      <c r="B385" s="245"/>
      <c r="C385" s="246"/>
      <c r="D385" s="236" t="s">
        <v>202</v>
      </c>
      <c r="E385" s="246"/>
      <c r="F385" s="248" t="s">
        <v>3434</v>
      </c>
      <c r="G385" s="246"/>
      <c r="H385" s="249">
        <v>0.39800000000000002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4</v>
      </c>
      <c r="AX385" s="14" t="s">
        <v>80</v>
      </c>
      <c r="AY385" s="255" t="s">
        <v>191</v>
      </c>
    </row>
    <row r="386" s="2" customFormat="1" ht="16.5" customHeight="1">
      <c r="A386" s="41"/>
      <c r="B386" s="42"/>
      <c r="C386" s="278" t="s">
        <v>738</v>
      </c>
      <c r="D386" s="278" t="s">
        <v>260</v>
      </c>
      <c r="E386" s="279" t="s">
        <v>3435</v>
      </c>
      <c r="F386" s="280" t="s">
        <v>3436</v>
      </c>
      <c r="G386" s="281" t="s">
        <v>310</v>
      </c>
      <c r="H386" s="282">
        <v>0.029000000000000001</v>
      </c>
      <c r="I386" s="283"/>
      <c r="J386" s="284">
        <f>ROUND(I386*H386,2)</f>
        <v>0</v>
      </c>
      <c r="K386" s="280" t="s">
        <v>197</v>
      </c>
      <c r="L386" s="285"/>
      <c r="M386" s="286" t="s">
        <v>19</v>
      </c>
      <c r="N386" s="287" t="s">
        <v>43</v>
      </c>
      <c r="O386" s="87"/>
      <c r="P386" s="225">
        <f>O386*H386</f>
        <v>0</v>
      </c>
      <c r="Q386" s="225">
        <v>1</v>
      </c>
      <c r="R386" s="225">
        <f>Q386*H386</f>
        <v>0.029000000000000001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688</v>
      </c>
      <c r="AT386" s="227" t="s">
        <v>260</v>
      </c>
      <c r="AU386" s="227" t="s">
        <v>82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464</v>
      </c>
      <c r="BM386" s="227" t="s">
        <v>3437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3402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3411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3438</v>
      </c>
      <c r="G389" s="246"/>
      <c r="H389" s="249">
        <v>0.025999999999999999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6" customFormat="1">
      <c r="A390" s="16"/>
      <c r="B390" s="267"/>
      <c r="C390" s="268"/>
      <c r="D390" s="236" t="s">
        <v>202</v>
      </c>
      <c r="E390" s="269" t="s">
        <v>19</v>
      </c>
      <c r="F390" s="270" t="s">
        <v>212</v>
      </c>
      <c r="G390" s="268"/>
      <c r="H390" s="271">
        <v>0.025999999999999999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7" t="s">
        <v>202</v>
      </c>
      <c r="AU390" s="277" t="s">
        <v>82</v>
      </c>
      <c r="AV390" s="16" t="s">
        <v>198</v>
      </c>
      <c r="AW390" s="16" t="s">
        <v>34</v>
      </c>
      <c r="AX390" s="16" t="s">
        <v>80</v>
      </c>
      <c r="AY390" s="277" t="s">
        <v>191</v>
      </c>
    </row>
    <row r="391" s="14" customFormat="1">
      <c r="A391" s="14"/>
      <c r="B391" s="245"/>
      <c r="C391" s="246"/>
      <c r="D391" s="236" t="s">
        <v>202</v>
      </c>
      <c r="E391" s="246"/>
      <c r="F391" s="248" t="s">
        <v>3439</v>
      </c>
      <c r="G391" s="246"/>
      <c r="H391" s="249">
        <v>0.029000000000000001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4</v>
      </c>
      <c r="AX391" s="14" t="s">
        <v>80</v>
      </c>
      <c r="AY391" s="255" t="s">
        <v>191</v>
      </c>
    </row>
    <row r="392" s="2" customFormat="1" ht="16.5" customHeight="1">
      <c r="A392" s="41"/>
      <c r="B392" s="42"/>
      <c r="C392" s="278" t="s">
        <v>775</v>
      </c>
      <c r="D392" s="278" t="s">
        <v>260</v>
      </c>
      <c r="E392" s="279" t="s">
        <v>3440</v>
      </c>
      <c r="F392" s="280" t="s">
        <v>3441</v>
      </c>
      <c r="G392" s="281" t="s">
        <v>310</v>
      </c>
      <c r="H392" s="282">
        <v>0.23200000000000001</v>
      </c>
      <c r="I392" s="283"/>
      <c r="J392" s="284">
        <f>ROUND(I392*H392,2)</f>
        <v>0</v>
      </c>
      <c r="K392" s="280" t="s">
        <v>197</v>
      </c>
      <c r="L392" s="285"/>
      <c r="M392" s="286" t="s">
        <v>19</v>
      </c>
      <c r="N392" s="287" t="s">
        <v>43</v>
      </c>
      <c r="O392" s="87"/>
      <c r="P392" s="225">
        <f>O392*H392</f>
        <v>0</v>
      </c>
      <c r="Q392" s="225">
        <v>1</v>
      </c>
      <c r="R392" s="225">
        <f>Q392*H392</f>
        <v>0.23200000000000001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688</v>
      </c>
      <c r="AT392" s="227" t="s">
        <v>260</v>
      </c>
      <c r="AU392" s="227" t="s">
        <v>82</v>
      </c>
      <c r="AY392" s="20" t="s">
        <v>191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80</v>
      </c>
      <c r="BK392" s="228">
        <f>ROUND(I392*H392,2)</f>
        <v>0</v>
      </c>
      <c r="BL392" s="20" t="s">
        <v>464</v>
      </c>
      <c r="BM392" s="227" t="s">
        <v>3442</v>
      </c>
    </row>
    <row r="393" s="13" customFormat="1">
      <c r="A393" s="13"/>
      <c r="B393" s="234"/>
      <c r="C393" s="235"/>
      <c r="D393" s="236" t="s">
        <v>202</v>
      </c>
      <c r="E393" s="237" t="s">
        <v>19</v>
      </c>
      <c r="F393" s="238" t="s">
        <v>3402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202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191</v>
      </c>
    </row>
    <row r="394" s="13" customFormat="1">
      <c r="A394" s="13"/>
      <c r="B394" s="234"/>
      <c r="C394" s="235"/>
      <c r="D394" s="236" t="s">
        <v>202</v>
      </c>
      <c r="E394" s="237" t="s">
        <v>19</v>
      </c>
      <c r="F394" s="238" t="s">
        <v>3413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202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3443</v>
      </c>
      <c r="G395" s="246"/>
      <c r="H395" s="249">
        <v>0.21099999999999999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6" customFormat="1">
      <c r="A396" s="16"/>
      <c r="B396" s="267"/>
      <c r="C396" s="268"/>
      <c r="D396" s="236" t="s">
        <v>202</v>
      </c>
      <c r="E396" s="269" t="s">
        <v>19</v>
      </c>
      <c r="F396" s="270" t="s">
        <v>212</v>
      </c>
      <c r="G396" s="268"/>
      <c r="H396" s="271">
        <v>0.21099999999999999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7" t="s">
        <v>202</v>
      </c>
      <c r="AU396" s="277" t="s">
        <v>82</v>
      </c>
      <c r="AV396" s="16" t="s">
        <v>198</v>
      </c>
      <c r="AW396" s="16" t="s">
        <v>34</v>
      </c>
      <c r="AX396" s="16" t="s">
        <v>80</v>
      </c>
      <c r="AY396" s="277" t="s">
        <v>191</v>
      </c>
    </row>
    <row r="397" s="14" customFormat="1">
      <c r="A397" s="14"/>
      <c r="B397" s="245"/>
      <c r="C397" s="246"/>
      <c r="D397" s="236" t="s">
        <v>202</v>
      </c>
      <c r="E397" s="246"/>
      <c r="F397" s="248" t="s">
        <v>3444</v>
      </c>
      <c r="G397" s="246"/>
      <c r="H397" s="249">
        <v>0.23200000000000001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4</v>
      </c>
      <c r="AX397" s="14" t="s">
        <v>80</v>
      </c>
      <c r="AY397" s="255" t="s">
        <v>191</v>
      </c>
    </row>
    <row r="398" s="2" customFormat="1" ht="16.5" customHeight="1">
      <c r="A398" s="41"/>
      <c r="B398" s="42"/>
      <c r="C398" s="278" t="s">
        <v>826</v>
      </c>
      <c r="D398" s="278" t="s">
        <v>260</v>
      </c>
      <c r="E398" s="279" t="s">
        <v>3445</v>
      </c>
      <c r="F398" s="280" t="s">
        <v>3446</v>
      </c>
      <c r="G398" s="281" t="s">
        <v>310</v>
      </c>
      <c r="H398" s="282">
        <v>1.508</v>
      </c>
      <c r="I398" s="283"/>
      <c r="J398" s="284">
        <f>ROUND(I398*H398,2)</f>
        <v>0</v>
      </c>
      <c r="K398" s="280" t="s">
        <v>197</v>
      </c>
      <c r="L398" s="285"/>
      <c r="M398" s="286" t="s">
        <v>19</v>
      </c>
      <c r="N398" s="287" t="s">
        <v>43</v>
      </c>
      <c r="O398" s="87"/>
      <c r="P398" s="225">
        <f>O398*H398</f>
        <v>0</v>
      </c>
      <c r="Q398" s="225">
        <v>1</v>
      </c>
      <c r="R398" s="225">
        <f>Q398*H398</f>
        <v>1.508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688</v>
      </c>
      <c r="AT398" s="227" t="s">
        <v>260</v>
      </c>
      <c r="AU398" s="227" t="s">
        <v>82</v>
      </c>
      <c r="AY398" s="20" t="s">
        <v>191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80</v>
      </c>
      <c r="BK398" s="228">
        <f>ROUND(I398*H398,2)</f>
        <v>0</v>
      </c>
      <c r="BL398" s="20" t="s">
        <v>464</v>
      </c>
      <c r="BM398" s="227" t="s">
        <v>3447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3402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3415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3448</v>
      </c>
      <c r="G401" s="246"/>
      <c r="H401" s="249">
        <v>1.371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6" customFormat="1">
      <c r="A402" s="16"/>
      <c r="B402" s="267"/>
      <c r="C402" s="268"/>
      <c r="D402" s="236" t="s">
        <v>202</v>
      </c>
      <c r="E402" s="269" t="s">
        <v>19</v>
      </c>
      <c r="F402" s="270" t="s">
        <v>212</v>
      </c>
      <c r="G402" s="268"/>
      <c r="H402" s="271">
        <v>1.371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7" t="s">
        <v>202</v>
      </c>
      <c r="AU402" s="277" t="s">
        <v>82</v>
      </c>
      <c r="AV402" s="16" t="s">
        <v>198</v>
      </c>
      <c r="AW402" s="16" t="s">
        <v>34</v>
      </c>
      <c r="AX402" s="16" t="s">
        <v>80</v>
      </c>
      <c r="AY402" s="277" t="s">
        <v>191</v>
      </c>
    </row>
    <row r="403" s="14" customFormat="1">
      <c r="A403" s="14"/>
      <c r="B403" s="245"/>
      <c r="C403" s="246"/>
      <c r="D403" s="236" t="s">
        <v>202</v>
      </c>
      <c r="E403" s="246"/>
      <c r="F403" s="248" t="s">
        <v>3449</v>
      </c>
      <c r="G403" s="246"/>
      <c r="H403" s="249">
        <v>1.508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4</v>
      </c>
      <c r="AX403" s="14" t="s">
        <v>80</v>
      </c>
      <c r="AY403" s="255" t="s">
        <v>191</v>
      </c>
    </row>
    <row r="404" s="2" customFormat="1" ht="16.5" customHeight="1">
      <c r="A404" s="41"/>
      <c r="B404" s="42"/>
      <c r="C404" s="216" t="s">
        <v>831</v>
      </c>
      <c r="D404" s="216" t="s">
        <v>193</v>
      </c>
      <c r="E404" s="217" t="s">
        <v>3450</v>
      </c>
      <c r="F404" s="218" t="s">
        <v>3451</v>
      </c>
      <c r="G404" s="219" t="s">
        <v>1187</v>
      </c>
      <c r="H404" s="220">
        <v>144.107</v>
      </c>
      <c r="I404" s="221"/>
      <c r="J404" s="222">
        <f>ROUND(I404*H404,2)</f>
        <v>0</v>
      </c>
      <c r="K404" s="218" t="s">
        <v>197</v>
      </c>
      <c r="L404" s="47"/>
      <c r="M404" s="223" t="s">
        <v>19</v>
      </c>
      <c r="N404" s="224" t="s">
        <v>43</v>
      </c>
      <c r="O404" s="87"/>
      <c r="P404" s="225">
        <f>O404*H404</f>
        <v>0</v>
      </c>
      <c r="Q404" s="225">
        <v>5.0000000000000002E-05</v>
      </c>
      <c r="R404" s="225">
        <f>Q404*H404</f>
        <v>0.0072053500000000001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464</v>
      </c>
      <c r="AT404" s="227" t="s">
        <v>193</v>
      </c>
      <c r="AU404" s="227" t="s">
        <v>82</v>
      </c>
      <c r="AY404" s="20" t="s">
        <v>191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80</v>
      </c>
      <c r="BK404" s="228">
        <f>ROUND(I404*H404,2)</f>
        <v>0</v>
      </c>
      <c r="BL404" s="20" t="s">
        <v>464</v>
      </c>
      <c r="BM404" s="227" t="s">
        <v>3452</v>
      </c>
    </row>
    <row r="405" s="2" customFormat="1">
      <c r="A405" s="41"/>
      <c r="B405" s="42"/>
      <c r="C405" s="43"/>
      <c r="D405" s="229" t="s">
        <v>200</v>
      </c>
      <c r="E405" s="43"/>
      <c r="F405" s="230" t="s">
        <v>3453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200</v>
      </c>
      <c r="AU405" s="20" t="s">
        <v>82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3402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3403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3454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3455</v>
      </c>
      <c r="G409" s="246"/>
      <c r="H409" s="249">
        <v>144.107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6" customFormat="1">
      <c r="A410" s="16"/>
      <c r="B410" s="267"/>
      <c r="C410" s="268"/>
      <c r="D410" s="236" t="s">
        <v>202</v>
      </c>
      <c r="E410" s="269" t="s">
        <v>19</v>
      </c>
      <c r="F410" s="270" t="s">
        <v>212</v>
      </c>
      <c r="G410" s="268"/>
      <c r="H410" s="271">
        <v>144.107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7" t="s">
        <v>202</v>
      </c>
      <c r="AU410" s="277" t="s">
        <v>82</v>
      </c>
      <c r="AV410" s="16" t="s">
        <v>198</v>
      </c>
      <c r="AW410" s="16" t="s">
        <v>34</v>
      </c>
      <c r="AX410" s="16" t="s">
        <v>80</v>
      </c>
      <c r="AY410" s="277" t="s">
        <v>191</v>
      </c>
    </row>
    <row r="411" s="2" customFormat="1" ht="16.5" customHeight="1">
      <c r="A411" s="41"/>
      <c r="B411" s="42"/>
      <c r="C411" s="278" t="s">
        <v>838</v>
      </c>
      <c r="D411" s="278" t="s">
        <v>260</v>
      </c>
      <c r="E411" s="279" t="s">
        <v>3456</v>
      </c>
      <c r="F411" s="280" t="s">
        <v>3457</v>
      </c>
      <c r="G411" s="281" t="s">
        <v>310</v>
      </c>
      <c r="H411" s="282">
        <v>0.158</v>
      </c>
      <c r="I411" s="283"/>
      <c r="J411" s="284">
        <f>ROUND(I411*H411,2)</f>
        <v>0</v>
      </c>
      <c r="K411" s="280" t="s">
        <v>197</v>
      </c>
      <c r="L411" s="285"/>
      <c r="M411" s="286" t="s">
        <v>19</v>
      </c>
      <c r="N411" s="287" t="s">
        <v>43</v>
      </c>
      <c r="O411" s="87"/>
      <c r="P411" s="225">
        <f>O411*H411</f>
        <v>0</v>
      </c>
      <c r="Q411" s="225">
        <v>1</v>
      </c>
      <c r="R411" s="225">
        <f>Q411*H411</f>
        <v>0.158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688</v>
      </c>
      <c r="AT411" s="227" t="s">
        <v>260</v>
      </c>
      <c r="AU411" s="227" t="s">
        <v>82</v>
      </c>
      <c r="AY411" s="20" t="s">
        <v>191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80</v>
      </c>
      <c r="BK411" s="228">
        <f>ROUND(I411*H411,2)</f>
        <v>0</v>
      </c>
      <c r="BL411" s="20" t="s">
        <v>464</v>
      </c>
      <c r="BM411" s="227" t="s">
        <v>3458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3402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3" customFormat="1">
      <c r="A413" s="13"/>
      <c r="B413" s="234"/>
      <c r="C413" s="235"/>
      <c r="D413" s="236" t="s">
        <v>202</v>
      </c>
      <c r="E413" s="237" t="s">
        <v>19</v>
      </c>
      <c r="F413" s="238" t="s">
        <v>3454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202</v>
      </c>
      <c r="AU413" s="244" t="s">
        <v>82</v>
      </c>
      <c r="AV413" s="13" t="s">
        <v>80</v>
      </c>
      <c r="AW413" s="13" t="s">
        <v>34</v>
      </c>
      <c r="AX413" s="13" t="s">
        <v>72</v>
      </c>
      <c r="AY413" s="244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3459</v>
      </c>
      <c r="G414" s="246"/>
      <c r="H414" s="249">
        <v>0.14399999999999999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6" customFormat="1">
      <c r="A415" s="16"/>
      <c r="B415" s="267"/>
      <c r="C415" s="268"/>
      <c r="D415" s="236" t="s">
        <v>202</v>
      </c>
      <c r="E415" s="269" t="s">
        <v>19</v>
      </c>
      <c r="F415" s="270" t="s">
        <v>212</v>
      </c>
      <c r="G415" s="268"/>
      <c r="H415" s="271">
        <v>0.14399999999999999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202</v>
      </c>
      <c r="AU415" s="277" t="s">
        <v>82</v>
      </c>
      <c r="AV415" s="16" t="s">
        <v>198</v>
      </c>
      <c r="AW415" s="16" t="s">
        <v>34</v>
      </c>
      <c r="AX415" s="16" t="s">
        <v>80</v>
      </c>
      <c r="AY415" s="277" t="s">
        <v>191</v>
      </c>
    </row>
    <row r="416" s="14" customFormat="1">
      <c r="A416" s="14"/>
      <c r="B416" s="245"/>
      <c r="C416" s="246"/>
      <c r="D416" s="236" t="s">
        <v>202</v>
      </c>
      <c r="E416" s="246"/>
      <c r="F416" s="248" t="s">
        <v>3460</v>
      </c>
      <c r="G416" s="246"/>
      <c r="H416" s="249">
        <v>0.158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4</v>
      </c>
      <c r="AX416" s="14" t="s">
        <v>80</v>
      </c>
      <c r="AY416" s="255" t="s">
        <v>191</v>
      </c>
    </row>
    <row r="417" s="2" customFormat="1" ht="24.15" customHeight="1">
      <c r="A417" s="41"/>
      <c r="B417" s="42"/>
      <c r="C417" s="216" t="s">
        <v>900</v>
      </c>
      <c r="D417" s="216" t="s">
        <v>193</v>
      </c>
      <c r="E417" s="217" t="s">
        <v>2876</v>
      </c>
      <c r="F417" s="218" t="s">
        <v>2877</v>
      </c>
      <c r="G417" s="219" t="s">
        <v>310</v>
      </c>
      <c r="H417" s="220">
        <v>6.4189999999999996</v>
      </c>
      <c r="I417" s="221"/>
      <c r="J417" s="222">
        <f>ROUND(I417*H417,2)</f>
        <v>0</v>
      </c>
      <c r="K417" s="218" t="s">
        <v>197</v>
      </c>
      <c r="L417" s="47"/>
      <c r="M417" s="223" t="s">
        <v>19</v>
      </c>
      <c r="N417" s="224" t="s">
        <v>43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464</v>
      </c>
      <c r="AT417" s="227" t="s">
        <v>193</v>
      </c>
      <c r="AU417" s="227" t="s">
        <v>82</v>
      </c>
      <c r="AY417" s="20" t="s">
        <v>191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464</v>
      </c>
      <c r="BM417" s="227" t="s">
        <v>3461</v>
      </c>
    </row>
    <row r="418" s="2" customFormat="1">
      <c r="A418" s="41"/>
      <c r="B418" s="42"/>
      <c r="C418" s="43"/>
      <c r="D418" s="229" t="s">
        <v>200</v>
      </c>
      <c r="E418" s="43"/>
      <c r="F418" s="230" t="s">
        <v>2879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200</v>
      </c>
      <c r="AU418" s="20" t="s">
        <v>82</v>
      </c>
    </row>
    <row r="419" s="2" customFormat="1" ht="33" customHeight="1">
      <c r="A419" s="41"/>
      <c r="B419" s="42"/>
      <c r="C419" s="216" t="s">
        <v>844</v>
      </c>
      <c r="D419" s="216" t="s">
        <v>193</v>
      </c>
      <c r="E419" s="217" t="s">
        <v>3462</v>
      </c>
      <c r="F419" s="218" t="s">
        <v>3463</v>
      </c>
      <c r="G419" s="219" t="s">
        <v>310</v>
      </c>
      <c r="H419" s="220">
        <v>6.4189999999999996</v>
      </c>
      <c r="I419" s="221"/>
      <c r="J419" s="222">
        <f>ROUND(I419*H419,2)</f>
        <v>0</v>
      </c>
      <c r="K419" s="218" t="s">
        <v>197</v>
      </c>
      <c r="L419" s="47"/>
      <c r="M419" s="223" t="s">
        <v>19</v>
      </c>
      <c r="N419" s="224" t="s">
        <v>43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464</v>
      </c>
      <c r="AT419" s="227" t="s">
        <v>193</v>
      </c>
      <c r="AU419" s="227" t="s">
        <v>82</v>
      </c>
      <c r="AY419" s="20" t="s">
        <v>191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80</v>
      </c>
      <c r="BK419" s="228">
        <f>ROUND(I419*H419,2)</f>
        <v>0</v>
      </c>
      <c r="BL419" s="20" t="s">
        <v>464</v>
      </c>
      <c r="BM419" s="227" t="s">
        <v>3464</v>
      </c>
    </row>
    <row r="420" s="2" customFormat="1">
      <c r="A420" s="41"/>
      <c r="B420" s="42"/>
      <c r="C420" s="43"/>
      <c r="D420" s="229" t="s">
        <v>200</v>
      </c>
      <c r="E420" s="43"/>
      <c r="F420" s="230" t="s">
        <v>3465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200</v>
      </c>
      <c r="AU420" s="20" t="s">
        <v>82</v>
      </c>
    </row>
    <row r="421" s="12" customFormat="1" ht="22.8" customHeight="1">
      <c r="A421" s="12"/>
      <c r="B421" s="200"/>
      <c r="C421" s="201"/>
      <c r="D421" s="202" t="s">
        <v>71</v>
      </c>
      <c r="E421" s="214" t="s">
        <v>3212</v>
      </c>
      <c r="F421" s="214" t="s">
        <v>3213</v>
      </c>
      <c r="G421" s="201"/>
      <c r="H421" s="201"/>
      <c r="I421" s="204"/>
      <c r="J421" s="215">
        <f>BK421</f>
        <v>0</v>
      </c>
      <c r="K421" s="201"/>
      <c r="L421" s="206"/>
      <c r="M421" s="207"/>
      <c r="N421" s="208"/>
      <c r="O421" s="208"/>
      <c r="P421" s="209">
        <f>SUM(P422:P585)</f>
        <v>0</v>
      </c>
      <c r="Q421" s="208"/>
      <c r="R421" s="209">
        <f>SUM(R422:R585)</f>
        <v>0.12115827999999999</v>
      </c>
      <c r="S421" s="208"/>
      <c r="T421" s="210">
        <f>SUM(T422:T585)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1" t="s">
        <v>82</v>
      </c>
      <c r="AT421" s="212" t="s">
        <v>71</v>
      </c>
      <c r="AU421" s="212" t="s">
        <v>80</v>
      </c>
      <c r="AY421" s="211" t="s">
        <v>191</v>
      </c>
      <c r="BK421" s="213">
        <f>SUM(BK422:BK585)</f>
        <v>0</v>
      </c>
    </row>
    <row r="422" s="2" customFormat="1" ht="24.15" customHeight="1">
      <c r="A422" s="41"/>
      <c r="B422" s="42"/>
      <c r="C422" s="216" t="s">
        <v>856</v>
      </c>
      <c r="D422" s="216" t="s">
        <v>193</v>
      </c>
      <c r="E422" s="217" t="s">
        <v>3215</v>
      </c>
      <c r="F422" s="218" t="s">
        <v>3216</v>
      </c>
      <c r="G422" s="219" t="s">
        <v>196</v>
      </c>
      <c r="H422" s="220">
        <v>147.75399999999999</v>
      </c>
      <c r="I422" s="221"/>
      <c r="J422" s="222">
        <f>ROUND(I422*H422,2)</f>
        <v>0</v>
      </c>
      <c r="K422" s="218" t="s">
        <v>197</v>
      </c>
      <c r="L422" s="47"/>
      <c r="M422" s="223" t="s">
        <v>19</v>
      </c>
      <c r="N422" s="224" t="s">
        <v>43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464</v>
      </c>
      <c r="AT422" s="227" t="s">
        <v>193</v>
      </c>
      <c r="AU422" s="227" t="s">
        <v>82</v>
      </c>
      <c r="AY422" s="20" t="s">
        <v>191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80</v>
      </c>
      <c r="BK422" s="228">
        <f>ROUND(I422*H422,2)</f>
        <v>0</v>
      </c>
      <c r="BL422" s="20" t="s">
        <v>464</v>
      </c>
      <c r="BM422" s="227" t="s">
        <v>3466</v>
      </c>
    </row>
    <row r="423" s="2" customFormat="1">
      <c r="A423" s="41"/>
      <c r="B423" s="42"/>
      <c r="C423" s="43"/>
      <c r="D423" s="229" t="s">
        <v>200</v>
      </c>
      <c r="E423" s="43"/>
      <c r="F423" s="230" t="s">
        <v>3218</v>
      </c>
      <c r="G423" s="43"/>
      <c r="H423" s="43"/>
      <c r="I423" s="231"/>
      <c r="J423" s="43"/>
      <c r="K423" s="43"/>
      <c r="L423" s="47"/>
      <c r="M423" s="232"/>
      <c r="N423" s="233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200</v>
      </c>
      <c r="AU423" s="20" t="s">
        <v>82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3353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3371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3372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4" customFormat="1">
      <c r="A427" s="14"/>
      <c r="B427" s="245"/>
      <c r="C427" s="246"/>
      <c r="D427" s="236" t="s">
        <v>202</v>
      </c>
      <c r="E427" s="247" t="s">
        <v>19</v>
      </c>
      <c r="F427" s="248" t="s">
        <v>3467</v>
      </c>
      <c r="G427" s="246"/>
      <c r="H427" s="249">
        <v>9.9890000000000008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202</v>
      </c>
      <c r="AU427" s="255" t="s">
        <v>82</v>
      </c>
      <c r="AV427" s="14" t="s">
        <v>82</v>
      </c>
      <c r="AW427" s="14" t="s">
        <v>34</v>
      </c>
      <c r="AX427" s="14" t="s">
        <v>72</v>
      </c>
      <c r="AY427" s="255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3374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3468</v>
      </c>
      <c r="G429" s="246"/>
      <c r="H429" s="249">
        <v>16.617000000000001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5" customFormat="1">
      <c r="A430" s="15"/>
      <c r="B430" s="256"/>
      <c r="C430" s="257"/>
      <c r="D430" s="236" t="s">
        <v>202</v>
      </c>
      <c r="E430" s="258" t="s">
        <v>19</v>
      </c>
      <c r="F430" s="259" t="s">
        <v>208</v>
      </c>
      <c r="G430" s="257"/>
      <c r="H430" s="260">
        <v>26.606000000000002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202</v>
      </c>
      <c r="AU430" s="266" t="s">
        <v>82</v>
      </c>
      <c r="AV430" s="15" t="s">
        <v>93</v>
      </c>
      <c r="AW430" s="15" t="s">
        <v>34</v>
      </c>
      <c r="AX430" s="15" t="s">
        <v>72</v>
      </c>
      <c r="AY430" s="266" t="s">
        <v>191</v>
      </c>
    </row>
    <row r="431" s="13" customFormat="1">
      <c r="A431" s="13"/>
      <c r="B431" s="234"/>
      <c r="C431" s="235"/>
      <c r="D431" s="236" t="s">
        <v>202</v>
      </c>
      <c r="E431" s="237" t="s">
        <v>19</v>
      </c>
      <c r="F431" s="238" t="s">
        <v>3353</v>
      </c>
      <c r="G431" s="235"/>
      <c r="H431" s="237" t="s">
        <v>19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202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191</v>
      </c>
    </row>
    <row r="432" s="13" customFormat="1">
      <c r="A432" s="13"/>
      <c r="B432" s="234"/>
      <c r="C432" s="235"/>
      <c r="D432" s="236" t="s">
        <v>202</v>
      </c>
      <c r="E432" s="237" t="s">
        <v>19</v>
      </c>
      <c r="F432" s="238" t="s">
        <v>3376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202</v>
      </c>
      <c r="AU432" s="244" t="s">
        <v>82</v>
      </c>
      <c r="AV432" s="13" t="s">
        <v>80</v>
      </c>
      <c r="AW432" s="13" t="s">
        <v>34</v>
      </c>
      <c r="AX432" s="13" t="s">
        <v>72</v>
      </c>
      <c r="AY432" s="244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3377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3469</v>
      </c>
      <c r="G434" s="246"/>
      <c r="H434" s="249">
        <v>14.846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14.846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3379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3" customFormat="1">
      <c r="A437" s="13"/>
      <c r="B437" s="234"/>
      <c r="C437" s="235"/>
      <c r="D437" s="236" t="s">
        <v>202</v>
      </c>
      <c r="E437" s="237" t="s">
        <v>19</v>
      </c>
      <c r="F437" s="238" t="s">
        <v>3380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202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3470</v>
      </c>
      <c r="G438" s="246"/>
      <c r="H438" s="249">
        <v>2.8919999999999999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5" customFormat="1">
      <c r="A439" s="15"/>
      <c r="B439" s="256"/>
      <c r="C439" s="257"/>
      <c r="D439" s="236" t="s">
        <v>202</v>
      </c>
      <c r="E439" s="258" t="s">
        <v>19</v>
      </c>
      <c r="F439" s="259" t="s">
        <v>208</v>
      </c>
      <c r="G439" s="257"/>
      <c r="H439" s="260">
        <v>2.8919999999999999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202</v>
      </c>
      <c r="AU439" s="266" t="s">
        <v>82</v>
      </c>
      <c r="AV439" s="15" t="s">
        <v>93</v>
      </c>
      <c r="AW439" s="15" t="s">
        <v>34</v>
      </c>
      <c r="AX439" s="15" t="s">
        <v>72</v>
      </c>
      <c r="AY439" s="266" t="s">
        <v>191</v>
      </c>
    </row>
    <row r="440" s="13" customFormat="1">
      <c r="A440" s="13"/>
      <c r="B440" s="234"/>
      <c r="C440" s="235"/>
      <c r="D440" s="236" t="s">
        <v>202</v>
      </c>
      <c r="E440" s="237" t="s">
        <v>19</v>
      </c>
      <c r="F440" s="238" t="s">
        <v>3403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202</v>
      </c>
      <c r="AU440" s="244" t="s">
        <v>82</v>
      </c>
      <c r="AV440" s="13" t="s">
        <v>80</v>
      </c>
      <c r="AW440" s="13" t="s">
        <v>34</v>
      </c>
      <c r="AX440" s="13" t="s">
        <v>72</v>
      </c>
      <c r="AY440" s="244" t="s">
        <v>191</v>
      </c>
    </row>
    <row r="441" s="13" customFormat="1">
      <c r="A441" s="13"/>
      <c r="B441" s="234"/>
      <c r="C441" s="235"/>
      <c r="D441" s="236" t="s">
        <v>202</v>
      </c>
      <c r="E441" s="237" t="s">
        <v>19</v>
      </c>
      <c r="F441" s="238" t="s">
        <v>3404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202</v>
      </c>
      <c r="AU441" s="244" t="s">
        <v>82</v>
      </c>
      <c r="AV441" s="13" t="s">
        <v>80</v>
      </c>
      <c r="AW441" s="13" t="s">
        <v>34</v>
      </c>
      <c r="AX441" s="13" t="s">
        <v>72</v>
      </c>
      <c r="AY441" s="244" t="s">
        <v>191</v>
      </c>
    </row>
    <row r="442" s="14" customFormat="1">
      <c r="A442" s="14"/>
      <c r="B442" s="245"/>
      <c r="C442" s="246"/>
      <c r="D442" s="236" t="s">
        <v>202</v>
      </c>
      <c r="E442" s="247" t="s">
        <v>19</v>
      </c>
      <c r="F442" s="248" t="s">
        <v>3471</v>
      </c>
      <c r="G442" s="246"/>
      <c r="H442" s="249">
        <v>16.186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202</v>
      </c>
      <c r="AU442" s="255" t="s">
        <v>82</v>
      </c>
      <c r="AV442" s="14" t="s">
        <v>82</v>
      </c>
      <c r="AW442" s="14" t="s">
        <v>34</v>
      </c>
      <c r="AX442" s="14" t="s">
        <v>72</v>
      </c>
      <c r="AY442" s="255" t="s">
        <v>191</v>
      </c>
    </row>
    <row r="443" s="15" customFormat="1">
      <c r="A443" s="15"/>
      <c r="B443" s="256"/>
      <c r="C443" s="257"/>
      <c r="D443" s="236" t="s">
        <v>202</v>
      </c>
      <c r="E443" s="258" t="s">
        <v>19</v>
      </c>
      <c r="F443" s="259" t="s">
        <v>208</v>
      </c>
      <c r="G443" s="257"/>
      <c r="H443" s="260">
        <v>16.186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202</v>
      </c>
      <c r="AU443" s="266" t="s">
        <v>82</v>
      </c>
      <c r="AV443" s="15" t="s">
        <v>93</v>
      </c>
      <c r="AW443" s="15" t="s">
        <v>34</v>
      </c>
      <c r="AX443" s="15" t="s">
        <v>72</v>
      </c>
      <c r="AY443" s="266" t="s">
        <v>191</v>
      </c>
    </row>
    <row r="444" s="13" customFormat="1">
      <c r="A444" s="13"/>
      <c r="B444" s="234"/>
      <c r="C444" s="235"/>
      <c r="D444" s="236" t="s">
        <v>202</v>
      </c>
      <c r="E444" s="237" t="s">
        <v>19</v>
      </c>
      <c r="F444" s="238" t="s">
        <v>1314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202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3472</v>
      </c>
      <c r="G445" s="246"/>
      <c r="H445" s="249">
        <v>16.795999999999999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5" customFormat="1">
      <c r="A446" s="15"/>
      <c r="B446" s="256"/>
      <c r="C446" s="257"/>
      <c r="D446" s="236" t="s">
        <v>202</v>
      </c>
      <c r="E446" s="258" t="s">
        <v>19</v>
      </c>
      <c r="F446" s="259" t="s">
        <v>208</v>
      </c>
      <c r="G446" s="257"/>
      <c r="H446" s="260">
        <v>16.795999999999999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202</v>
      </c>
      <c r="AU446" s="266" t="s">
        <v>82</v>
      </c>
      <c r="AV446" s="15" t="s">
        <v>93</v>
      </c>
      <c r="AW446" s="15" t="s">
        <v>34</v>
      </c>
      <c r="AX446" s="15" t="s">
        <v>72</v>
      </c>
      <c r="AY446" s="266" t="s">
        <v>191</v>
      </c>
    </row>
    <row r="447" s="13" customFormat="1">
      <c r="A447" s="13"/>
      <c r="B447" s="234"/>
      <c r="C447" s="235"/>
      <c r="D447" s="236" t="s">
        <v>202</v>
      </c>
      <c r="E447" s="237" t="s">
        <v>19</v>
      </c>
      <c r="F447" s="238" t="s">
        <v>3407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202</v>
      </c>
      <c r="AU447" s="244" t="s">
        <v>82</v>
      </c>
      <c r="AV447" s="13" t="s">
        <v>80</v>
      </c>
      <c r="AW447" s="13" t="s">
        <v>34</v>
      </c>
      <c r="AX447" s="13" t="s">
        <v>72</v>
      </c>
      <c r="AY447" s="244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3473</v>
      </c>
      <c r="G448" s="246"/>
      <c r="H448" s="249">
        <v>9.5069999999999997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5" customFormat="1">
      <c r="A449" s="15"/>
      <c r="B449" s="256"/>
      <c r="C449" s="257"/>
      <c r="D449" s="236" t="s">
        <v>202</v>
      </c>
      <c r="E449" s="258" t="s">
        <v>19</v>
      </c>
      <c r="F449" s="259" t="s">
        <v>208</v>
      </c>
      <c r="G449" s="257"/>
      <c r="H449" s="260">
        <v>9.5069999999999997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202</v>
      </c>
      <c r="AU449" s="266" t="s">
        <v>82</v>
      </c>
      <c r="AV449" s="15" t="s">
        <v>93</v>
      </c>
      <c r="AW449" s="15" t="s">
        <v>34</v>
      </c>
      <c r="AX449" s="15" t="s">
        <v>72</v>
      </c>
      <c r="AY449" s="266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3409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3474</v>
      </c>
      <c r="G451" s="246"/>
      <c r="H451" s="249">
        <v>8.0139999999999993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5" customFormat="1">
      <c r="A452" s="15"/>
      <c r="B452" s="256"/>
      <c r="C452" s="257"/>
      <c r="D452" s="236" t="s">
        <v>202</v>
      </c>
      <c r="E452" s="258" t="s">
        <v>19</v>
      </c>
      <c r="F452" s="259" t="s">
        <v>208</v>
      </c>
      <c r="G452" s="257"/>
      <c r="H452" s="260">
        <v>8.0139999999999993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202</v>
      </c>
      <c r="AU452" s="266" t="s">
        <v>82</v>
      </c>
      <c r="AV452" s="15" t="s">
        <v>93</v>
      </c>
      <c r="AW452" s="15" t="s">
        <v>34</v>
      </c>
      <c r="AX452" s="15" t="s">
        <v>72</v>
      </c>
      <c r="AY452" s="266" t="s">
        <v>191</v>
      </c>
    </row>
    <row r="453" s="13" customFormat="1">
      <c r="A453" s="13"/>
      <c r="B453" s="234"/>
      <c r="C453" s="235"/>
      <c r="D453" s="236" t="s">
        <v>202</v>
      </c>
      <c r="E453" s="237" t="s">
        <v>19</v>
      </c>
      <c r="F453" s="238" t="s">
        <v>3411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202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191</v>
      </c>
    </row>
    <row r="454" s="14" customFormat="1">
      <c r="A454" s="14"/>
      <c r="B454" s="245"/>
      <c r="C454" s="246"/>
      <c r="D454" s="236" t="s">
        <v>202</v>
      </c>
      <c r="E454" s="247" t="s">
        <v>19</v>
      </c>
      <c r="F454" s="248" t="s">
        <v>3475</v>
      </c>
      <c r="G454" s="246"/>
      <c r="H454" s="249">
        <v>0.85699999999999998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202</v>
      </c>
      <c r="AU454" s="255" t="s">
        <v>82</v>
      </c>
      <c r="AV454" s="14" t="s">
        <v>82</v>
      </c>
      <c r="AW454" s="14" t="s">
        <v>34</v>
      </c>
      <c r="AX454" s="14" t="s">
        <v>72</v>
      </c>
      <c r="AY454" s="255" t="s">
        <v>191</v>
      </c>
    </row>
    <row r="455" s="15" customFormat="1">
      <c r="A455" s="15"/>
      <c r="B455" s="256"/>
      <c r="C455" s="257"/>
      <c r="D455" s="236" t="s">
        <v>202</v>
      </c>
      <c r="E455" s="258" t="s">
        <v>19</v>
      </c>
      <c r="F455" s="259" t="s">
        <v>208</v>
      </c>
      <c r="G455" s="257"/>
      <c r="H455" s="260">
        <v>0.85699999999999998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202</v>
      </c>
      <c r="AU455" s="266" t="s">
        <v>82</v>
      </c>
      <c r="AV455" s="15" t="s">
        <v>93</v>
      </c>
      <c r="AW455" s="15" t="s">
        <v>34</v>
      </c>
      <c r="AX455" s="15" t="s">
        <v>72</v>
      </c>
      <c r="AY455" s="266" t="s">
        <v>191</v>
      </c>
    </row>
    <row r="456" s="13" customFormat="1">
      <c r="A456" s="13"/>
      <c r="B456" s="234"/>
      <c r="C456" s="235"/>
      <c r="D456" s="236" t="s">
        <v>202</v>
      </c>
      <c r="E456" s="237" t="s">
        <v>19</v>
      </c>
      <c r="F456" s="238" t="s">
        <v>3413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202</v>
      </c>
      <c r="AU456" s="244" t="s">
        <v>82</v>
      </c>
      <c r="AV456" s="13" t="s">
        <v>80</v>
      </c>
      <c r="AW456" s="13" t="s">
        <v>34</v>
      </c>
      <c r="AX456" s="13" t="s">
        <v>72</v>
      </c>
      <c r="AY456" s="244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3476</v>
      </c>
      <c r="G457" s="246"/>
      <c r="H457" s="249">
        <v>7.5919999999999996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5" customFormat="1">
      <c r="A458" s="15"/>
      <c r="B458" s="256"/>
      <c r="C458" s="257"/>
      <c r="D458" s="236" t="s">
        <v>202</v>
      </c>
      <c r="E458" s="258" t="s">
        <v>19</v>
      </c>
      <c r="F458" s="259" t="s">
        <v>208</v>
      </c>
      <c r="G458" s="257"/>
      <c r="H458" s="260">
        <v>7.5919999999999996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202</v>
      </c>
      <c r="AU458" s="266" t="s">
        <v>82</v>
      </c>
      <c r="AV458" s="15" t="s">
        <v>93</v>
      </c>
      <c r="AW458" s="15" t="s">
        <v>34</v>
      </c>
      <c r="AX458" s="15" t="s">
        <v>72</v>
      </c>
      <c r="AY458" s="266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3415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3477</v>
      </c>
      <c r="G460" s="246"/>
      <c r="H460" s="249">
        <v>44.457999999999998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5" customFormat="1">
      <c r="A461" s="15"/>
      <c r="B461" s="256"/>
      <c r="C461" s="257"/>
      <c r="D461" s="236" t="s">
        <v>202</v>
      </c>
      <c r="E461" s="258" t="s">
        <v>19</v>
      </c>
      <c r="F461" s="259" t="s">
        <v>208</v>
      </c>
      <c r="G461" s="257"/>
      <c r="H461" s="260">
        <v>44.457999999999998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202</v>
      </c>
      <c r="AU461" s="266" t="s">
        <v>82</v>
      </c>
      <c r="AV461" s="15" t="s">
        <v>93</v>
      </c>
      <c r="AW461" s="15" t="s">
        <v>34</v>
      </c>
      <c r="AX461" s="15" t="s">
        <v>72</v>
      </c>
      <c r="AY461" s="266" t="s">
        <v>191</v>
      </c>
    </row>
    <row r="462" s="16" customFormat="1">
      <c r="A462" s="16"/>
      <c r="B462" s="267"/>
      <c r="C462" s="268"/>
      <c r="D462" s="236" t="s">
        <v>202</v>
      </c>
      <c r="E462" s="269" t="s">
        <v>19</v>
      </c>
      <c r="F462" s="270" t="s">
        <v>212</v>
      </c>
      <c r="G462" s="268"/>
      <c r="H462" s="271">
        <v>147.75399999999999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7" t="s">
        <v>202</v>
      </c>
      <c r="AU462" s="277" t="s">
        <v>82</v>
      </c>
      <c r="AV462" s="16" t="s">
        <v>198</v>
      </c>
      <c r="AW462" s="16" t="s">
        <v>34</v>
      </c>
      <c r="AX462" s="16" t="s">
        <v>80</v>
      </c>
      <c r="AY462" s="277" t="s">
        <v>191</v>
      </c>
    </row>
    <row r="463" s="2" customFormat="1" ht="16.5" customHeight="1">
      <c r="A463" s="41"/>
      <c r="B463" s="42"/>
      <c r="C463" s="216" t="s">
        <v>867</v>
      </c>
      <c r="D463" s="216" t="s">
        <v>193</v>
      </c>
      <c r="E463" s="217" t="s">
        <v>3227</v>
      </c>
      <c r="F463" s="218" t="s">
        <v>3228</v>
      </c>
      <c r="G463" s="219" t="s">
        <v>196</v>
      </c>
      <c r="H463" s="220">
        <v>147.75399999999999</v>
      </c>
      <c r="I463" s="221"/>
      <c r="J463" s="222">
        <f>ROUND(I463*H463,2)</f>
        <v>0</v>
      </c>
      <c r="K463" s="218" t="s">
        <v>197</v>
      </c>
      <c r="L463" s="47"/>
      <c r="M463" s="223" t="s">
        <v>19</v>
      </c>
      <c r="N463" s="224" t="s">
        <v>43</v>
      </c>
      <c r="O463" s="87"/>
      <c r="P463" s="225">
        <f>O463*H463</f>
        <v>0</v>
      </c>
      <c r="Q463" s="225">
        <v>0.00033</v>
      </c>
      <c r="R463" s="225">
        <f>Q463*H463</f>
        <v>0.048758819999999994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464</v>
      </c>
      <c r="AT463" s="227" t="s">
        <v>193</v>
      </c>
      <c r="AU463" s="227" t="s">
        <v>82</v>
      </c>
      <c r="AY463" s="20" t="s">
        <v>191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80</v>
      </c>
      <c r="BK463" s="228">
        <f>ROUND(I463*H463,2)</f>
        <v>0</v>
      </c>
      <c r="BL463" s="20" t="s">
        <v>464</v>
      </c>
      <c r="BM463" s="227" t="s">
        <v>3478</v>
      </c>
    </row>
    <row r="464" s="2" customFormat="1">
      <c r="A464" s="41"/>
      <c r="B464" s="42"/>
      <c r="C464" s="43"/>
      <c r="D464" s="229" t="s">
        <v>200</v>
      </c>
      <c r="E464" s="43"/>
      <c r="F464" s="230" t="s">
        <v>3230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200</v>
      </c>
      <c r="AU464" s="20" t="s">
        <v>82</v>
      </c>
    </row>
    <row r="465" s="13" customFormat="1">
      <c r="A465" s="13"/>
      <c r="B465" s="234"/>
      <c r="C465" s="235"/>
      <c r="D465" s="236" t="s">
        <v>202</v>
      </c>
      <c r="E465" s="237" t="s">
        <v>19</v>
      </c>
      <c r="F465" s="238" t="s">
        <v>3353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202</v>
      </c>
      <c r="AU465" s="244" t="s">
        <v>82</v>
      </c>
      <c r="AV465" s="13" t="s">
        <v>80</v>
      </c>
      <c r="AW465" s="13" t="s">
        <v>34</v>
      </c>
      <c r="AX465" s="13" t="s">
        <v>72</v>
      </c>
      <c r="AY465" s="244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3371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3372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3467</v>
      </c>
      <c r="G468" s="246"/>
      <c r="H468" s="249">
        <v>9.9890000000000008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3" customFormat="1">
      <c r="A469" s="13"/>
      <c r="B469" s="234"/>
      <c r="C469" s="235"/>
      <c r="D469" s="236" t="s">
        <v>202</v>
      </c>
      <c r="E469" s="237" t="s">
        <v>19</v>
      </c>
      <c r="F469" s="238" t="s">
        <v>3374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202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3468</v>
      </c>
      <c r="G470" s="246"/>
      <c r="H470" s="249">
        <v>16.617000000000001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5" customFormat="1">
      <c r="A471" s="15"/>
      <c r="B471" s="256"/>
      <c r="C471" s="257"/>
      <c r="D471" s="236" t="s">
        <v>202</v>
      </c>
      <c r="E471" s="258" t="s">
        <v>19</v>
      </c>
      <c r="F471" s="259" t="s">
        <v>208</v>
      </c>
      <c r="G471" s="257"/>
      <c r="H471" s="260">
        <v>26.606000000000002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202</v>
      </c>
      <c r="AU471" s="266" t="s">
        <v>82</v>
      </c>
      <c r="AV471" s="15" t="s">
        <v>93</v>
      </c>
      <c r="AW471" s="15" t="s">
        <v>34</v>
      </c>
      <c r="AX471" s="15" t="s">
        <v>72</v>
      </c>
      <c r="AY471" s="266" t="s">
        <v>191</v>
      </c>
    </row>
    <row r="472" s="13" customFormat="1">
      <c r="A472" s="13"/>
      <c r="B472" s="234"/>
      <c r="C472" s="235"/>
      <c r="D472" s="236" t="s">
        <v>202</v>
      </c>
      <c r="E472" s="237" t="s">
        <v>19</v>
      </c>
      <c r="F472" s="238" t="s">
        <v>3353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202</v>
      </c>
      <c r="AU472" s="244" t="s">
        <v>82</v>
      </c>
      <c r="AV472" s="13" t="s">
        <v>80</v>
      </c>
      <c r="AW472" s="13" t="s">
        <v>34</v>
      </c>
      <c r="AX472" s="13" t="s">
        <v>72</v>
      </c>
      <c r="AY472" s="244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3376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3377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3469</v>
      </c>
      <c r="G475" s="246"/>
      <c r="H475" s="249">
        <v>14.846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5" customFormat="1">
      <c r="A476" s="15"/>
      <c r="B476" s="256"/>
      <c r="C476" s="257"/>
      <c r="D476" s="236" t="s">
        <v>202</v>
      </c>
      <c r="E476" s="258" t="s">
        <v>19</v>
      </c>
      <c r="F476" s="259" t="s">
        <v>208</v>
      </c>
      <c r="G476" s="257"/>
      <c r="H476" s="260">
        <v>14.846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202</v>
      </c>
      <c r="AU476" s="266" t="s">
        <v>82</v>
      </c>
      <c r="AV476" s="15" t="s">
        <v>93</v>
      </c>
      <c r="AW476" s="15" t="s">
        <v>34</v>
      </c>
      <c r="AX476" s="15" t="s">
        <v>72</v>
      </c>
      <c r="AY476" s="266" t="s">
        <v>191</v>
      </c>
    </row>
    <row r="477" s="13" customFormat="1">
      <c r="A477" s="13"/>
      <c r="B477" s="234"/>
      <c r="C477" s="235"/>
      <c r="D477" s="236" t="s">
        <v>202</v>
      </c>
      <c r="E477" s="237" t="s">
        <v>19</v>
      </c>
      <c r="F477" s="238" t="s">
        <v>3379</v>
      </c>
      <c r="G477" s="235"/>
      <c r="H477" s="237" t="s">
        <v>19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202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3380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3470</v>
      </c>
      <c r="G479" s="246"/>
      <c r="H479" s="249">
        <v>2.8919999999999999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5" customFormat="1">
      <c r="A480" s="15"/>
      <c r="B480" s="256"/>
      <c r="C480" s="257"/>
      <c r="D480" s="236" t="s">
        <v>202</v>
      </c>
      <c r="E480" s="258" t="s">
        <v>19</v>
      </c>
      <c r="F480" s="259" t="s">
        <v>208</v>
      </c>
      <c r="G480" s="257"/>
      <c r="H480" s="260">
        <v>2.8919999999999999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202</v>
      </c>
      <c r="AU480" s="266" t="s">
        <v>82</v>
      </c>
      <c r="AV480" s="15" t="s">
        <v>93</v>
      </c>
      <c r="AW480" s="15" t="s">
        <v>34</v>
      </c>
      <c r="AX480" s="15" t="s">
        <v>72</v>
      </c>
      <c r="AY480" s="266" t="s">
        <v>191</v>
      </c>
    </row>
    <row r="481" s="13" customFormat="1">
      <c r="A481" s="13"/>
      <c r="B481" s="234"/>
      <c r="C481" s="235"/>
      <c r="D481" s="236" t="s">
        <v>202</v>
      </c>
      <c r="E481" s="237" t="s">
        <v>19</v>
      </c>
      <c r="F481" s="238" t="s">
        <v>3403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202</v>
      </c>
      <c r="AU481" s="244" t="s">
        <v>82</v>
      </c>
      <c r="AV481" s="13" t="s">
        <v>80</v>
      </c>
      <c r="AW481" s="13" t="s">
        <v>34</v>
      </c>
      <c r="AX481" s="13" t="s">
        <v>72</v>
      </c>
      <c r="AY481" s="244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3404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3471</v>
      </c>
      <c r="G483" s="246"/>
      <c r="H483" s="249">
        <v>16.186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5" customFormat="1">
      <c r="A484" s="15"/>
      <c r="B484" s="256"/>
      <c r="C484" s="257"/>
      <c r="D484" s="236" t="s">
        <v>202</v>
      </c>
      <c r="E484" s="258" t="s">
        <v>19</v>
      </c>
      <c r="F484" s="259" t="s">
        <v>208</v>
      </c>
      <c r="G484" s="257"/>
      <c r="H484" s="260">
        <v>16.186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202</v>
      </c>
      <c r="AU484" s="266" t="s">
        <v>82</v>
      </c>
      <c r="AV484" s="15" t="s">
        <v>93</v>
      </c>
      <c r="AW484" s="15" t="s">
        <v>34</v>
      </c>
      <c r="AX484" s="15" t="s">
        <v>72</v>
      </c>
      <c r="AY484" s="266" t="s">
        <v>191</v>
      </c>
    </row>
    <row r="485" s="13" customFormat="1">
      <c r="A485" s="13"/>
      <c r="B485" s="234"/>
      <c r="C485" s="235"/>
      <c r="D485" s="236" t="s">
        <v>202</v>
      </c>
      <c r="E485" s="237" t="s">
        <v>19</v>
      </c>
      <c r="F485" s="238" t="s">
        <v>1314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202</v>
      </c>
      <c r="AU485" s="244" t="s">
        <v>82</v>
      </c>
      <c r="AV485" s="13" t="s">
        <v>80</v>
      </c>
      <c r="AW485" s="13" t="s">
        <v>34</v>
      </c>
      <c r="AX485" s="13" t="s">
        <v>72</v>
      </c>
      <c r="AY485" s="244" t="s">
        <v>191</v>
      </c>
    </row>
    <row r="486" s="14" customFormat="1">
      <c r="A486" s="14"/>
      <c r="B486" s="245"/>
      <c r="C486" s="246"/>
      <c r="D486" s="236" t="s">
        <v>202</v>
      </c>
      <c r="E486" s="247" t="s">
        <v>19</v>
      </c>
      <c r="F486" s="248" t="s">
        <v>3472</v>
      </c>
      <c r="G486" s="246"/>
      <c r="H486" s="249">
        <v>16.795999999999999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202</v>
      </c>
      <c r="AU486" s="255" t="s">
        <v>82</v>
      </c>
      <c r="AV486" s="14" t="s">
        <v>82</v>
      </c>
      <c r="AW486" s="14" t="s">
        <v>34</v>
      </c>
      <c r="AX486" s="14" t="s">
        <v>72</v>
      </c>
      <c r="AY486" s="255" t="s">
        <v>191</v>
      </c>
    </row>
    <row r="487" s="15" customFormat="1">
      <c r="A487" s="15"/>
      <c r="B487" s="256"/>
      <c r="C487" s="257"/>
      <c r="D487" s="236" t="s">
        <v>202</v>
      </c>
      <c r="E487" s="258" t="s">
        <v>19</v>
      </c>
      <c r="F487" s="259" t="s">
        <v>208</v>
      </c>
      <c r="G487" s="257"/>
      <c r="H487" s="260">
        <v>16.795999999999999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202</v>
      </c>
      <c r="AU487" s="266" t="s">
        <v>82</v>
      </c>
      <c r="AV487" s="15" t="s">
        <v>93</v>
      </c>
      <c r="AW487" s="15" t="s">
        <v>34</v>
      </c>
      <c r="AX487" s="15" t="s">
        <v>72</v>
      </c>
      <c r="AY487" s="266" t="s">
        <v>191</v>
      </c>
    </row>
    <row r="488" s="13" customFormat="1">
      <c r="A488" s="13"/>
      <c r="B488" s="234"/>
      <c r="C488" s="235"/>
      <c r="D488" s="236" t="s">
        <v>202</v>
      </c>
      <c r="E488" s="237" t="s">
        <v>19</v>
      </c>
      <c r="F488" s="238" t="s">
        <v>3407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202</v>
      </c>
      <c r="AU488" s="244" t="s">
        <v>82</v>
      </c>
      <c r="AV488" s="13" t="s">
        <v>80</v>
      </c>
      <c r="AW488" s="13" t="s">
        <v>34</v>
      </c>
      <c r="AX488" s="13" t="s">
        <v>72</v>
      </c>
      <c r="AY488" s="244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3473</v>
      </c>
      <c r="G489" s="246"/>
      <c r="H489" s="249">
        <v>9.5069999999999997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9.5069999999999997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3409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4" customFormat="1">
      <c r="A492" s="14"/>
      <c r="B492" s="245"/>
      <c r="C492" s="246"/>
      <c r="D492" s="236" t="s">
        <v>202</v>
      </c>
      <c r="E492" s="247" t="s">
        <v>19</v>
      </c>
      <c r="F492" s="248" t="s">
        <v>3474</v>
      </c>
      <c r="G492" s="246"/>
      <c r="H492" s="249">
        <v>8.0139999999999993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202</v>
      </c>
      <c r="AU492" s="255" t="s">
        <v>82</v>
      </c>
      <c r="AV492" s="14" t="s">
        <v>82</v>
      </c>
      <c r="AW492" s="14" t="s">
        <v>34</v>
      </c>
      <c r="AX492" s="14" t="s">
        <v>72</v>
      </c>
      <c r="AY492" s="255" t="s">
        <v>191</v>
      </c>
    </row>
    <row r="493" s="15" customFormat="1">
      <c r="A493" s="15"/>
      <c r="B493" s="256"/>
      <c r="C493" s="257"/>
      <c r="D493" s="236" t="s">
        <v>202</v>
      </c>
      <c r="E493" s="258" t="s">
        <v>19</v>
      </c>
      <c r="F493" s="259" t="s">
        <v>208</v>
      </c>
      <c r="G493" s="257"/>
      <c r="H493" s="260">
        <v>8.0139999999999993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202</v>
      </c>
      <c r="AU493" s="266" t="s">
        <v>82</v>
      </c>
      <c r="AV493" s="15" t="s">
        <v>93</v>
      </c>
      <c r="AW493" s="15" t="s">
        <v>34</v>
      </c>
      <c r="AX493" s="15" t="s">
        <v>72</v>
      </c>
      <c r="AY493" s="266" t="s">
        <v>191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3411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3475</v>
      </c>
      <c r="G495" s="246"/>
      <c r="H495" s="249">
        <v>0.85699999999999998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5" customFormat="1">
      <c r="A496" s="15"/>
      <c r="B496" s="256"/>
      <c r="C496" s="257"/>
      <c r="D496" s="236" t="s">
        <v>202</v>
      </c>
      <c r="E496" s="258" t="s">
        <v>19</v>
      </c>
      <c r="F496" s="259" t="s">
        <v>208</v>
      </c>
      <c r="G496" s="257"/>
      <c r="H496" s="260">
        <v>0.85699999999999998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202</v>
      </c>
      <c r="AU496" s="266" t="s">
        <v>82</v>
      </c>
      <c r="AV496" s="15" t="s">
        <v>93</v>
      </c>
      <c r="AW496" s="15" t="s">
        <v>34</v>
      </c>
      <c r="AX496" s="15" t="s">
        <v>72</v>
      </c>
      <c r="AY496" s="266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3413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3476</v>
      </c>
      <c r="G498" s="246"/>
      <c r="H498" s="249">
        <v>7.5919999999999996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5" customFormat="1">
      <c r="A499" s="15"/>
      <c r="B499" s="256"/>
      <c r="C499" s="257"/>
      <c r="D499" s="236" t="s">
        <v>202</v>
      </c>
      <c r="E499" s="258" t="s">
        <v>19</v>
      </c>
      <c r="F499" s="259" t="s">
        <v>208</v>
      </c>
      <c r="G499" s="257"/>
      <c r="H499" s="260">
        <v>7.5919999999999996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202</v>
      </c>
      <c r="AU499" s="266" t="s">
        <v>82</v>
      </c>
      <c r="AV499" s="15" t="s">
        <v>93</v>
      </c>
      <c r="AW499" s="15" t="s">
        <v>34</v>
      </c>
      <c r="AX499" s="15" t="s">
        <v>72</v>
      </c>
      <c r="AY499" s="266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3415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3477</v>
      </c>
      <c r="G501" s="246"/>
      <c r="H501" s="249">
        <v>44.457999999999998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5" customFormat="1">
      <c r="A502" s="15"/>
      <c r="B502" s="256"/>
      <c r="C502" s="257"/>
      <c r="D502" s="236" t="s">
        <v>202</v>
      </c>
      <c r="E502" s="258" t="s">
        <v>19</v>
      </c>
      <c r="F502" s="259" t="s">
        <v>208</v>
      </c>
      <c r="G502" s="257"/>
      <c r="H502" s="260">
        <v>44.457999999999998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202</v>
      </c>
      <c r="AU502" s="266" t="s">
        <v>82</v>
      </c>
      <c r="AV502" s="15" t="s">
        <v>93</v>
      </c>
      <c r="AW502" s="15" t="s">
        <v>34</v>
      </c>
      <c r="AX502" s="15" t="s">
        <v>72</v>
      </c>
      <c r="AY502" s="266" t="s">
        <v>191</v>
      </c>
    </row>
    <row r="503" s="16" customFormat="1">
      <c r="A503" s="16"/>
      <c r="B503" s="267"/>
      <c r="C503" s="268"/>
      <c r="D503" s="236" t="s">
        <v>202</v>
      </c>
      <c r="E503" s="269" t="s">
        <v>19</v>
      </c>
      <c r="F503" s="270" t="s">
        <v>212</v>
      </c>
      <c r="G503" s="268"/>
      <c r="H503" s="271">
        <v>147.75399999999999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7" t="s">
        <v>202</v>
      </c>
      <c r="AU503" s="277" t="s">
        <v>82</v>
      </c>
      <c r="AV503" s="16" t="s">
        <v>198</v>
      </c>
      <c r="AW503" s="16" t="s">
        <v>34</v>
      </c>
      <c r="AX503" s="16" t="s">
        <v>80</v>
      </c>
      <c r="AY503" s="277" t="s">
        <v>191</v>
      </c>
    </row>
    <row r="504" s="2" customFormat="1" ht="16.5" customHeight="1">
      <c r="A504" s="41"/>
      <c r="B504" s="42"/>
      <c r="C504" s="216" t="s">
        <v>872</v>
      </c>
      <c r="D504" s="216" t="s">
        <v>193</v>
      </c>
      <c r="E504" s="217" t="s">
        <v>3232</v>
      </c>
      <c r="F504" s="218" t="s">
        <v>3233</v>
      </c>
      <c r="G504" s="219" t="s">
        <v>196</v>
      </c>
      <c r="H504" s="220">
        <v>147.75399999999999</v>
      </c>
      <c r="I504" s="221"/>
      <c r="J504" s="222">
        <f>ROUND(I504*H504,2)</f>
        <v>0</v>
      </c>
      <c r="K504" s="218" t="s">
        <v>197</v>
      </c>
      <c r="L504" s="47"/>
      <c r="M504" s="223" t="s">
        <v>19</v>
      </c>
      <c r="N504" s="224" t="s">
        <v>43</v>
      </c>
      <c r="O504" s="87"/>
      <c r="P504" s="225">
        <f>O504*H504</f>
        <v>0</v>
      </c>
      <c r="Q504" s="225">
        <v>0.00025999999999999998</v>
      </c>
      <c r="R504" s="225">
        <f>Q504*H504</f>
        <v>0.038416039999999992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464</v>
      </c>
      <c r="AT504" s="227" t="s">
        <v>193</v>
      </c>
      <c r="AU504" s="227" t="s">
        <v>82</v>
      </c>
      <c r="AY504" s="20" t="s">
        <v>191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464</v>
      </c>
      <c r="BM504" s="227" t="s">
        <v>3479</v>
      </c>
    </row>
    <row r="505" s="2" customFormat="1">
      <c r="A505" s="41"/>
      <c r="B505" s="42"/>
      <c r="C505" s="43"/>
      <c r="D505" s="229" t="s">
        <v>200</v>
      </c>
      <c r="E505" s="43"/>
      <c r="F505" s="230" t="s">
        <v>3235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200</v>
      </c>
      <c r="AU505" s="20" t="s">
        <v>82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3353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3371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3372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3467</v>
      </c>
      <c r="G509" s="246"/>
      <c r="H509" s="249">
        <v>9.9890000000000008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3374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3468</v>
      </c>
      <c r="G511" s="246"/>
      <c r="H511" s="249">
        <v>16.617000000000001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26.606000000000002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3353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3" customFormat="1">
      <c r="A514" s="13"/>
      <c r="B514" s="234"/>
      <c r="C514" s="235"/>
      <c r="D514" s="236" t="s">
        <v>202</v>
      </c>
      <c r="E514" s="237" t="s">
        <v>19</v>
      </c>
      <c r="F514" s="238" t="s">
        <v>3376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202</v>
      </c>
      <c r="AU514" s="244" t="s">
        <v>82</v>
      </c>
      <c r="AV514" s="13" t="s">
        <v>80</v>
      </c>
      <c r="AW514" s="13" t="s">
        <v>34</v>
      </c>
      <c r="AX514" s="13" t="s">
        <v>72</v>
      </c>
      <c r="AY514" s="244" t="s">
        <v>191</v>
      </c>
    </row>
    <row r="515" s="13" customFormat="1">
      <c r="A515" s="13"/>
      <c r="B515" s="234"/>
      <c r="C515" s="235"/>
      <c r="D515" s="236" t="s">
        <v>202</v>
      </c>
      <c r="E515" s="237" t="s">
        <v>19</v>
      </c>
      <c r="F515" s="238" t="s">
        <v>3377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202</v>
      </c>
      <c r="AU515" s="244" t="s">
        <v>82</v>
      </c>
      <c r="AV515" s="13" t="s">
        <v>80</v>
      </c>
      <c r="AW515" s="13" t="s">
        <v>34</v>
      </c>
      <c r="AX515" s="13" t="s">
        <v>72</v>
      </c>
      <c r="AY515" s="244" t="s">
        <v>191</v>
      </c>
    </row>
    <row r="516" s="14" customFormat="1">
      <c r="A516" s="14"/>
      <c r="B516" s="245"/>
      <c r="C516" s="246"/>
      <c r="D516" s="236" t="s">
        <v>202</v>
      </c>
      <c r="E516" s="247" t="s">
        <v>19</v>
      </c>
      <c r="F516" s="248" t="s">
        <v>3469</v>
      </c>
      <c r="G516" s="246"/>
      <c r="H516" s="249">
        <v>14.846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202</v>
      </c>
      <c r="AU516" s="255" t="s">
        <v>82</v>
      </c>
      <c r="AV516" s="14" t="s">
        <v>82</v>
      </c>
      <c r="AW516" s="14" t="s">
        <v>34</v>
      </c>
      <c r="AX516" s="14" t="s">
        <v>72</v>
      </c>
      <c r="AY516" s="255" t="s">
        <v>191</v>
      </c>
    </row>
    <row r="517" s="15" customFormat="1">
      <c r="A517" s="15"/>
      <c r="B517" s="256"/>
      <c r="C517" s="257"/>
      <c r="D517" s="236" t="s">
        <v>202</v>
      </c>
      <c r="E517" s="258" t="s">
        <v>19</v>
      </c>
      <c r="F517" s="259" t="s">
        <v>208</v>
      </c>
      <c r="G517" s="257"/>
      <c r="H517" s="260">
        <v>14.846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202</v>
      </c>
      <c r="AU517" s="266" t="s">
        <v>82</v>
      </c>
      <c r="AV517" s="15" t="s">
        <v>93</v>
      </c>
      <c r="AW517" s="15" t="s">
        <v>34</v>
      </c>
      <c r="AX517" s="15" t="s">
        <v>72</v>
      </c>
      <c r="AY517" s="266" t="s">
        <v>191</v>
      </c>
    </row>
    <row r="518" s="13" customFormat="1">
      <c r="A518" s="13"/>
      <c r="B518" s="234"/>
      <c r="C518" s="235"/>
      <c r="D518" s="236" t="s">
        <v>202</v>
      </c>
      <c r="E518" s="237" t="s">
        <v>19</v>
      </c>
      <c r="F518" s="238" t="s">
        <v>3379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202</v>
      </c>
      <c r="AU518" s="244" t="s">
        <v>82</v>
      </c>
      <c r="AV518" s="13" t="s">
        <v>80</v>
      </c>
      <c r="AW518" s="13" t="s">
        <v>34</v>
      </c>
      <c r="AX518" s="13" t="s">
        <v>72</v>
      </c>
      <c r="AY518" s="244" t="s">
        <v>191</v>
      </c>
    </row>
    <row r="519" s="13" customFormat="1">
      <c r="A519" s="13"/>
      <c r="B519" s="234"/>
      <c r="C519" s="235"/>
      <c r="D519" s="236" t="s">
        <v>202</v>
      </c>
      <c r="E519" s="237" t="s">
        <v>19</v>
      </c>
      <c r="F519" s="238" t="s">
        <v>3380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202</v>
      </c>
      <c r="AU519" s="244" t="s">
        <v>82</v>
      </c>
      <c r="AV519" s="13" t="s">
        <v>80</v>
      </c>
      <c r="AW519" s="13" t="s">
        <v>34</v>
      </c>
      <c r="AX519" s="13" t="s">
        <v>72</v>
      </c>
      <c r="AY519" s="244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3470</v>
      </c>
      <c r="G520" s="246"/>
      <c r="H520" s="249">
        <v>2.8919999999999999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5" customFormat="1">
      <c r="A521" s="15"/>
      <c r="B521" s="256"/>
      <c r="C521" s="257"/>
      <c r="D521" s="236" t="s">
        <v>202</v>
      </c>
      <c r="E521" s="258" t="s">
        <v>19</v>
      </c>
      <c r="F521" s="259" t="s">
        <v>208</v>
      </c>
      <c r="G521" s="257"/>
      <c r="H521" s="260">
        <v>2.8919999999999999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202</v>
      </c>
      <c r="AU521" s="266" t="s">
        <v>82</v>
      </c>
      <c r="AV521" s="15" t="s">
        <v>93</v>
      </c>
      <c r="AW521" s="15" t="s">
        <v>34</v>
      </c>
      <c r="AX521" s="15" t="s">
        <v>72</v>
      </c>
      <c r="AY521" s="266" t="s">
        <v>191</v>
      </c>
    </row>
    <row r="522" s="13" customFormat="1">
      <c r="A522" s="13"/>
      <c r="B522" s="234"/>
      <c r="C522" s="235"/>
      <c r="D522" s="236" t="s">
        <v>202</v>
      </c>
      <c r="E522" s="237" t="s">
        <v>19</v>
      </c>
      <c r="F522" s="238" t="s">
        <v>3403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202</v>
      </c>
      <c r="AU522" s="244" t="s">
        <v>82</v>
      </c>
      <c r="AV522" s="13" t="s">
        <v>80</v>
      </c>
      <c r="AW522" s="13" t="s">
        <v>34</v>
      </c>
      <c r="AX522" s="13" t="s">
        <v>72</v>
      </c>
      <c r="AY522" s="244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3404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3471</v>
      </c>
      <c r="G524" s="246"/>
      <c r="H524" s="249">
        <v>16.186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16.186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1314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3472</v>
      </c>
      <c r="G527" s="246"/>
      <c r="H527" s="249">
        <v>16.795999999999999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16.795999999999999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3407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3473</v>
      </c>
      <c r="G530" s="246"/>
      <c r="H530" s="249">
        <v>9.5069999999999997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9.5069999999999997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3409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3474</v>
      </c>
      <c r="G533" s="246"/>
      <c r="H533" s="249">
        <v>8.0139999999999993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8.0139999999999993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3411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3475</v>
      </c>
      <c r="G536" s="246"/>
      <c r="H536" s="249">
        <v>0.85699999999999998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0.85699999999999998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3413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3476</v>
      </c>
      <c r="G539" s="246"/>
      <c r="H539" s="249">
        <v>7.5919999999999996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7.5919999999999996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3415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3477</v>
      </c>
      <c r="G542" s="246"/>
      <c r="H542" s="249">
        <v>44.457999999999998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44.457999999999998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6" customFormat="1">
      <c r="A544" s="16"/>
      <c r="B544" s="267"/>
      <c r="C544" s="268"/>
      <c r="D544" s="236" t="s">
        <v>202</v>
      </c>
      <c r="E544" s="269" t="s">
        <v>19</v>
      </c>
      <c r="F544" s="270" t="s">
        <v>212</v>
      </c>
      <c r="G544" s="268"/>
      <c r="H544" s="271">
        <v>147.75399999999999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202</v>
      </c>
      <c r="AU544" s="277" t="s">
        <v>82</v>
      </c>
      <c r="AV544" s="16" t="s">
        <v>198</v>
      </c>
      <c r="AW544" s="16" t="s">
        <v>34</v>
      </c>
      <c r="AX544" s="16" t="s">
        <v>80</v>
      </c>
      <c r="AY544" s="277" t="s">
        <v>191</v>
      </c>
    </row>
    <row r="545" s="2" customFormat="1" ht="16.5" customHeight="1">
      <c r="A545" s="41"/>
      <c r="B545" s="42"/>
      <c r="C545" s="216" t="s">
        <v>878</v>
      </c>
      <c r="D545" s="216" t="s">
        <v>193</v>
      </c>
      <c r="E545" s="217" t="s">
        <v>3237</v>
      </c>
      <c r="F545" s="218" t="s">
        <v>3238</v>
      </c>
      <c r="G545" s="219" t="s">
        <v>196</v>
      </c>
      <c r="H545" s="220">
        <v>147.75399999999999</v>
      </c>
      <c r="I545" s="221"/>
      <c r="J545" s="222">
        <f>ROUND(I545*H545,2)</f>
        <v>0</v>
      </c>
      <c r="K545" s="218" t="s">
        <v>197</v>
      </c>
      <c r="L545" s="47"/>
      <c r="M545" s="223" t="s">
        <v>19</v>
      </c>
      <c r="N545" s="224" t="s">
        <v>43</v>
      </c>
      <c r="O545" s="87"/>
      <c r="P545" s="225">
        <f>O545*H545</f>
        <v>0</v>
      </c>
      <c r="Q545" s="225">
        <v>0.00023000000000000001</v>
      </c>
      <c r="R545" s="225">
        <f>Q545*H545</f>
        <v>0.03398342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464</v>
      </c>
      <c r="AT545" s="227" t="s">
        <v>193</v>
      </c>
      <c r="AU545" s="227" t="s">
        <v>82</v>
      </c>
      <c r="AY545" s="20" t="s">
        <v>191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464</v>
      </c>
      <c r="BM545" s="227" t="s">
        <v>3480</v>
      </c>
    </row>
    <row r="546" s="2" customFormat="1">
      <c r="A546" s="41"/>
      <c r="B546" s="42"/>
      <c r="C546" s="43"/>
      <c r="D546" s="229" t="s">
        <v>200</v>
      </c>
      <c r="E546" s="43"/>
      <c r="F546" s="230" t="s">
        <v>3240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200</v>
      </c>
      <c r="AU546" s="20" t="s">
        <v>82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3353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3" customFormat="1">
      <c r="A548" s="13"/>
      <c r="B548" s="234"/>
      <c r="C548" s="235"/>
      <c r="D548" s="236" t="s">
        <v>202</v>
      </c>
      <c r="E548" s="237" t="s">
        <v>19</v>
      </c>
      <c r="F548" s="238" t="s">
        <v>3371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202</v>
      </c>
      <c r="AU548" s="244" t="s">
        <v>82</v>
      </c>
      <c r="AV548" s="13" t="s">
        <v>80</v>
      </c>
      <c r="AW548" s="13" t="s">
        <v>34</v>
      </c>
      <c r="AX548" s="13" t="s">
        <v>72</v>
      </c>
      <c r="AY548" s="244" t="s">
        <v>191</v>
      </c>
    </row>
    <row r="549" s="13" customFormat="1">
      <c r="A549" s="13"/>
      <c r="B549" s="234"/>
      <c r="C549" s="235"/>
      <c r="D549" s="236" t="s">
        <v>202</v>
      </c>
      <c r="E549" s="237" t="s">
        <v>19</v>
      </c>
      <c r="F549" s="238" t="s">
        <v>3372</v>
      </c>
      <c r="G549" s="235"/>
      <c r="H549" s="237" t="s">
        <v>19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202</v>
      </c>
      <c r="AU549" s="244" t="s">
        <v>82</v>
      </c>
      <c r="AV549" s="13" t="s">
        <v>80</v>
      </c>
      <c r="AW549" s="13" t="s">
        <v>34</v>
      </c>
      <c r="AX549" s="13" t="s">
        <v>72</v>
      </c>
      <c r="AY549" s="244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3467</v>
      </c>
      <c r="G550" s="246"/>
      <c r="H550" s="249">
        <v>9.9890000000000008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3" customFormat="1">
      <c r="A551" s="13"/>
      <c r="B551" s="234"/>
      <c r="C551" s="235"/>
      <c r="D551" s="236" t="s">
        <v>202</v>
      </c>
      <c r="E551" s="237" t="s">
        <v>19</v>
      </c>
      <c r="F551" s="238" t="s">
        <v>3374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202</v>
      </c>
      <c r="AU551" s="244" t="s">
        <v>82</v>
      </c>
      <c r="AV551" s="13" t="s">
        <v>80</v>
      </c>
      <c r="AW551" s="13" t="s">
        <v>34</v>
      </c>
      <c r="AX551" s="13" t="s">
        <v>72</v>
      </c>
      <c r="AY551" s="244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3468</v>
      </c>
      <c r="G552" s="246"/>
      <c r="H552" s="249">
        <v>16.617000000000001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26.606000000000002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3353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3" customFormat="1">
      <c r="A555" s="13"/>
      <c r="B555" s="234"/>
      <c r="C555" s="235"/>
      <c r="D555" s="236" t="s">
        <v>202</v>
      </c>
      <c r="E555" s="237" t="s">
        <v>19</v>
      </c>
      <c r="F555" s="238" t="s">
        <v>3376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202</v>
      </c>
      <c r="AU555" s="244" t="s">
        <v>82</v>
      </c>
      <c r="AV555" s="13" t="s">
        <v>80</v>
      </c>
      <c r="AW555" s="13" t="s">
        <v>34</v>
      </c>
      <c r="AX555" s="13" t="s">
        <v>72</v>
      </c>
      <c r="AY555" s="244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3377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3469</v>
      </c>
      <c r="G557" s="246"/>
      <c r="H557" s="249">
        <v>14.846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5" customFormat="1">
      <c r="A558" s="15"/>
      <c r="B558" s="256"/>
      <c r="C558" s="257"/>
      <c r="D558" s="236" t="s">
        <v>202</v>
      </c>
      <c r="E558" s="258" t="s">
        <v>19</v>
      </c>
      <c r="F558" s="259" t="s">
        <v>208</v>
      </c>
      <c r="G558" s="257"/>
      <c r="H558" s="260">
        <v>14.846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202</v>
      </c>
      <c r="AU558" s="266" t="s">
        <v>82</v>
      </c>
      <c r="AV558" s="15" t="s">
        <v>93</v>
      </c>
      <c r="AW558" s="15" t="s">
        <v>34</v>
      </c>
      <c r="AX558" s="15" t="s">
        <v>72</v>
      </c>
      <c r="AY558" s="266" t="s">
        <v>191</v>
      </c>
    </row>
    <row r="559" s="13" customFormat="1">
      <c r="A559" s="13"/>
      <c r="B559" s="234"/>
      <c r="C559" s="235"/>
      <c r="D559" s="236" t="s">
        <v>202</v>
      </c>
      <c r="E559" s="237" t="s">
        <v>19</v>
      </c>
      <c r="F559" s="238" t="s">
        <v>3379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202</v>
      </c>
      <c r="AU559" s="244" t="s">
        <v>82</v>
      </c>
      <c r="AV559" s="13" t="s">
        <v>80</v>
      </c>
      <c r="AW559" s="13" t="s">
        <v>34</v>
      </c>
      <c r="AX559" s="13" t="s">
        <v>72</v>
      </c>
      <c r="AY559" s="244" t="s">
        <v>191</v>
      </c>
    </row>
    <row r="560" s="13" customFormat="1">
      <c r="A560" s="13"/>
      <c r="B560" s="234"/>
      <c r="C560" s="235"/>
      <c r="D560" s="236" t="s">
        <v>202</v>
      </c>
      <c r="E560" s="237" t="s">
        <v>19</v>
      </c>
      <c r="F560" s="238" t="s">
        <v>3380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202</v>
      </c>
      <c r="AU560" s="244" t="s">
        <v>82</v>
      </c>
      <c r="AV560" s="13" t="s">
        <v>80</v>
      </c>
      <c r="AW560" s="13" t="s">
        <v>34</v>
      </c>
      <c r="AX560" s="13" t="s">
        <v>72</v>
      </c>
      <c r="AY560" s="244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3470</v>
      </c>
      <c r="G561" s="246"/>
      <c r="H561" s="249">
        <v>2.8919999999999999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5" customFormat="1">
      <c r="A562" s="15"/>
      <c r="B562" s="256"/>
      <c r="C562" s="257"/>
      <c r="D562" s="236" t="s">
        <v>202</v>
      </c>
      <c r="E562" s="258" t="s">
        <v>19</v>
      </c>
      <c r="F562" s="259" t="s">
        <v>208</v>
      </c>
      <c r="G562" s="257"/>
      <c r="H562" s="260">
        <v>2.8919999999999999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202</v>
      </c>
      <c r="AU562" s="266" t="s">
        <v>82</v>
      </c>
      <c r="AV562" s="15" t="s">
        <v>93</v>
      </c>
      <c r="AW562" s="15" t="s">
        <v>34</v>
      </c>
      <c r="AX562" s="15" t="s">
        <v>72</v>
      </c>
      <c r="AY562" s="266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3403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3" customFormat="1">
      <c r="A564" s="13"/>
      <c r="B564" s="234"/>
      <c r="C564" s="235"/>
      <c r="D564" s="236" t="s">
        <v>202</v>
      </c>
      <c r="E564" s="237" t="s">
        <v>19</v>
      </c>
      <c r="F564" s="238" t="s">
        <v>3404</v>
      </c>
      <c r="G564" s="235"/>
      <c r="H564" s="237" t="s">
        <v>19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202</v>
      </c>
      <c r="AU564" s="244" t="s">
        <v>82</v>
      </c>
      <c r="AV564" s="13" t="s">
        <v>80</v>
      </c>
      <c r="AW564" s="13" t="s">
        <v>34</v>
      </c>
      <c r="AX564" s="13" t="s">
        <v>72</v>
      </c>
      <c r="AY564" s="244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3471</v>
      </c>
      <c r="G565" s="246"/>
      <c r="H565" s="249">
        <v>16.186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5" customFormat="1">
      <c r="A566" s="15"/>
      <c r="B566" s="256"/>
      <c r="C566" s="257"/>
      <c r="D566" s="236" t="s">
        <v>202</v>
      </c>
      <c r="E566" s="258" t="s">
        <v>19</v>
      </c>
      <c r="F566" s="259" t="s">
        <v>208</v>
      </c>
      <c r="G566" s="257"/>
      <c r="H566" s="260">
        <v>16.186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202</v>
      </c>
      <c r="AU566" s="266" t="s">
        <v>82</v>
      </c>
      <c r="AV566" s="15" t="s">
        <v>93</v>
      </c>
      <c r="AW566" s="15" t="s">
        <v>34</v>
      </c>
      <c r="AX566" s="15" t="s">
        <v>72</v>
      </c>
      <c r="AY566" s="266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1314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3472</v>
      </c>
      <c r="G568" s="246"/>
      <c r="H568" s="249">
        <v>16.795999999999999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5" customFormat="1">
      <c r="A569" s="15"/>
      <c r="B569" s="256"/>
      <c r="C569" s="257"/>
      <c r="D569" s="236" t="s">
        <v>202</v>
      </c>
      <c r="E569" s="258" t="s">
        <v>19</v>
      </c>
      <c r="F569" s="259" t="s">
        <v>208</v>
      </c>
      <c r="G569" s="257"/>
      <c r="H569" s="260">
        <v>16.795999999999999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202</v>
      </c>
      <c r="AU569" s="266" t="s">
        <v>82</v>
      </c>
      <c r="AV569" s="15" t="s">
        <v>93</v>
      </c>
      <c r="AW569" s="15" t="s">
        <v>34</v>
      </c>
      <c r="AX569" s="15" t="s">
        <v>72</v>
      </c>
      <c r="AY569" s="266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3407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3473</v>
      </c>
      <c r="G571" s="246"/>
      <c r="H571" s="249">
        <v>9.5069999999999997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5" customFormat="1">
      <c r="A572" s="15"/>
      <c r="B572" s="256"/>
      <c r="C572" s="257"/>
      <c r="D572" s="236" t="s">
        <v>202</v>
      </c>
      <c r="E572" s="258" t="s">
        <v>19</v>
      </c>
      <c r="F572" s="259" t="s">
        <v>208</v>
      </c>
      <c r="G572" s="257"/>
      <c r="H572" s="260">
        <v>9.5069999999999997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202</v>
      </c>
      <c r="AU572" s="266" t="s">
        <v>82</v>
      </c>
      <c r="AV572" s="15" t="s">
        <v>93</v>
      </c>
      <c r="AW572" s="15" t="s">
        <v>34</v>
      </c>
      <c r="AX572" s="15" t="s">
        <v>72</v>
      </c>
      <c r="AY572" s="266" t="s">
        <v>191</v>
      </c>
    </row>
    <row r="573" s="13" customFormat="1">
      <c r="A573" s="13"/>
      <c r="B573" s="234"/>
      <c r="C573" s="235"/>
      <c r="D573" s="236" t="s">
        <v>202</v>
      </c>
      <c r="E573" s="237" t="s">
        <v>19</v>
      </c>
      <c r="F573" s="238" t="s">
        <v>3409</v>
      </c>
      <c r="G573" s="235"/>
      <c r="H573" s="237" t="s">
        <v>19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202</v>
      </c>
      <c r="AU573" s="244" t="s">
        <v>82</v>
      </c>
      <c r="AV573" s="13" t="s">
        <v>80</v>
      </c>
      <c r="AW573" s="13" t="s">
        <v>34</v>
      </c>
      <c r="AX573" s="13" t="s">
        <v>72</v>
      </c>
      <c r="AY573" s="244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3474</v>
      </c>
      <c r="G574" s="246"/>
      <c r="H574" s="249">
        <v>8.0139999999999993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5" customFormat="1">
      <c r="A575" s="15"/>
      <c r="B575" s="256"/>
      <c r="C575" s="257"/>
      <c r="D575" s="236" t="s">
        <v>202</v>
      </c>
      <c r="E575" s="258" t="s">
        <v>19</v>
      </c>
      <c r="F575" s="259" t="s">
        <v>208</v>
      </c>
      <c r="G575" s="257"/>
      <c r="H575" s="260">
        <v>8.0139999999999993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202</v>
      </c>
      <c r="AU575" s="266" t="s">
        <v>82</v>
      </c>
      <c r="AV575" s="15" t="s">
        <v>93</v>
      </c>
      <c r="AW575" s="15" t="s">
        <v>34</v>
      </c>
      <c r="AX575" s="15" t="s">
        <v>72</v>
      </c>
      <c r="AY575" s="266" t="s">
        <v>191</v>
      </c>
    </row>
    <row r="576" s="13" customFormat="1">
      <c r="A576" s="13"/>
      <c r="B576" s="234"/>
      <c r="C576" s="235"/>
      <c r="D576" s="236" t="s">
        <v>202</v>
      </c>
      <c r="E576" s="237" t="s">
        <v>19</v>
      </c>
      <c r="F576" s="238" t="s">
        <v>3411</v>
      </c>
      <c r="G576" s="235"/>
      <c r="H576" s="237" t="s">
        <v>19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202</v>
      </c>
      <c r="AU576" s="244" t="s">
        <v>82</v>
      </c>
      <c r="AV576" s="13" t="s">
        <v>80</v>
      </c>
      <c r="AW576" s="13" t="s">
        <v>34</v>
      </c>
      <c r="AX576" s="13" t="s">
        <v>72</v>
      </c>
      <c r="AY576" s="244" t="s">
        <v>191</v>
      </c>
    </row>
    <row r="577" s="14" customFormat="1">
      <c r="A577" s="14"/>
      <c r="B577" s="245"/>
      <c r="C577" s="246"/>
      <c r="D577" s="236" t="s">
        <v>202</v>
      </c>
      <c r="E577" s="247" t="s">
        <v>19</v>
      </c>
      <c r="F577" s="248" t="s">
        <v>3475</v>
      </c>
      <c r="G577" s="246"/>
      <c r="H577" s="249">
        <v>0.85699999999999998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202</v>
      </c>
      <c r="AU577" s="255" t="s">
        <v>82</v>
      </c>
      <c r="AV577" s="14" t="s">
        <v>82</v>
      </c>
      <c r="AW577" s="14" t="s">
        <v>34</v>
      </c>
      <c r="AX577" s="14" t="s">
        <v>72</v>
      </c>
      <c r="AY577" s="255" t="s">
        <v>191</v>
      </c>
    </row>
    <row r="578" s="15" customFormat="1">
      <c r="A578" s="15"/>
      <c r="B578" s="256"/>
      <c r="C578" s="257"/>
      <c r="D578" s="236" t="s">
        <v>202</v>
      </c>
      <c r="E578" s="258" t="s">
        <v>19</v>
      </c>
      <c r="F578" s="259" t="s">
        <v>208</v>
      </c>
      <c r="G578" s="257"/>
      <c r="H578" s="260">
        <v>0.85699999999999998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202</v>
      </c>
      <c r="AU578" s="266" t="s">
        <v>82</v>
      </c>
      <c r="AV578" s="15" t="s">
        <v>93</v>
      </c>
      <c r="AW578" s="15" t="s">
        <v>34</v>
      </c>
      <c r="AX578" s="15" t="s">
        <v>72</v>
      </c>
      <c r="AY578" s="266" t="s">
        <v>191</v>
      </c>
    </row>
    <row r="579" s="13" customFormat="1">
      <c r="A579" s="13"/>
      <c r="B579" s="234"/>
      <c r="C579" s="235"/>
      <c r="D579" s="236" t="s">
        <v>202</v>
      </c>
      <c r="E579" s="237" t="s">
        <v>19</v>
      </c>
      <c r="F579" s="238" t="s">
        <v>3413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202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191</v>
      </c>
    </row>
    <row r="580" s="14" customFormat="1">
      <c r="A580" s="14"/>
      <c r="B580" s="245"/>
      <c r="C580" s="246"/>
      <c r="D580" s="236" t="s">
        <v>202</v>
      </c>
      <c r="E580" s="247" t="s">
        <v>19</v>
      </c>
      <c r="F580" s="248" t="s">
        <v>3476</v>
      </c>
      <c r="G580" s="246"/>
      <c r="H580" s="249">
        <v>7.5919999999999996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202</v>
      </c>
      <c r="AU580" s="255" t="s">
        <v>82</v>
      </c>
      <c r="AV580" s="14" t="s">
        <v>82</v>
      </c>
      <c r="AW580" s="14" t="s">
        <v>34</v>
      </c>
      <c r="AX580" s="14" t="s">
        <v>72</v>
      </c>
      <c r="AY580" s="255" t="s">
        <v>191</v>
      </c>
    </row>
    <row r="581" s="15" customFormat="1">
      <c r="A581" s="15"/>
      <c r="B581" s="256"/>
      <c r="C581" s="257"/>
      <c r="D581" s="236" t="s">
        <v>202</v>
      </c>
      <c r="E581" s="258" t="s">
        <v>19</v>
      </c>
      <c r="F581" s="259" t="s">
        <v>208</v>
      </c>
      <c r="G581" s="257"/>
      <c r="H581" s="260">
        <v>7.5919999999999996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202</v>
      </c>
      <c r="AU581" s="266" t="s">
        <v>82</v>
      </c>
      <c r="AV581" s="15" t="s">
        <v>93</v>
      </c>
      <c r="AW581" s="15" t="s">
        <v>34</v>
      </c>
      <c r="AX581" s="15" t="s">
        <v>72</v>
      </c>
      <c r="AY581" s="266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3415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3477</v>
      </c>
      <c r="G583" s="246"/>
      <c r="H583" s="249">
        <v>44.457999999999998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5" customFormat="1">
      <c r="A584" s="15"/>
      <c r="B584" s="256"/>
      <c r="C584" s="257"/>
      <c r="D584" s="236" t="s">
        <v>202</v>
      </c>
      <c r="E584" s="258" t="s">
        <v>19</v>
      </c>
      <c r="F584" s="259" t="s">
        <v>208</v>
      </c>
      <c r="G584" s="257"/>
      <c r="H584" s="260">
        <v>44.457999999999998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202</v>
      </c>
      <c r="AU584" s="266" t="s">
        <v>82</v>
      </c>
      <c r="AV584" s="15" t="s">
        <v>93</v>
      </c>
      <c r="AW584" s="15" t="s">
        <v>34</v>
      </c>
      <c r="AX584" s="15" t="s">
        <v>72</v>
      </c>
      <c r="AY584" s="266" t="s">
        <v>191</v>
      </c>
    </row>
    <row r="585" s="16" customFormat="1">
      <c r="A585" s="16"/>
      <c r="B585" s="267"/>
      <c r="C585" s="268"/>
      <c r="D585" s="236" t="s">
        <v>202</v>
      </c>
      <c r="E585" s="269" t="s">
        <v>19</v>
      </c>
      <c r="F585" s="270" t="s">
        <v>212</v>
      </c>
      <c r="G585" s="268"/>
      <c r="H585" s="271">
        <v>147.75399999999999</v>
      </c>
      <c r="I585" s="272"/>
      <c r="J585" s="268"/>
      <c r="K585" s="268"/>
      <c r="L585" s="273"/>
      <c r="M585" s="294"/>
      <c r="N585" s="295"/>
      <c r="O585" s="295"/>
      <c r="P585" s="295"/>
      <c r="Q585" s="295"/>
      <c r="R585" s="295"/>
      <c r="S585" s="295"/>
      <c r="T585" s="29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7" t="s">
        <v>202</v>
      </c>
      <c r="AU585" s="277" t="s">
        <v>82</v>
      </c>
      <c r="AV585" s="16" t="s">
        <v>198</v>
      </c>
      <c r="AW585" s="16" t="s">
        <v>34</v>
      </c>
      <c r="AX585" s="16" t="s">
        <v>80</v>
      </c>
      <c r="AY585" s="277" t="s">
        <v>191</v>
      </c>
    </row>
    <row r="586" s="2" customFormat="1" ht="6.96" customHeight="1">
      <c r="A586" s="41"/>
      <c r="B586" s="62"/>
      <c r="C586" s="63"/>
      <c r="D586" s="63"/>
      <c r="E586" s="63"/>
      <c r="F586" s="63"/>
      <c r="G586" s="63"/>
      <c r="H586" s="63"/>
      <c r="I586" s="63"/>
      <c r="J586" s="63"/>
      <c r="K586" s="63"/>
      <c r="L586" s="47"/>
      <c r="M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</sheetData>
  <sheetProtection sheet="1" autoFilter="0" formatColumns="0" formatRows="0" objects="1" scenarios="1" spinCount="100000" saltValue="JIL9Kdb475Krmi1ottrEISF78oHZzg7gqSw/+JECGOwz2FH7ElZDQtrCo8OBxOrJ2XXxizOLUz0JSu80fijHnw==" hashValue="mnqwFFLLexCY32mmTdeLeNoDThtgCu4B+HgjFTKySvNNTyrbJpnO14XOLfYt0cAGSaJTzh1QnQlstXIqZj9gkQ==" algorithmName="SHA-512" password="CC35"/>
  <autoFilter ref="C99:K5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31213701"/>
    <hyperlink ref="F110" r:id="rId2" display="https://podminky.urs.cz/item/CS_URS_2024_02/132251101"/>
    <hyperlink ref="F117" r:id="rId3" display="https://podminky.urs.cz/item/CS_URS_2024_02/162751117"/>
    <hyperlink ref="F129" r:id="rId4" display="https://podminky.urs.cz/item/CS_URS_2024_02/162751119"/>
    <hyperlink ref="F133" r:id="rId5" display="https://podminky.urs.cz/item/CS_URS_2024_02/171201231"/>
    <hyperlink ref="F146" r:id="rId6" display="https://podminky.urs.cz/item/CS_URS_2024_02/171251201"/>
    <hyperlink ref="F159" r:id="rId7" display="https://podminky.urs.cz/item/CS_URS_2024_02/271542211"/>
    <hyperlink ref="F171" r:id="rId8" display="https://podminky.urs.cz/item/CS_URS_2024_02/274321411"/>
    <hyperlink ref="F179" r:id="rId9" display="https://podminky.urs.cz/item/CS_URS_2024_02/274361821"/>
    <hyperlink ref="F183" r:id="rId10" display="https://podminky.urs.cz/item/CS_URS_2024_02/275321411"/>
    <hyperlink ref="F190" r:id="rId11" display="https://podminky.urs.cz/item/CS_URS_2024_02/275361821"/>
    <hyperlink ref="F195" r:id="rId12" display="https://podminky.urs.cz/item/CS_URS_2024_02/311321814"/>
    <hyperlink ref="F201" r:id="rId13" display="https://podminky.urs.cz/item/CS_URS_2024_02/311351121"/>
    <hyperlink ref="F207" r:id="rId14" display="https://podminky.urs.cz/item/CS_URS_2024_02/311351122"/>
    <hyperlink ref="F213" r:id="rId15" display="https://podminky.urs.cz/item/CS_URS_2024_02/311351911"/>
    <hyperlink ref="F219" r:id="rId16" display="https://podminky.urs.cz/item/CS_URS_2024_02/311361821"/>
    <hyperlink ref="F224" r:id="rId17" display="https://podminky.urs.cz/item/CS_URS_2024_02/941111111"/>
    <hyperlink ref="F229" r:id="rId18" display="https://podminky.urs.cz/item/CS_URS_2024_02/941111211"/>
    <hyperlink ref="F233" r:id="rId19" display="https://podminky.urs.cz/item/CS_URS_2024_02/941111311"/>
    <hyperlink ref="F237" r:id="rId20" display="https://podminky.urs.cz/item/CS_URS_2024_02/941111811"/>
    <hyperlink ref="F242" r:id="rId21" display="https://podminky.urs.cz/item/CS_URS_2024_02/993111111"/>
    <hyperlink ref="F247" r:id="rId22" display="https://podminky.urs.cz/item/CS_URS_2024_02/993111119"/>
    <hyperlink ref="F253" r:id="rId23" display="https://podminky.urs.cz/item/CS_URS_2024_02/998012102"/>
    <hyperlink ref="F257" r:id="rId24" display="https://podminky.urs.cz/item/CS_URS_2024_02/767163122"/>
    <hyperlink ref="F268" r:id="rId25" display="https://podminky.urs.cz/item/CS_URS_2024_02/767250113"/>
    <hyperlink ref="F283" r:id="rId26" display="https://podminky.urs.cz/item/CS_URS_2024_02/767391112"/>
    <hyperlink ref="F295" r:id="rId27" display="https://podminky.urs.cz/item/CS_URS_2024_02/767995111"/>
    <hyperlink ref="F337" r:id="rId28" display="https://podminky.urs.cz/item/CS_URS_2024_02/767995113"/>
    <hyperlink ref="F405" r:id="rId29" display="https://podminky.urs.cz/item/CS_URS_2024_02/767995114"/>
    <hyperlink ref="F418" r:id="rId30" display="https://podminky.urs.cz/item/CS_URS_2024_02/998767102"/>
    <hyperlink ref="F420" r:id="rId31" display="https://podminky.urs.cz/item/CS_URS_2024_02/998767122"/>
    <hyperlink ref="F423" r:id="rId32" display="https://podminky.urs.cz/item/CS_URS_2024_02/789112141"/>
    <hyperlink ref="F464" r:id="rId33" display="https://podminky.urs.cz/item/CS_URS_2024_02/789325310"/>
    <hyperlink ref="F505" r:id="rId34" display="https://podminky.urs.cz/item/CS_URS_2024_02/789325315"/>
    <hyperlink ref="F546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3256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3481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ROUND((SUM(BE99:BE428)),  2)</f>
        <v>0</v>
      </c>
      <c r="G37" s="41"/>
      <c r="H37" s="41"/>
      <c r="I37" s="161">
        <v>0.20999999999999999</v>
      </c>
      <c r="J37" s="160">
        <f>ROUND(((SUM(BE99:BE428))*I37),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ROUND((SUM(BF99:BF428)),  2)</f>
        <v>0</v>
      </c>
      <c r="G38" s="41"/>
      <c r="H38" s="41"/>
      <c r="I38" s="161">
        <v>0.12</v>
      </c>
      <c r="J38" s="160">
        <f>ROUND(((SUM(BF99:BF428))*I38),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ROUND((SUM(BG99:BG428)),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ROUND((SUM(BH99:BH428)),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ROUND((SUM(BI99:BI428)),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3256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0122 - Schodiště pro výstup na plochu heliportu  Z3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173</v>
      </c>
      <c r="E71" s="186"/>
      <c r="F71" s="186"/>
      <c r="G71" s="186"/>
      <c r="H71" s="186"/>
      <c r="I71" s="186"/>
      <c r="J71" s="187">
        <f>J148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175</v>
      </c>
      <c r="E72" s="186"/>
      <c r="F72" s="186"/>
      <c r="G72" s="186"/>
      <c r="H72" s="186"/>
      <c r="I72" s="186"/>
      <c r="J72" s="187">
        <f>J177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342</v>
      </c>
      <c r="E73" s="181"/>
      <c r="F73" s="181"/>
      <c r="G73" s="181"/>
      <c r="H73" s="181"/>
      <c r="I73" s="181"/>
      <c r="J73" s="182">
        <f>J180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1284</v>
      </c>
      <c r="E74" s="186"/>
      <c r="F74" s="186"/>
      <c r="G74" s="186"/>
      <c r="H74" s="186"/>
      <c r="I74" s="186"/>
      <c r="J74" s="187">
        <f>J181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1291</v>
      </c>
      <c r="E75" s="186"/>
      <c r="F75" s="186"/>
      <c r="G75" s="186"/>
      <c r="H75" s="186"/>
      <c r="I75" s="186"/>
      <c r="J75" s="187">
        <f>J296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Novostavba střediska krizového řízení - Objekt záchranné služby s heliportem v areálu SZZ Krnov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163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336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337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3" t="s">
        <v>1277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3256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 xml:space="preserve">0122 - Schodiště pro výstup na plochu heliportu  Z3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20. 9. 2024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SZZ Krnov,p.o.,I.P.Pavlova 552/9,794 01 Krnov</v>
      </c>
      <c r="G95" s="43"/>
      <c r="H95" s="43"/>
      <c r="I95" s="35" t="s">
        <v>31</v>
      </c>
      <c r="J95" s="39" t="str">
        <f>E25</f>
        <v>Ing.arch.Martin Janda,Lomná 1895,Frenštát p.R.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35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177</v>
      </c>
      <c r="D98" s="192" t="s">
        <v>57</v>
      </c>
      <c r="E98" s="192" t="s">
        <v>53</v>
      </c>
      <c r="F98" s="192" t="s">
        <v>54</v>
      </c>
      <c r="G98" s="192" t="s">
        <v>178</v>
      </c>
      <c r="H98" s="192" t="s">
        <v>179</v>
      </c>
      <c r="I98" s="192" t="s">
        <v>180</v>
      </c>
      <c r="J98" s="192" t="s">
        <v>167</v>
      </c>
      <c r="K98" s="193" t="s">
        <v>181</v>
      </c>
      <c r="L98" s="194"/>
      <c r="M98" s="95" t="s">
        <v>19</v>
      </c>
      <c r="N98" s="96" t="s">
        <v>42</v>
      </c>
      <c r="O98" s="96" t="s">
        <v>182</v>
      </c>
      <c r="P98" s="96" t="s">
        <v>183</v>
      </c>
      <c r="Q98" s="96" t="s">
        <v>184</v>
      </c>
      <c r="R98" s="96" t="s">
        <v>185</v>
      </c>
      <c r="S98" s="96" t="s">
        <v>186</v>
      </c>
      <c r="T98" s="97" t="s">
        <v>187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188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P100+P180</f>
        <v>0</v>
      </c>
      <c r="Q99" s="99"/>
      <c r="R99" s="197">
        <f>R100+R180</f>
        <v>9.1345454100000012</v>
      </c>
      <c r="S99" s="99"/>
      <c r="T99" s="198">
        <f>T100+T180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168</v>
      </c>
      <c r="BK99" s="199">
        <f>BK100+BK180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189</v>
      </c>
      <c r="F100" s="203" t="s">
        <v>190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P101+P131+P148+P177</f>
        <v>0</v>
      </c>
      <c r="Q100" s="208"/>
      <c r="R100" s="209">
        <f>R101+R131+R148+R177</f>
        <v>3.55537057</v>
      </c>
      <c r="S100" s="208"/>
      <c r="T100" s="210">
        <f>T101+T131+T148+T177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71</v>
      </c>
      <c r="AU100" s="212" t="s">
        <v>72</v>
      </c>
      <c r="AY100" s="211" t="s">
        <v>191</v>
      </c>
      <c r="BK100" s="213">
        <f>BK101+BK131+BK148+BK177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80</v>
      </c>
      <c r="F101" s="214" t="s">
        <v>192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SUM(P102:P130)</f>
        <v>0</v>
      </c>
      <c r="Q101" s="208"/>
      <c r="R101" s="209">
        <f>SUM(R102:R130)</f>
        <v>0</v>
      </c>
      <c r="S101" s="208"/>
      <c r="T101" s="210">
        <f>SUM(T102:T130)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80</v>
      </c>
      <c r="AY101" s="211" t="s">
        <v>191</v>
      </c>
      <c r="BK101" s="213">
        <f>SUM(BK102:BK130)</f>
        <v>0</v>
      </c>
    </row>
    <row r="102" s="2" customFormat="1" ht="24.15" customHeight="1">
      <c r="A102" s="41"/>
      <c r="B102" s="42"/>
      <c r="C102" s="216" t="s">
        <v>80</v>
      </c>
      <c r="D102" s="216" t="s">
        <v>193</v>
      </c>
      <c r="E102" s="217" t="s">
        <v>3258</v>
      </c>
      <c r="F102" s="218" t="s">
        <v>3259</v>
      </c>
      <c r="G102" s="219" t="s">
        <v>233</v>
      </c>
      <c r="H102" s="220">
        <v>1.28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3482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3261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3483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3484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3485</v>
      </c>
      <c r="G106" s="246"/>
      <c r="H106" s="249">
        <v>1.28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1.28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82</v>
      </c>
      <c r="D108" s="216" t="s">
        <v>193</v>
      </c>
      <c r="E108" s="217" t="s">
        <v>387</v>
      </c>
      <c r="F108" s="218" t="s">
        <v>388</v>
      </c>
      <c r="G108" s="219" t="s">
        <v>233</v>
      </c>
      <c r="H108" s="220">
        <v>1.28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3486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390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3483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3484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3485</v>
      </c>
      <c r="G112" s="246"/>
      <c r="H112" s="249">
        <v>1.28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1.28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93</v>
      </c>
      <c r="D114" s="216" t="s">
        <v>193</v>
      </c>
      <c r="E114" s="217" t="s">
        <v>392</v>
      </c>
      <c r="F114" s="218" t="s">
        <v>393</v>
      </c>
      <c r="G114" s="219" t="s">
        <v>233</v>
      </c>
      <c r="H114" s="220">
        <v>12.800000000000001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3487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3488</v>
      </c>
      <c r="G116" s="246"/>
      <c r="H116" s="249">
        <v>12.800000000000001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12.800000000000001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198</v>
      </c>
      <c r="D118" s="216" t="s">
        <v>193</v>
      </c>
      <c r="E118" s="217" t="s">
        <v>3275</v>
      </c>
      <c r="F118" s="218" t="s">
        <v>3276</v>
      </c>
      <c r="G118" s="219" t="s">
        <v>310</v>
      </c>
      <c r="H118" s="220">
        <v>2.5600000000000001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3489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3278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3483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3" customFormat="1">
      <c r="A121" s="13"/>
      <c r="B121" s="234"/>
      <c r="C121" s="235"/>
      <c r="D121" s="236" t="s">
        <v>202</v>
      </c>
      <c r="E121" s="237" t="s">
        <v>19</v>
      </c>
      <c r="F121" s="238" t="s">
        <v>3484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202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3485</v>
      </c>
      <c r="G122" s="246"/>
      <c r="H122" s="249">
        <v>1.28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6" customFormat="1">
      <c r="A123" s="16"/>
      <c r="B123" s="267"/>
      <c r="C123" s="268"/>
      <c r="D123" s="236" t="s">
        <v>202</v>
      </c>
      <c r="E123" s="269" t="s">
        <v>19</v>
      </c>
      <c r="F123" s="270" t="s">
        <v>212</v>
      </c>
      <c r="G123" s="268"/>
      <c r="H123" s="271">
        <v>1.28</v>
      </c>
      <c r="I123" s="272"/>
      <c r="J123" s="268"/>
      <c r="K123" s="268"/>
      <c r="L123" s="273"/>
      <c r="M123" s="274"/>
      <c r="N123" s="275"/>
      <c r="O123" s="275"/>
      <c r="P123" s="275"/>
      <c r="Q123" s="275"/>
      <c r="R123" s="275"/>
      <c r="S123" s="275"/>
      <c r="T123" s="27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7" t="s">
        <v>202</v>
      </c>
      <c r="AU123" s="277" t="s">
        <v>82</v>
      </c>
      <c r="AV123" s="16" t="s">
        <v>198</v>
      </c>
      <c r="AW123" s="16" t="s">
        <v>34</v>
      </c>
      <c r="AX123" s="16" t="s">
        <v>80</v>
      </c>
      <c r="AY123" s="277" t="s">
        <v>191</v>
      </c>
    </row>
    <row r="124" s="14" customFormat="1">
      <c r="A124" s="14"/>
      <c r="B124" s="245"/>
      <c r="C124" s="246"/>
      <c r="D124" s="236" t="s">
        <v>202</v>
      </c>
      <c r="E124" s="246"/>
      <c r="F124" s="248" t="s">
        <v>3490</v>
      </c>
      <c r="G124" s="246"/>
      <c r="H124" s="249">
        <v>2.5600000000000001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4</v>
      </c>
      <c r="AX124" s="14" t="s">
        <v>80</v>
      </c>
      <c r="AY124" s="255" t="s">
        <v>191</v>
      </c>
    </row>
    <row r="125" s="2" customFormat="1" ht="24.15" customHeight="1">
      <c r="A125" s="41"/>
      <c r="B125" s="42"/>
      <c r="C125" s="216" t="s">
        <v>242</v>
      </c>
      <c r="D125" s="216" t="s">
        <v>193</v>
      </c>
      <c r="E125" s="217" t="s">
        <v>243</v>
      </c>
      <c r="F125" s="218" t="s">
        <v>244</v>
      </c>
      <c r="G125" s="219" t="s">
        <v>233</v>
      </c>
      <c r="H125" s="220">
        <v>1.28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3491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246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3" customFormat="1">
      <c r="A127" s="13"/>
      <c r="B127" s="234"/>
      <c r="C127" s="235"/>
      <c r="D127" s="236" t="s">
        <v>202</v>
      </c>
      <c r="E127" s="237" t="s">
        <v>19</v>
      </c>
      <c r="F127" s="238" t="s">
        <v>3483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202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191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3484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3485</v>
      </c>
      <c r="G129" s="246"/>
      <c r="H129" s="249">
        <v>1.28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1.28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82</v>
      </c>
      <c r="F131" s="214" t="s">
        <v>269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SUM(P132:P147)</f>
        <v>0</v>
      </c>
      <c r="Q131" s="208"/>
      <c r="R131" s="209">
        <f>SUM(R132:R147)</f>
        <v>3.55537057</v>
      </c>
      <c r="S131" s="208"/>
      <c r="T131" s="210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80</v>
      </c>
      <c r="AY131" s="211" t="s">
        <v>191</v>
      </c>
      <c r="BK131" s="213">
        <f>SUM(BK132:BK147)</f>
        <v>0</v>
      </c>
    </row>
    <row r="132" s="2" customFormat="1" ht="16.5" customHeight="1">
      <c r="A132" s="41"/>
      <c r="B132" s="42"/>
      <c r="C132" s="216" t="s">
        <v>247</v>
      </c>
      <c r="D132" s="216" t="s">
        <v>193</v>
      </c>
      <c r="E132" s="217" t="s">
        <v>3281</v>
      </c>
      <c r="F132" s="218" t="s">
        <v>3282</v>
      </c>
      <c r="G132" s="219" t="s">
        <v>233</v>
      </c>
      <c r="H132" s="220">
        <v>0.064000000000000001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2.1600000000000001</v>
      </c>
      <c r="R132" s="225">
        <f>Q132*H132</f>
        <v>0.13824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3492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3284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3483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3484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3493</v>
      </c>
      <c r="G136" s="246"/>
      <c r="H136" s="249">
        <v>0.064000000000000001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6" customFormat="1">
      <c r="A137" s="16"/>
      <c r="B137" s="267"/>
      <c r="C137" s="268"/>
      <c r="D137" s="236" t="s">
        <v>202</v>
      </c>
      <c r="E137" s="269" t="s">
        <v>19</v>
      </c>
      <c r="F137" s="270" t="s">
        <v>212</v>
      </c>
      <c r="G137" s="268"/>
      <c r="H137" s="271">
        <v>0.064000000000000001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7" t="s">
        <v>202</v>
      </c>
      <c r="AU137" s="277" t="s">
        <v>82</v>
      </c>
      <c r="AV137" s="16" t="s">
        <v>198</v>
      </c>
      <c r="AW137" s="16" t="s">
        <v>34</v>
      </c>
      <c r="AX137" s="16" t="s">
        <v>80</v>
      </c>
      <c r="AY137" s="277" t="s">
        <v>191</v>
      </c>
    </row>
    <row r="138" s="2" customFormat="1" ht="21.75" customHeight="1">
      <c r="A138" s="41"/>
      <c r="B138" s="42"/>
      <c r="C138" s="216" t="s">
        <v>254</v>
      </c>
      <c r="D138" s="216" t="s">
        <v>193</v>
      </c>
      <c r="E138" s="217" t="s">
        <v>3296</v>
      </c>
      <c r="F138" s="218" t="s">
        <v>3297</v>
      </c>
      <c r="G138" s="219" t="s">
        <v>233</v>
      </c>
      <c r="H138" s="220">
        <v>1.2589999999999999</v>
      </c>
      <c r="I138" s="221"/>
      <c r="J138" s="222">
        <f>ROUND(I138*H138,2)</f>
        <v>0</v>
      </c>
      <c r="K138" s="218" t="s">
        <v>197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2.5018699999999998</v>
      </c>
      <c r="R138" s="225">
        <f>Q138*H138</f>
        <v>3.1498543299999997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3494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3299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3483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3484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3495</v>
      </c>
      <c r="G142" s="246"/>
      <c r="H142" s="249">
        <v>1.2589999999999999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1.2589999999999999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2" customFormat="1" ht="16.5" customHeight="1">
      <c r="A144" s="41"/>
      <c r="B144" s="42"/>
      <c r="C144" s="216" t="s">
        <v>259</v>
      </c>
      <c r="D144" s="216" t="s">
        <v>193</v>
      </c>
      <c r="E144" s="217" t="s">
        <v>3301</v>
      </c>
      <c r="F144" s="218" t="s">
        <v>3302</v>
      </c>
      <c r="G144" s="219" t="s">
        <v>310</v>
      </c>
      <c r="H144" s="220">
        <v>0.252</v>
      </c>
      <c r="I144" s="221"/>
      <c r="J144" s="222">
        <f>ROUND(I144*H144,2)</f>
        <v>0</v>
      </c>
      <c r="K144" s="218" t="s">
        <v>197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1.0606199999999999</v>
      </c>
      <c r="R144" s="225">
        <f>Q144*H144</f>
        <v>0.26727624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3496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3304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3497</v>
      </c>
      <c r="G146" s="246"/>
      <c r="H146" s="249">
        <v>0.252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0.252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12" customFormat="1" ht="22.8" customHeight="1">
      <c r="A148" s="12"/>
      <c r="B148" s="200"/>
      <c r="C148" s="201"/>
      <c r="D148" s="202" t="s">
        <v>71</v>
      </c>
      <c r="E148" s="214" t="s">
        <v>264</v>
      </c>
      <c r="F148" s="214" t="s">
        <v>292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SUM(P149:P176)</f>
        <v>0</v>
      </c>
      <c r="Q148" s="208"/>
      <c r="R148" s="209">
        <f>SUM(R149:R176)</f>
        <v>0</v>
      </c>
      <c r="S148" s="208"/>
      <c r="T148" s="21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80</v>
      </c>
      <c r="AT148" s="212" t="s">
        <v>71</v>
      </c>
      <c r="AU148" s="212" t="s">
        <v>80</v>
      </c>
      <c r="AY148" s="211" t="s">
        <v>191</v>
      </c>
      <c r="BK148" s="213">
        <f>SUM(BK149:BK176)</f>
        <v>0</v>
      </c>
    </row>
    <row r="149" s="2" customFormat="1" ht="24.15" customHeight="1">
      <c r="A149" s="41"/>
      <c r="B149" s="42"/>
      <c r="C149" s="216" t="s">
        <v>264</v>
      </c>
      <c r="D149" s="216" t="s">
        <v>193</v>
      </c>
      <c r="E149" s="217" t="s">
        <v>3319</v>
      </c>
      <c r="F149" s="218" t="s">
        <v>3320</v>
      </c>
      <c r="G149" s="219" t="s">
        <v>196</v>
      </c>
      <c r="H149" s="220">
        <v>105.3</v>
      </c>
      <c r="I149" s="221"/>
      <c r="J149" s="222">
        <f>ROUND(I149*H149,2)</f>
        <v>0</v>
      </c>
      <c r="K149" s="218" t="s">
        <v>197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3498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3322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3499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3500</v>
      </c>
      <c r="G152" s="246"/>
      <c r="H152" s="249">
        <v>105.3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105.3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24.15" customHeight="1">
      <c r="A154" s="41"/>
      <c r="B154" s="42"/>
      <c r="C154" s="216" t="s">
        <v>270</v>
      </c>
      <c r="D154" s="216" t="s">
        <v>193</v>
      </c>
      <c r="E154" s="217" t="s">
        <v>3324</v>
      </c>
      <c r="F154" s="218" t="s">
        <v>3325</v>
      </c>
      <c r="G154" s="219" t="s">
        <v>196</v>
      </c>
      <c r="H154" s="220">
        <v>6318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3501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3327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3502</v>
      </c>
      <c r="G156" s="246"/>
      <c r="H156" s="249">
        <v>6318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6318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33" customHeight="1">
      <c r="A158" s="41"/>
      <c r="B158" s="42"/>
      <c r="C158" s="216" t="s">
        <v>275</v>
      </c>
      <c r="D158" s="216" t="s">
        <v>193</v>
      </c>
      <c r="E158" s="217" t="s">
        <v>3329</v>
      </c>
      <c r="F158" s="218" t="s">
        <v>3330</v>
      </c>
      <c r="G158" s="219" t="s">
        <v>250</v>
      </c>
      <c r="H158" s="220">
        <v>1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3503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3332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80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4.15" customHeight="1">
      <c r="A162" s="41"/>
      <c r="B162" s="42"/>
      <c r="C162" s="216" t="s">
        <v>8</v>
      </c>
      <c r="D162" s="216" t="s">
        <v>193</v>
      </c>
      <c r="E162" s="217" t="s">
        <v>3333</v>
      </c>
      <c r="F162" s="218" t="s">
        <v>3334</v>
      </c>
      <c r="G162" s="219" t="s">
        <v>196</v>
      </c>
      <c r="H162" s="220">
        <v>105.3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3504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3336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3499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3500</v>
      </c>
      <c r="G165" s="246"/>
      <c r="H165" s="249">
        <v>105.3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105.3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287</v>
      </c>
      <c r="D167" s="216" t="s">
        <v>193</v>
      </c>
      <c r="E167" s="217" t="s">
        <v>1140</v>
      </c>
      <c r="F167" s="218" t="s">
        <v>1141</v>
      </c>
      <c r="G167" s="219" t="s">
        <v>196</v>
      </c>
      <c r="H167" s="220">
        <v>105.3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3505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1143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3499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3500</v>
      </c>
      <c r="G170" s="246"/>
      <c r="H170" s="249">
        <v>105.3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105.3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293</v>
      </c>
      <c r="D172" s="216" t="s">
        <v>193</v>
      </c>
      <c r="E172" s="217" t="s">
        <v>1145</v>
      </c>
      <c r="F172" s="218" t="s">
        <v>1146</v>
      </c>
      <c r="G172" s="219" t="s">
        <v>196</v>
      </c>
      <c r="H172" s="220">
        <v>105.3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3506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1148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3499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3500</v>
      </c>
      <c r="G175" s="246"/>
      <c r="H175" s="249">
        <v>105.3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105.3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12" customFormat="1" ht="22.8" customHeight="1">
      <c r="A177" s="12"/>
      <c r="B177" s="200"/>
      <c r="C177" s="201"/>
      <c r="D177" s="202" t="s">
        <v>71</v>
      </c>
      <c r="E177" s="214" t="s">
        <v>329</v>
      </c>
      <c r="F177" s="214" t="s">
        <v>330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SUM(P178:P179)</f>
        <v>0</v>
      </c>
      <c r="Q177" s="208"/>
      <c r="R177" s="209">
        <f>SUM(R178:R179)</f>
        <v>0</v>
      </c>
      <c r="S177" s="208"/>
      <c r="T177" s="21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80</v>
      </c>
      <c r="AY177" s="211" t="s">
        <v>191</v>
      </c>
      <c r="BK177" s="213">
        <f>SUM(BK178:BK179)</f>
        <v>0</v>
      </c>
    </row>
    <row r="178" s="2" customFormat="1" ht="37.8" customHeight="1">
      <c r="A178" s="41"/>
      <c r="B178" s="42"/>
      <c r="C178" s="216" t="s">
        <v>724</v>
      </c>
      <c r="D178" s="216" t="s">
        <v>193</v>
      </c>
      <c r="E178" s="217" t="s">
        <v>1942</v>
      </c>
      <c r="F178" s="218" t="s">
        <v>1943</v>
      </c>
      <c r="G178" s="219" t="s">
        <v>310</v>
      </c>
      <c r="H178" s="220">
        <v>3.5550000000000002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3507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1945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2" customFormat="1" ht="25.92" customHeight="1">
      <c r="A180" s="12"/>
      <c r="B180" s="200"/>
      <c r="C180" s="201"/>
      <c r="D180" s="202" t="s">
        <v>71</v>
      </c>
      <c r="E180" s="203" t="s">
        <v>1154</v>
      </c>
      <c r="F180" s="203" t="s">
        <v>1155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P181+P296</f>
        <v>0</v>
      </c>
      <c r="Q180" s="208"/>
      <c r="R180" s="209">
        <f>R181+R296</f>
        <v>5.5791748400000003</v>
      </c>
      <c r="S180" s="208"/>
      <c r="T180" s="210">
        <f>T181+T296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82</v>
      </c>
      <c r="AT180" s="212" t="s">
        <v>71</v>
      </c>
      <c r="AU180" s="212" t="s">
        <v>72</v>
      </c>
      <c r="AY180" s="211" t="s">
        <v>191</v>
      </c>
      <c r="BK180" s="213">
        <f>BK181+BK296</f>
        <v>0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2548</v>
      </c>
      <c r="F181" s="214" t="s">
        <v>2549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SUM(P182:P295)</f>
        <v>0</v>
      </c>
      <c r="Q181" s="208"/>
      <c r="R181" s="209">
        <f>SUM(R182:R295)</f>
        <v>5.4812832400000007</v>
      </c>
      <c r="S181" s="208"/>
      <c r="T181" s="210">
        <f>SUM(T182:T295)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82</v>
      </c>
      <c r="AT181" s="212" t="s">
        <v>71</v>
      </c>
      <c r="AU181" s="212" t="s">
        <v>80</v>
      </c>
      <c r="AY181" s="211" t="s">
        <v>191</v>
      </c>
      <c r="BK181" s="213">
        <f>SUM(BK182:BK295)</f>
        <v>0</v>
      </c>
    </row>
    <row r="182" s="2" customFormat="1" ht="16.5" customHeight="1">
      <c r="A182" s="41"/>
      <c r="B182" s="42"/>
      <c r="C182" s="216" t="s">
        <v>464</v>
      </c>
      <c r="D182" s="216" t="s">
        <v>193</v>
      </c>
      <c r="E182" s="217" t="s">
        <v>3508</v>
      </c>
      <c r="F182" s="218" t="s">
        <v>3509</v>
      </c>
      <c r="G182" s="219" t="s">
        <v>215</v>
      </c>
      <c r="H182" s="220">
        <v>60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5.0000000000000002E-05</v>
      </c>
      <c r="R182" s="225">
        <f>Q182*H182</f>
        <v>0.0030000000000000001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464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3510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3511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3499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4" customFormat="1">
      <c r="A185" s="14"/>
      <c r="B185" s="245"/>
      <c r="C185" s="246"/>
      <c r="D185" s="236" t="s">
        <v>202</v>
      </c>
      <c r="E185" s="247" t="s">
        <v>19</v>
      </c>
      <c r="F185" s="248" t="s">
        <v>3512</v>
      </c>
      <c r="G185" s="246"/>
      <c r="H185" s="249">
        <v>60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202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191</v>
      </c>
    </row>
    <row r="186" s="16" customFormat="1">
      <c r="A186" s="16"/>
      <c r="B186" s="267"/>
      <c r="C186" s="268"/>
      <c r="D186" s="236" t="s">
        <v>202</v>
      </c>
      <c r="E186" s="269" t="s">
        <v>19</v>
      </c>
      <c r="F186" s="270" t="s">
        <v>212</v>
      </c>
      <c r="G186" s="268"/>
      <c r="H186" s="271">
        <v>60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202</v>
      </c>
      <c r="AU186" s="277" t="s">
        <v>82</v>
      </c>
      <c r="AV186" s="16" t="s">
        <v>198</v>
      </c>
      <c r="AW186" s="16" t="s">
        <v>34</v>
      </c>
      <c r="AX186" s="16" t="s">
        <v>80</v>
      </c>
      <c r="AY186" s="277" t="s">
        <v>191</v>
      </c>
    </row>
    <row r="187" s="2" customFormat="1" ht="16.5" customHeight="1">
      <c r="A187" s="41"/>
      <c r="B187" s="42"/>
      <c r="C187" s="278" t="s">
        <v>313</v>
      </c>
      <c r="D187" s="278" t="s">
        <v>260</v>
      </c>
      <c r="E187" s="279" t="s">
        <v>3357</v>
      </c>
      <c r="F187" s="280" t="s">
        <v>3513</v>
      </c>
      <c r="G187" s="281" t="s">
        <v>196</v>
      </c>
      <c r="H187" s="282">
        <v>18.300000000000001</v>
      </c>
      <c r="I187" s="283"/>
      <c r="J187" s="284">
        <f>ROUND(I187*H187,2)</f>
        <v>0</v>
      </c>
      <c r="K187" s="280" t="s">
        <v>927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0.0166</v>
      </c>
      <c r="R187" s="225">
        <f>Q187*H187</f>
        <v>0.30377999999999999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688</v>
      </c>
      <c r="AT187" s="227" t="s">
        <v>260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3514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3499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3515</v>
      </c>
      <c r="G189" s="246"/>
      <c r="H189" s="249">
        <v>18.300000000000001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6" customFormat="1">
      <c r="A190" s="16"/>
      <c r="B190" s="267"/>
      <c r="C190" s="268"/>
      <c r="D190" s="236" t="s">
        <v>202</v>
      </c>
      <c r="E190" s="269" t="s">
        <v>19</v>
      </c>
      <c r="F190" s="270" t="s">
        <v>212</v>
      </c>
      <c r="G190" s="268"/>
      <c r="H190" s="271">
        <v>18.300000000000001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202</v>
      </c>
      <c r="AU190" s="277" t="s">
        <v>82</v>
      </c>
      <c r="AV190" s="16" t="s">
        <v>198</v>
      </c>
      <c r="AW190" s="16" t="s">
        <v>34</v>
      </c>
      <c r="AX190" s="16" t="s">
        <v>80</v>
      </c>
      <c r="AY190" s="277" t="s">
        <v>191</v>
      </c>
    </row>
    <row r="191" s="2" customFormat="1" ht="16.5" customHeight="1">
      <c r="A191" s="41"/>
      <c r="B191" s="42"/>
      <c r="C191" s="216" t="s">
        <v>318</v>
      </c>
      <c r="D191" s="216" t="s">
        <v>193</v>
      </c>
      <c r="E191" s="217" t="s">
        <v>3349</v>
      </c>
      <c r="F191" s="218" t="s">
        <v>3350</v>
      </c>
      <c r="G191" s="219" t="s">
        <v>196</v>
      </c>
      <c r="H191" s="220">
        <v>25.574999999999999</v>
      </c>
      <c r="I191" s="221"/>
      <c r="J191" s="222">
        <f>ROUND(I191*H191,2)</f>
        <v>0</v>
      </c>
      <c r="K191" s="218" t="s">
        <v>197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5.0000000000000002E-05</v>
      </c>
      <c r="R191" s="225">
        <f>Q191*H191</f>
        <v>0.0012787499999999999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3516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3352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3499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3517</v>
      </c>
      <c r="G194" s="246"/>
      <c r="H194" s="249">
        <v>5.0250000000000004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3517</v>
      </c>
      <c r="G195" s="246"/>
      <c r="H195" s="249">
        <v>5.0250000000000004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3517</v>
      </c>
      <c r="G196" s="246"/>
      <c r="H196" s="249">
        <v>5.0250000000000004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3518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2661</v>
      </c>
      <c r="G198" s="246"/>
      <c r="H198" s="249">
        <v>10.5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25.575000000000003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78" t="s">
        <v>324</v>
      </c>
      <c r="D200" s="278" t="s">
        <v>260</v>
      </c>
      <c r="E200" s="279" t="s">
        <v>3519</v>
      </c>
      <c r="F200" s="280" t="s">
        <v>3358</v>
      </c>
      <c r="G200" s="281" t="s">
        <v>196</v>
      </c>
      <c r="H200" s="282">
        <v>25.574999999999999</v>
      </c>
      <c r="I200" s="283"/>
      <c r="J200" s="284">
        <f>ROUND(I200*H200,2)</f>
        <v>0</v>
      </c>
      <c r="K200" s="280" t="s">
        <v>927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0.032000000000000001</v>
      </c>
      <c r="R200" s="225">
        <f>Q200*H200</f>
        <v>0.81840000000000002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3520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3499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3517</v>
      </c>
      <c r="G202" s="246"/>
      <c r="H202" s="249">
        <v>5.0250000000000004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3517</v>
      </c>
      <c r="G203" s="246"/>
      <c r="H203" s="249">
        <v>5.0250000000000004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3517</v>
      </c>
      <c r="G204" s="246"/>
      <c r="H204" s="249">
        <v>5.0250000000000004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3518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2661</v>
      </c>
      <c r="G206" s="246"/>
      <c r="H206" s="249">
        <v>10.5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6" customFormat="1">
      <c r="A207" s="16"/>
      <c r="B207" s="267"/>
      <c r="C207" s="268"/>
      <c r="D207" s="236" t="s">
        <v>202</v>
      </c>
      <c r="E207" s="269" t="s">
        <v>19</v>
      </c>
      <c r="F207" s="270" t="s">
        <v>212</v>
      </c>
      <c r="G207" s="268"/>
      <c r="H207" s="271">
        <v>25.575000000000003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7" t="s">
        <v>202</v>
      </c>
      <c r="AU207" s="277" t="s">
        <v>82</v>
      </c>
      <c r="AV207" s="16" t="s">
        <v>198</v>
      </c>
      <c r="AW207" s="16" t="s">
        <v>34</v>
      </c>
      <c r="AX207" s="16" t="s">
        <v>80</v>
      </c>
      <c r="AY207" s="277" t="s">
        <v>191</v>
      </c>
    </row>
    <row r="208" s="2" customFormat="1" ht="16.5" customHeight="1">
      <c r="A208" s="41"/>
      <c r="B208" s="42"/>
      <c r="C208" s="216" t="s">
        <v>331</v>
      </c>
      <c r="D208" s="216" t="s">
        <v>193</v>
      </c>
      <c r="E208" s="217" t="s">
        <v>2850</v>
      </c>
      <c r="F208" s="218" t="s">
        <v>2851</v>
      </c>
      <c r="G208" s="219" t="s">
        <v>1187</v>
      </c>
      <c r="H208" s="220">
        <v>1752.865</v>
      </c>
      <c r="I208" s="221"/>
      <c r="J208" s="222">
        <f>ROUND(I208*H208,2)</f>
        <v>0</v>
      </c>
      <c r="K208" s="218" t="s">
        <v>197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6.9999999999999994E-05</v>
      </c>
      <c r="R208" s="225">
        <f>Q208*H208</f>
        <v>0.12270054999999999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3521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2853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13" customFormat="1">
      <c r="A210" s="13"/>
      <c r="B210" s="234"/>
      <c r="C210" s="235"/>
      <c r="D210" s="236" t="s">
        <v>202</v>
      </c>
      <c r="E210" s="237" t="s">
        <v>19</v>
      </c>
      <c r="F210" s="238" t="s">
        <v>3499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202</v>
      </c>
      <c r="AU210" s="244" t="s">
        <v>82</v>
      </c>
      <c r="AV210" s="13" t="s">
        <v>80</v>
      </c>
      <c r="AW210" s="13" t="s">
        <v>34</v>
      </c>
      <c r="AX210" s="13" t="s">
        <v>72</v>
      </c>
      <c r="AY210" s="244" t="s">
        <v>191</v>
      </c>
    </row>
    <row r="211" s="13" customFormat="1">
      <c r="A211" s="13"/>
      <c r="B211" s="234"/>
      <c r="C211" s="235"/>
      <c r="D211" s="236" t="s">
        <v>202</v>
      </c>
      <c r="E211" s="237" t="s">
        <v>19</v>
      </c>
      <c r="F211" s="238" t="s">
        <v>3371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202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191</v>
      </c>
    </row>
    <row r="212" s="13" customFormat="1">
      <c r="A212" s="13"/>
      <c r="B212" s="234"/>
      <c r="C212" s="235"/>
      <c r="D212" s="236" t="s">
        <v>202</v>
      </c>
      <c r="E212" s="237" t="s">
        <v>19</v>
      </c>
      <c r="F212" s="238" t="s">
        <v>3372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202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3522</v>
      </c>
      <c r="G213" s="246"/>
      <c r="H213" s="249">
        <v>158.09700000000001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3374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3523</v>
      </c>
      <c r="G215" s="246"/>
      <c r="H215" s="249">
        <v>209.40000000000001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3" customFormat="1">
      <c r="A216" s="13"/>
      <c r="B216" s="234"/>
      <c r="C216" s="235"/>
      <c r="D216" s="236" t="s">
        <v>202</v>
      </c>
      <c r="E216" s="237" t="s">
        <v>19</v>
      </c>
      <c r="F216" s="238" t="s">
        <v>3524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202</v>
      </c>
      <c r="AU216" s="244" t="s">
        <v>82</v>
      </c>
      <c r="AV216" s="13" t="s">
        <v>80</v>
      </c>
      <c r="AW216" s="13" t="s">
        <v>34</v>
      </c>
      <c r="AX216" s="13" t="s">
        <v>72</v>
      </c>
      <c r="AY216" s="244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3525</v>
      </c>
      <c r="G217" s="246"/>
      <c r="H217" s="249">
        <v>552.63999999999999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5" customFormat="1">
      <c r="A218" s="15"/>
      <c r="B218" s="256"/>
      <c r="C218" s="257"/>
      <c r="D218" s="236" t="s">
        <v>202</v>
      </c>
      <c r="E218" s="258" t="s">
        <v>19</v>
      </c>
      <c r="F218" s="259" t="s">
        <v>208</v>
      </c>
      <c r="G218" s="257"/>
      <c r="H218" s="260">
        <v>920.13699999999994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202</v>
      </c>
      <c r="AU218" s="266" t="s">
        <v>82</v>
      </c>
      <c r="AV218" s="15" t="s">
        <v>93</v>
      </c>
      <c r="AW218" s="15" t="s">
        <v>34</v>
      </c>
      <c r="AX218" s="15" t="s">
        <v>72</v>
      </c>
      <c r="AY218" s="266" t="s">
        <v>191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3376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3377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3526</v>
      </c>
      <c r="G221" s="246"/>
      <c r="H221" s="249">
        <v>672.58799999999997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5" customFormat="1">
      <c r="A222" s="15"/>
      <c r="B222" s="256"/>
      <c r="C222" s="257"/>
      <c r="D222" s="236" t="s">
        <v>202</v>
      </c>
      <c r="E222" s="258" t="s">
        <v>19</v>
      </c>
      <c r="F222" s="259" t="s">
        <v>208</v>
      </c>
      <c r="G222" s="257"/>
      <c r="H222" s="260">
        <v>672.58799999999997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202</v>
      </c>
      <c r="AU222" s="266" t="s">
        <v>82</v>
      </c>
      <c r="AV222" s="15" t="s">
        <v>93</v>
      </c>
      <c r="AW222" s="15" t="s">
        <v>34</v>
      </c>
      <c r="AX222" s="15" t="s">
        <v>72</v>
      </c>
      <c r="AY222" s="266" t="s">
        <v>191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3379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3" customFormat="1">
      <c r="A224" s="13"/>
      <c r="B224" s="234"/>
      <c r="C224" s="235"/>
      <c r="D224" s="236" t="s">
        <v>202</v>
      </c>
      <c r="E224" s="237" t="s">
        <v>19</v>
      </c>
      <c r="F224" s="238" t="s">
        <v>3380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202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3527</v>
      </c>
      <c r="G225" s="246"/>
      <c r="H225" s="249">
        <v>160.13999999999999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160.13999999999999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1752.8649999999998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16.5" customHeight="1">
      <c r="A228" s="41"/>
      <c r="B228" s="42"/>
      <c r="C228" s="278" t="s">
        <v>7</v>
      </c>
      <c r="D228" s="278" t="s">
        <v>260</v>
      </c>
      <c r="E228" s="279" t="s">
        <v>3382</v>
      </c>
      <c r="F228" s="280" t="s">
        <v>3383</v>
      </c>
      <c r="G228" s="281" t="s">
        <v>310</v>
      </c>
      <c r="H228" s="282">
        <v>1.012</v>
      </c>
      <c r="I228" s="283"/>
      <c r="J228" s="284">
        <f>ROUND(I228*H228,2)</f>
        <v>0</v>
      </c>
      <c r="K228" s="280" t="s">
        <v>927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1</v>
      </c>
      <c r="R228" s="225">
        <f>Q228*H228</f>
        <v>1.012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688</v>
      </c>
      <c r="AT228" s="227" t="s">
        <v>260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3528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3499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3371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3372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3529</v>
      </c>
      <c r="G232" s="246"/>
      <c r="H232" s="249">
        <v>0.158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3374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3530</v>
      </c>
      <c r="G234" s="246"/>
      <c r="H234" s="249">
        <v>0.20899999999999999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3524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3531</v>
      </c>
      <c r="G236" s="246"/>
      <c r="H236" s="249">
        <v>0.55300000000000005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0.92000000000000004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4" customFormat="1">
      <c r="A238" s="14"/>
      <c r="B238" s="245"/>
      <c r="C238" s="246"/>
      <c r="D238" s="236" t="s">
        <v>202</v>
      </c>
      <c r="E238" s="246"/>
      <c r="F238" s="248" t="s">
        <v>3532</v>
      </c>
      <c r="G238" s="246"/>
      <c r="H238" s="249">
        <v>1.012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4</v>
      </c>
      <c r="AX238" s="14" t="s">
        <v>80</v>
      </c>
      <c r="AY238" s="255" t="s">
        <v>191</v>
      </c>
    </row>
    <row r="239" s="2" customFormat="1" ht="16.5" customHeight="1">
      <c r="A239" s="41"/>
      <c r="B239" s="42"/>
      <c r="C239" s="278" t="s">
        <v>531</v>
      </c>
      <c r="D239" s="278" t="s">
        <v>260</v>
      </c>
      <c r="E239" s="279" t="s">
        <v>3388</v>
      </c>
      <c r="F239" s="280" t="s">
        <v>3389</v>
      </c>
      <c r="G239" s="281" t="s">
        <v>310</v>
      </c>
      <c r="H239" s="282">
        <v>0.73999999999999999</v>
      </c>
      <c r="I239" s="283"/>
      <c r="J239" s="284">
        <f>ROUND(I239*H239,2)</f>
        <v>0</v>
      </c>
      <c r="K239" s="280" t="s">
        <v>197</v>
      </c>
      <c r="L239" s="285"/>
      <c r="M239" s="286" t="s">
        <v>19</v>
      </c>
      <c r="N239" s="287" t="s">
        <v>43</v>
      </c>
      <c r="O239" s="87"/>
      <c r="P239" s="225">
        <f>O239*H239</f>
        <v>0</v>
      </c>
      <c r="Q239" s="225">
        <v>1</v>
      </c>
      <c r="R239" s="225">
        <f>Q239*H239</f>
        <v>0.73999999999999999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688</v>
      </c>
      <c r="AT239" s="227" t="s">
        <v>260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464</v>
      </c>
      <c r="BM239" s="227" t="s">
        <v>3533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3499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3" customFormat="1">
      <c r="A241" s="13"/>
      <c r="B241" s="234"/>
      <c r="C241" s="235"/>
      <c r="D241" s="236" t="s">
        <v>202</v>
      </c>
      <c r="E241" s="237" t="s">
        <v>19</v>
      </c>
      <c r="F241" s="238" t="s">
        <v>3376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202</v>
      </c>
      <c r="AU241" s="244" t="s">
        <v>82</v>
      </c>
      <c r="AV241" s="13" t="s">
        <v>80</v>
      </c>
      <c r="AW241" s="13" t="s">
        <v>34</v>
      </c>
      <c r="AX241" s="13" t="s">
        <v>72</v>
      </c>
      <c r="AY241" s="244" t="s">
        <v>191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3377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3534</v>
      </c>
      <c r="G243" s="246"/>
      <c r="H243" s="249">
        <v>0.67300000000000004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6" customFormat="1">
      <c r="A244" s="16"/>
      <c r="B244" s="267"/>
      <c r="C244" s="268"/>
      <c r="D244" s="236" t="s">
        <v>202</v>
      </c>
      <c r="E244" s="269" t="s">
        <v>19</v>
      </c>
      <c r="F244" s="270" t="s">
        <v>212</v>
      </c>
      <c r="G244" s="268"/>
      <c r="H244" s="271">
        <v>0.67300000000000004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202</v>
      </c>
      <c r="AU244" s="277" t="s">
        <v>82</v>
      </c>
      <c r="AV244" s="16" t="s">
        <v>198</v>
      </c>
      <c r="AW244" s="16" t="s">
        <v>34</v>
      </c>
      <c r="AX244" s="16" t="s">
        <v>80</v>
      </c>
      <c r="AY244" s="277" t="s">
        <v>191</v>
      </c>
    </row>
    <row r="245" s="14" customFormat="1">
      <c r="A245" s="14"/>
      <c r="B245" s="245"/>
      <c r="C245" s="246"/>
      <c r="D245" s="236" t="s">
        <v>202</v>
      </c>
      <c r="E245" s="246"/>
      <c r="F245" s="248" t="s">
        <v>3535</v>
      </c>
      <c r="G245" s="246"/>
      <c r="H245" s="249">
        <v>0.73999999999999999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4</v>
      </c>
      <c r="AX245" s="14" t="s">
        <v>80</v>
      </c>
      <c r="AY245" s="255" t="s">
        <v>191</v>
      </c>
    </row>
    <row r="246" s="2" customFormat="1" ht="16.5" customHeight="1">
      <c r="A246" s="41"/>
      <c r="B246" s="42"/>
      <c r="C246" s="278" t="s">
        <v>553</v>
      </c>
      <c r="D246" s="278" t="s">
        <v>260</v>
      </c>
      <c r="E246" s="279" t="s">
        <v>3393</v>
      </c>
      <c r="F246" s="280" t="s">
        <v>3394</v>
      </c>
      <c r="G246" s="281" t="s">
        <v>310</v>
      </c>
      <c r="H246" s="282">
        <v>0.17599999999999999</v>
      </c>
      <c r="I246" s="283"/>
      <c r="J246" s="284">
        <f>ROUND(I246*H246,2)</f>
        <v>0</v>
      </c>
      <c r="K246" s="280" t="s">
        <v>197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1</v>
      </c>
      <c r="R246" s="225">
        <f>Q246*H246</f>
        <v>0.17599999999999999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688</v>
      </c>
      <c r="AT246" s="227" t="s">
        <v>260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3536</v>
      </c>
    </row>
    <row r="247" s="13" customFormat="1">
      <c r="A247" s="13"/>
      <c r="B247" s="234"/>
      <c r="C247" s="235"/>
      <c r="D247" s="236" t="s">
        <v>202</v>
      </c>
      <c r="E247" s="237" t="s">
        <v>19</v>
      </c>
      <c r="F247" s="238" t="s">
        <v>3499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202</v>
      </c>
      <c r="AU247" s="244" t="s">
        <v>82</v>
      </c>
      <c r="AV247" s="13" t="s">
        <v>80</v>
      </c>
      <c r="AW247" s="13" t="s">
        <v>34</v>
      </c>
      <c r="AX247" s="13" t="s">
        <v>72</v>
      </c>
      <c r="AY247" s="244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3379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3" customFormat="1">
      <c r="A249" s="13"/>
      <c r="B249" s="234"/>
      <c r="C249" s="235"/>
      <c r="D249" s="236" t="s">
        <v>202</v>
      </c>
      <c r="E249" s="237" t="s">
        <v>19</v>
      </c>
      <c r="F249" s="238" t="s">
        <v>3380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202</v>
      </c>
      <c r="AU249" s="244" t="s">
        <v>82</v>
      </c>
      <c r="AV249" s="13" t="s">
        <v>80</v>
      </c>
      <c r="AW249" s="13" t="s">
        <v>34</v>
      </c>
      <c r="AX249" s="13" t="s">
        <v>72</v>
      </c>
      <c r="AY249" s="244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3537</v>
      </c>
      <c r="G250" s="246"/>
      <c r="H250" s="249">
        <v>0.16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6" customFormat="1">
      <c r="A251" s="16"/>
      <c r="B251" s="267"/>
      <c r="C251" s="268"/>
      <c r="D251" s="236" t="s">
        <v>202</v>
      </c>
      <c r="E251" s="269" t="s">
        <v>19</v>
      </c>
      <c r="F251" s="270" t="s">
        <v>212</v>
      </c>
      <c r="G251" s="268"/>
      <c r="H251" s="271">
        <v>0.16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7" t="s">
        <v>202</v>
      </c>
      <c r="AU251" s="277" t="s">
        <v>82</v>
      </c>
      <c r="AV251" s="16" t="s">
        <v>198</v>
      </c>
      <c r="AW251" s="16" t="s">
        <v>34</v>
      </c>
      <c r="AX251" s="16" t="s">
        <v>80</v>
      </c>
      <c r="AY251" s="277" t="s">
        <v>191</v>
      </c>
    </row>
    <row r="252" s="14" customFormat="1">
      <c r="A252" s="14"/>
      <c r="B252" s="245"/>
      <c r="C252" s="246"/>
      <c r="D252" s="236" t="s">
        <v>202</v>
      </c>
      <c r="E252" s="246"/>
      <c r="F252" s="248" t="s">
        <v>3538</v>
      </c>
      <c r="G252" s="246"/>
      <c r="H252" s="249">
        <v>0.17599999999999999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4</v>
      </c>
      <c r="AX252" s="14" t="s">
        <v>80</v>
      </c>
      <c r="AY252" s="255" t="s">
        <v>191</v>
      </c>
    </row>
    <row r="253" s="2" customFormat="1" ht="16.5" customHeight="1">
      <c r="A253" s="41"/>
      <c r="B253" s="42"/>
      <c r="C253" s="216" t="s">
        <v>307</v>
      </c>
      <c r="D253" s="216" t="s">
        <v>193</v>
      </c>
      <c r="E253" s="217" t="s">
        <v>3398</v>
      </c>
      <c r="F253" s="218" t="s">
        <v>3399</v>
      </c>
      <c r="G253" s="219" t="s">
        <v>1187</v>
      </c>
      <c r="H253" s="220">
        <v>1985.3989999999999</v>
      </c>
      <c r="I253" s="221"/>
      <c r="J253" s="222">
        <f>ROUND(I253*H253,2)</f>
        <v>0</v>
      </c>
      <c r="K253" s="218" t="s">
        <v>197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6.0000000000000002E-05</v>
      </c>
      <c r="R253" s="225">
        <f>Q253*H253</f>
        <v>0.11912394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3539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3401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13" customFormat="1">
      <c r="A255" s="13"/>
      <c r="B255" s="234"/>
      <c r="C255" s="235"/>
      <c r="D255" s="236" t="s">
        <v>202</v>
      </c>
      <c r="E255" s="237" t="s">
        <v>19</v>
      </c>
      <c r="F255" s="238" t="s">
        <v>3499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202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191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3407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3540</v>
      </c>
      <c r="G257" s="246"/>
      <c r="H257" s="249">
        <v>84.420000000000002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5" customFormat="1">
      <c r="A258" s="15"/>
      <c r="B258" s="256"/>
      <c r="C258" s="257"/>
      <c r="D258" s="236" t="s">
        <v>202</v>
      </c>
      <c r="E258" s="258" t="s">
        <v>19</v>
      </c>
      <c r="F258" s="259" t="s">
        <v>208</v>
      </c>
      <c r="G258" s="257"/>
      <c r="H258" s="260">
        <v>84.420000000000002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202</v>
      </c>
      <c r="AU258" s="266" t="s">
        <v>82</v>
      </c>
      <c r="AV258" s="15" t="s">
        <v>93</v>
      </c>
      <c r="AW258" s="15" t="s">
        <v>34</v>
      </c>
      <c r="AX258" s="15" t="s">
        <v>72</v>
      </c>
      <c r="AY258" s="266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3415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3541</v>
      </c>
      <c r="G260" s="246"/>
      <c r="H260" s="249">
        <v>1089.607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5" customFormat="1">
      <c r="A261" s="15"/>
      <c r="B261" s="256"/>
      <c r="C261" s="257"/>
      <c r="D261" s="236" t="s">
        <v>202</v>
      </c>
      <c r="E261" s="258" t="s">
        <v>19</v>
      </c>
      <c r="F261" s="259" t="s">
        <v>208</v>
      </c>
      <c r="G261" s="257"/>
      <c r="H261" s="260">
        <v>1089.607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202</v>
      </c>
      <c r="AU261" s="266" t="s">
        <v>82</v>
      </c>
      <c r="AV261" s="15" t="s">
        <v>93</v>
      </c>
      <c r="AW261" s="15" t="s">
        <v>34</v>
      </c>
      <c r="AX261" s="15" t="s">
        <v>72</v>
      </c>
      <c r="AY261" s="266" t="s">
        <v>191</v>
      </c>
    </row>
    <row r="262" s="13" customFormat="1">
      <c r="A262" s="13"/>
      <c r="B262" s="234"/>
      <c r="C262" s="235"/>
      <c r="D262" s="236" t="s">
        <v>202</v>
      </c>
      <c r="E262" s="237" t="s">
        <v>19</v>
      </c>
      <c r="F262" s="238" t="s">
        <v>3542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202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3543</v>
      </c>
      <c r="G263" s="246"/>
      <c r="H263" s="249">
        <v>585.62199999999996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5" customFormat="1">
      <c r="A264" s="15"/>
      <c r="B264" s="256"/>
      <c r="C264" s="257"/>
      <c r="D264" s="236" t="s">
        <v>202</v>
      </c>
      <c r="E264" s="258" t="s">
        <v>19</v>
      </c>
      <c r="F264" s="259" t="s">
        <v>208</v>
      </c>
      <c r="G264" s="257"/>
      <c r="H264" s="260">
        <v>585.62199999999996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202</v>
      </c>
      <c r="AU264" s="266" t="s">
        <v>82</v>
      </c>
      <c r="AV264" s="15" t="s">
        <v>93</v>
      </c>
      <c r="AW264" s="15" t="s">
        <v>34</v>
      </c>
      <c r="AX264" s="15" t="s">
        <v>72</v>
      </c>
      <c r="AY264" s="266" t="s">
        <v>191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3544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1314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3545</v>
      </c>
      <c r="G267" s="246"/>
      <c r="H267" s="249">
        <v>225.75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5" customFormat="1">
      <c r="A268" s="15"/>
      <c r="B268" s="256"/>
      <c r="C268" s="257"/>
      <c r="D268" s="236" t="s">
        <v>202</v>
      </c>
      <c r="E268" s="258" t="s">
        <v>19</v>
      </c>
      <c r="F268" s="259" t="s">
        <v>208</v>
      </c>
      <c r="G268" s="257"/>
      <c r="H268" s="260">
        <v>225.75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202</v>
      </c>
      <c r="AU268" s="266" t="s">
        <v>82</v>
      </c>
      <c r="AV268" s="15" t="s">
        <v>93</v>
      </c>
      <c r="AW268" s="15" t="s">
        <v>34</v>
      </c>
      <c r="AX268" s="15" t="s">
        <v>72</v>
      </c>
      <c r="AY268" s="266" t="s">
        <v>191</v>
      </c>
    </row>
    <row r="269" s="16" customFormat="1">
      <c r="A269" s="16"/>
      <c r="B269" s="267"/>
      <c r="C269" s="268"/>
      <c r="D269" s="236" t="s">
        <v>202</v>
      </c>
      <c r="E269" s="269" t="s">
        <v>19</v>
      </c>
      <c r="F269" s="270" t="s">
        <v>212</v>
      </c>
      <c r="G269" s="268"/>
      <c r="H269" s="271">
        <v>1985.3989999999999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202</v>
      </c>
      <c r="AU269" s="277" t="s">
        <v>82</v>
      </c>
      <c r="AV269" s="16" t="s">
        <v>198</v>
      </c>
      <c r="AW269" s="16" t="s">
        <v>34</v>
      </c>
      <c r="AX269" s="16" t="s">
        <v>80</v>
      </c>
      <c r="AY269" s="277" t="s">
        <v>191</v>
      </c>
    </row>
    <row r="270" s="2" customFormat="1" ht="16.5" customHeight="1">
      <c r="A270" s="41"/>
      <c r="B270" s="42"/>
      <c r="C270" s="278" t="s">
        <v>584</v>
      </c>
      <c r="D270" s="278" t="s">
        <v>260</v>
      </c>
      <c r="E270" s="279" t="s">
        <v>3425</v>
      </c>
      <c r="F270" s="280" t="s">
        <v>3426</v>
      </c>
      <c r="G270" s="281" t="s">
        <v>310</v>
      </c>
      <c r="H270" s="282">
        <v>0.091999999999999998</v>
      </c>
      <c r="I270" s="283"/>
      <c r="J270" s="284">
        <f>ROUND(I270*H270,2)</f>
        <v>0</v>
      </c>
      <c r="K270" s="280" t="s">
        <v>197</v>
      </c>
      <c r="L270" s="285"/>
      <c r="M270" s="286" t="s">
        <v>19</v>
      </c>
      <c r="N270" s="287" t="s">
        <v>43</v>
      </c>
      <c r="O270" s="87"/>
      <c r="P270" s="225">
        <f>O270*H270</f>
        <v>0</v>
      </c>
      <c r="Q270" s="225">
        <v>1</v>
      </c>
      <c r="R270" s="225">
        <f>Q270*H270</f>
        <v>0.091999999999999998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688</v>
      </c>
      <c r="AT270" s="227" t="s">
        <v>260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3546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3499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3" customFormat="1">
      <c r="A272" s="13"/>
      <c r="B272" s="234"/>
      <c r="C272" s="235"/>
      <c r="D272" s="236" t="s">
        <v>202</v>
      </c>
      <c r="E272" s="237" t="s">
        <v>19</v>
      </c>
      <c r="F272" s="238" t="s">
        <v>3407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202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3547</v>
      </c>
      <c r="G273" s="246"/>
      <c r="H273" s="249">
        <v>0.084000000000000005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0.084000000000000005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14" customFormat="1">
      <c r="A275" s="14"/>
      <c r="B275" s="245"/>
      <c r="C275" s="246"/>
      <c r="D275" s="236" t="s">
        <v>202</v>
      </c>
      <c r="E275" s="246"/>
      <c r="F275" s="248" t="s">
        <v>3548</v>
      </c>
      <c r="G275" s="246"/>
      <c r="H275" s="249">
        <v>0.091999999999999998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202</v>
      </c>
      <c r="AU275" s="255" t="s">
        <v>82</v>
      </c>
      <c r="AV275" s="14" t="s">
        <v>82</v>
      </c>
      <c r="AW275" s="14" t="s">
        <v>4</v>
      </c>
      <c r="AX275" s="14" t="s">
        <v>80</v>
      </c>
      <c r="AY275" s="255" t="s">
        <v>191</v>
      </c>
    </row>
    <row r="276" s="2" customFormat="1" ht="16.5" customHeight="1">
      <c r="A276" s="41"/>
      <c r="B276" s="42"/>
      <c r="C276" s="278" t="s">
        <v>592</v>
      </c>
      <c r="D276" s="278" t="s">
        <v>260</v>
      </c>
      <c r="E276" s="279" t="s">
        <v>3445</v>
      </c>
      <c r="F276" s="280" t="s">
        <v>3446</v>
      </c>
      <c r="G276" s="281" t="s">
        <v>310</v>
      </c>
      <c r="H276" s="282">
        <v>1.1990000000000001</v>
      </c>
      <c r="I276" s="283"/>
      <c r="J276" s="284">
        <f>ROUND(I276*H276,2)</f>
        <v>0</v>
      </c>
      <c r="K276" s="280" t="s">
        <v>197</v>
      </c>
      <c r="L276" s="285"/>
      <c r="M276" s="286" t="s">
        <v>19</v>
      </c>
      <c r="N276" s="287" t="s">
        <v>43</v>
      </c>
      <c r="O276" s="87"/>
      <c r="P276" s="225">
        <f>O276*H276</f>
        <v>0</v>
      </c>
      <c r="Q276" s="225">
        <v>1</v>
      </c>
      <c r="R276" s="225">
        <f>Q276*H276</f>
        <v>1.1990000000000001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688</v>
      </c>
      <c r="AT276" s="227" t="s">
        <v>260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3549</v>
      </c>
    </row>
    <row r="277" s="13" customFormat="1">
      <c r="A277" s="13"/>
      <c r="B277" s="234"/>
      <c r="C277" s="235"/>
      <c r="D277" s="236" t="s">
        <v>202</v>
      </c>
      <c r="E277" s="237" t="s">
        <v>19</v>
      </c>
      <c r="F277" s="238" t="s">
        <v>3499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202</v>
      </c>
      <c r="AU277" s="244" t="s">
        <v>82</v>
      </c>
      <c r="AV277" s="13" t="s">
        <v>80</v>
      </c>
      <c r="AW277" s="13" t="s">
        <v>34</v>
      </c>
      <c r="AX277" s="13" t="s">
        <v>72</v>
      </c>
      <c r="AY277" s="244" t="s">
        <v>191</v>
      </c>
    </row>
    <row r="278" s="13" customFormat="1">
      <c r="A278" s="13"/>
      <c r="B278" s="234"/>
      <c r="C278" s="235"/>
      <c r="D278" s="236" t="s">
        <v>202</v>
      </c>
      <c r="E278" s="237" t="s">
        <v>19</v>
      </c>
      <c r="F278" s="238" t="s">
        <v>3415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202</v>
      </c>
      <c r="AU278" s="244" t="s">
        <v>82</v>
      </c>
      <c r="AV278" s="13" t="s">
        <v>80</v>
      </c>
      <c r="AW278" s="13" t="s">
        <v>34</v>
      </c>
      <c r="AX278" s="13" t="s">
        <v>72</v>
      </c>
      <c r="AY278" s="244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3550</v>
      </c>
      <c r="G279" s="246"/>
      <c r="H279" s="249">
        <v>1.0900000000000001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6" customFormat="1">
      <c r="A280" s="16"/>
      <c r="B280" s="267"/>
      <c r="C280" s="268"/>
      <c r="D280" s="236" t="s">
        <v>202</v>
      </c>
      <c r="E280" s="269" t="s">
        <v>19</v>
      </c>
      <c r="F280" s="270" t="s">
        <v>212</v>
      </c>
      <c r="G280" s="268"/>
      <c r="H280" s="271">
        <v>1.0900000000000001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7" t="s">
        <v>202</v>
      </c>
      <c r="AU280" s="277" t="s">
        <v>82</v>
      </c>
      <c r="AV280" s="16" t="s">
        <v>198</v>
      </c>
      <c r="AW280" s="16" t="s">
        <v>34</v>
      </c>
      <c r="AX280" s="16" t="s">
        <v>80</v>
      </c>
      <c r="AY280" s="277" t="s">
        <v>191</v>
      </c>
    </row>
    <row r="281" s="14" customFormat="1">
      <c r="A281" s="14"/>
      <c r="B281" s="245"/>
      <c r="C281" s="246"/>
      <c r="D281" s="236" t="s">
        <v>202</v>
      </c>
      <c r="E281" s="246"/>
      <c r="F281" s="248" t="s">
        <v>3551</v>
      </c>
      <c r="G281" s="246"/>
      <c r="H281" s="249">
        <v>1.1990000000000001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4</v>
      </c>
      <c r="AX281" s="14" t="s">
        <v>80</v>
      </c>
      <c r="AY281" s="255" t="s">
        <v>191</v>
      </c>
    </row>
    <row r="282" s="2" customFormat="1" ht="16.5" customHeight="1">
      <c r="A282" s="41"/>
      <c r="B282" s="42"/>
      <c r="C282" s="278" t="s">
        <v>597</v>
      </c>
      <c r="D282" s="278" t="s">
        <v>260</v>
      </c>
      <c r="E282" s="279" t="s">
        <v>3552</v>
      </c>
      <c r="F282" s="280" t="s">
        <v>3553</v>
      </c>
      <c r="G282" s="281" t="s">
        <v>310</v>
      </c>
      <c r="H282" s="282">
        <v>0.64500000000000002</v>
      </c>
      <c r="I282" s="283"/>
      <c r="J282" s="284">
        <f>ROUND(I282*H282,2)</f>
        <v>0</v>
      </c>
      <c r="K282" s="280" t="s">
        <v>197</v>
      </c>
      <c r="L282" s="285"/>
      <c r="M282" s="286" t="s">
        <v>19</v>
      </c>
      <c r="N282" s="287" t="s">
        <v>43</v>
      </c>
      <c r="O282" s="87"/>
      <c r="P282" s="225">
        <f>O282*H282</f>
        <v>0</v>
      </c>
      <c r="Q282" s="225">
        <v>1</v>
      </c>
      <c r="R282" s="225">
        <f>Q282*H282</f>
        <v>0.64500000000000002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688</v>
      </c>
      <c r="AT282" s="227" t="s">
        <v>260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3554</v>
      </c>
    </row>
    <row r="283" s="13" customFormat="1">
      <c r="A283" s="13"/>
      <c r="B283" s="234"/>
      <c r="C283" s="235"/>
      <c r="D283" s="236" t="s">
        <v>202</v>
      </c>
      <c r="E283" s="237" t="s">
        <v>19</v>
      </c>
      <c r="F283" s="238" t="s">
        <v>3499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202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191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3542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3555</v>
      </c>
      <c r="G285" s="246"/>
      <c r="H285" s="249">
        <v>0.58599999999999997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6" customFormat="1">
      <c r="A286" s="16"/>
      <c r="B286" s="267"/>
      <c r="C286" s="268"/>
      <c r="D286" s="236" t="s">
        <v>202</v>
      </c>
      <c r="E286" s="269" t="s">
        <v>19</v>
      </c>
      <c r="F286" s="270" t="s">
        <v>212</v>
      </c>
      <c r="G286" s="268"/>
      <c r="H286" s="271">
        <v>0.58599999999999997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7" t="s">
        <v>202</v>
      </c>
      <c r="AU286" s="277" t="s">
        <v>82</v>
      </c>
      <c r="AV286" s="16" t="s">
        <v>198</v>
      </c>
      <c r="AW286" s="16" t="s">
        <v>34</v>
      </c>
      <c r="AX286" s="16" t="s">
        <v>80</v>
      </c>
      <c r="AY286" s="277" t="s">
        <v>191</v>
      </c>
    </row>
    <row r="287" s="14" customFormat="1">
      <c r="A287" s="14"/>
      <c r="B287" s="245"/>
      <c r="C287" s="246"/>
      <c r="D287" s="236" t="s">
        <v>202</v>
      </c>
      <c r="E287" s="246"/>
      <c r="F287" s="248" t="s">
        <v>3556</v>
      </c>
      <c r="G287" s="246"/>
      <c r="H287" s="249">
        <v>0.64500000000000002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4</v>
      </c>
      <c r="AX287" s="14" t="s">
        <v>80</v>
      </c>
      <c r="AY287" s="255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1324</v>
      </c>
      <c r="F288" s="280" t="s">
        <v>1325</v>
      </c>
      <c r="G288" s="281" t="s">
        <v>310</v>
      </c>
      <c r="H288" s="282">
        <v>0.249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1</v>
      </c>
      <c r="R288" s="225">
        <f>Q288*H288</f>
        <v>0.249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3557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3544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1314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3558</v>
      </c>
      <c r="G291" s="246"/>
      <c r="H291" s="249">
        <v>0.22600000000000001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0.22600000000000001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3559</v>
      </c>
      <c r="G293" s="246"/>
      <c r="H293" s="249">
        <v>0.249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24.15" customHeight="1">
      <c r="A294" s="41"/>
      <c r="B294" s="42"/>
      <c r="C294" s="216" t="s">
        <v>716</v>
      </c>
      <c r="D294" s="216" t="s">
        <v>193</v>
      </c>
      <c r="E294" s="217" t="s">
        <v>2876</v>
      </c>
      <c r="F294" s="218" t="s">
        <v>2877</v>
      </c>
      <c r="G294" s="219" t="s">
        <v>310</v>
      </c>
      <c r="H294" s="220">
        <v>5.4809999999999999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3560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2879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2" customFormat="1" ht="22.8" customHeight="1">
      <c r="A296" s="12"/>
      <c r="B296" s="200"/>
      <c r="C296" s="201"/>
      <c r="D296" s="202" t="s">
        <v>71</v>
      </c>
      <c r="E296" s="214" t="s">
        <v>3212</v>
      </c>
      <c r="F296" s="214" t="s">
        <v>3213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SUM(P297:P428)</f>
        <v>0</v>
      </c>
      <c r="Q296" s="208"/>
      <c r="R296" s="209">
        <f>SUM(R297:R428)</f>
        <v>0.097891599999999995</v>
      </c>
      <c r="S296" s="208"/>
      <c r="T296" s="210">
        <f>SUM(T297:T428)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71</v>
      </c>
      <c r="AU296" s="212" t="s">
        <v>80</v>
      </c>
      <c r="AY296" s="211" t="s">
        <v>191</v>
      </c>
      <c r="BK296" s="213">
        <f>SUM(BK297:BK428)</f>
        <v>0</v>
      </c>
    </row>
    <row r="297" s="2" customFormat="1" ht="24.15" customHeight="1">
      <c r="A297" s="41"/>
      <c r="B297" s="42"/>
      <c r="C297" s="216" t="s">
        <v>662</v>
      </c>
      <c r="D297" s="216" t="s">
        <v>193</v>
      </c>
      <c r="E297" s="217" t="s">
        <v>3215</v>
      </c>
      <c r="F297" s="218" t="s">
        <v>3216</v>
      </c>
      <c r="G297" s="219" t="s">
        <v>196</v>
      </c>
      <c r="H297" s="220">
        <v>119.38</v>
      </c>
      <c r="I297" s="221"/>
      <c r="J297" s="222">
        <f>ROUND(I297*H297,2)</f>
        <v>0</v>
      </c>
      <c r="K297" s="218" t="s">
        <v>197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464</v>
      </c>
      <c r="AT297" s="227" t="s">
        <v>193</v>
      </c>
      <c r="AU297" s="227" t="s">
        <v>82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464</v>
      </c>
      <c r="BM297" s="227" t="s">
        <v>3561</v>
      </c>
    </row>
    <row r="298" s="2" customFormat="1">
      <c r="A298" s="41"/>
      <c r="B298" s="42"/>
      <c r="C298" s="43"/>
      <c r="D298" s="229" t="s">
        <v>200</v>
      </c>
      <c r="E298" s="43"/>
      <c r="F298" s="230" t="s">
        <v>3218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200</v>
      </c>
      <c r="AU298" s="20" t="s">
        <v>82</v>
      </c>
    </row>
    <row r="299" s="13" customFormat="1">
      <c r="A299" s="13"/>
      <c r="B299" s="234"/>
      <c r="C299" s="235"/>
      <c r="D299" s="236" t="s">
        <v>202</v>
      </c>
      <c r="E299" s="237" t="s">
        <v>19</v>
      </c>
      <c r="F299" s="238" t="s">
        <v>3499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202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3371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3" customFormat="1">
      <c r="A301" s="13"/>
      <c r="B301" s="234"/>
      <c r="C301" s="235"/>
      <c r="D301" s="236" t="s">
        <v>202</v>
      </c>
      <c r="E301" s="237" t="s">
        <v>19</v>
      </c>
      <c r="F301" s="238" t="s">
        <v>3372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202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191</v>
      </c>
    </row>
    <row r="302" s="14" customFormat="1">
      <c r="A302" s="14"/>
      <c r="B302" s="245"/>
      <c r="C302" s="246"/>
      <c r="D302" s="236" t="s">
        <v>202</v>
      </c>
      <c r="E302" s="247" t="s">
        <v>19</v>
      </c>
      <c r="F302" s="248" t="s">
        <v>3562</v>
      </c>
      <c r="G302" s="246"/>
      <c r="H302" s="249">
        <v>8.6519999999999992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202</v>
      </c>
      <c r="AU302" s="255" t="s">
        <v>82</v>
      </c>
      <c r="AV302" s="14" t="s">
        <v>82</v>
      </c>
      <c r="AW302" s="14" t="s">
        <v>34</v>
      </c>
      <c r="AX302" s="14" t="s">
        <v>72</v>
      </c>
      <c r="AY302" s="255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3374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3563</v>
      </c>
      <c r="G304" s="246"/>
      <c r="H304" s="249">
        <v>11.460000000000001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3524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3564</v>
      </c>
      <c r="G306" s="246"/>
      <c r="H306" s="249">
        <v>16.808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36.920000000000002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3376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3377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3565</v>
      </c>
      <c r="G310" s="246"/>
      <c r="H310" s="249">
        <v>15.708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15.708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3" customFormat="1">
      <c r="A312" s="13"/>
      <c r="B312" s="234"/>
      <c r="C312" s="235"/>
      <c r="D312" s="236" t="s">
        <v>202</v>
      </c>
      <c r="E312" s="237" t="s">
        <v>19</v>
      </c>
      <c r="F312" s="238" t="s">
        <v>3379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202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3380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3566</v>
      </c>
      <c r="G314" s="246"/>
      <c r="H314" s="249">
        <v>3.0600000000000001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3.0600000000000001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3407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3567</v>
      </c>
      <c r="G317" s="246"/>
      <c r="H317" s="249">
        <v>3.141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5" customFormat="1">
      <c r="A318" s="15"/>
      <c r="B318" s="256"/>
      <c r="C318" s="257"/>
      <c r="D318" s="236" t="s">
        <v>202</v>
      </c>
      <c r="E318" s="258" t="s">
        <v>19</v>
      </c>
      <c r="F318" s="259" t="s">
        <v>208</v>
      </c>
      <c r="G318" s="257"/>
      <c r="H318" s="260">
        <v>3.141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202</v>
      </c>
      <c r="AU318" s="266" t="s">
        <v>82</v>
      </c>
      <c r="AV318" s="15" t="s">
        <v>93</v>
      </c>
      <c r="AW318" s="15" t="s">
        <v>34</v>
      </c>
      <c r="AX318" s="15" t="s">
        <v>72</v>
      </c>
      <c r="AY318" s="266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3415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3568</v>
      </c>
      <c r="G320" s="246"/>
      <c r="H320" s="249">
        <v>35.343000000000004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5" customFormat="1">
      <c r="A321" s="15"/>
      <c r="B321" s="256"/>
      <c r="C321" s="257"/>
      <c r="D321" s="236" t="s">
        <v>202</v>
      </c>
      <c r="E321" s="258" t="s">
        <v>19</v>
      </c>
      <c r="F321" s="259" t="s">
        <v>208</v>
      </c>
      <c r="G321" s="257"/>
      <c r="H321" s="260">
        <v>35.343000000000004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202</v>
      </c>
      <c r="AU321" s="266" t="s">
        <v>82</v>
      </c>
      <c r="AV321" s="15" t="s">
        <v>93</v>
      </c>
      <c r="AW321" s="15" t="s">
        <v>34</v>
      </c>
      <c r="AX321" s="15" t="s">
        <v>72</v>
      </c>
      <c r="AY321" s="266" t="s">
        <v>191</v>
      </c>
    </row>
    <row r="322" s="13" customFormat="1">
      <c r="A322" s="13"/>
      <c r="B322" s="234"/>
      <c r="C322" s="235"/>
      <c r="D322" s="236" t="s">
        <v>202</v>
      </c>
      <c r="E322" s="237" t="s">
        <v>19</v>
      </c>
      <c r="F322" s="238" t="s">
        <v>3542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202</v>
      </c>
      <c r="AU322" s="244" t="s">
        <v>82</v>
      </c>
      <c r="AV322" s="13" t="s">
        <v>80</v>
      </c>
      <c r="AW322" s="13" t="s">
        <v>34</v>
      </c>
      <c r="AX322" s="13" t="s">
        <v>72</v>
      </c>
      <c r="AY322" s="244" t="s">
        <v>191</v>
      </c>
    </row>
    <row r="323" s="14" customFormat="1">
      <c r="A323" s="14"/>
      <c r="B323" s="245"/>
      <c r="C323" s="246"/>
      <c r="D323" s="236" t="s">
        <v>202</v>
      </c>
      <c r="E323" s="247" t="s">
        <v>19</v>
      </c>
      <c r="F323" s="248" t="s">
        <v>3569</v>
      </c>
      <c r="G323" s="246"/>
      <c r="H323" s="249">
        <v>15.565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202</v>
      </c>
      <c r="AU323" s="255" t="s">
        <v>82</v>
      </c>
      <c r="AV323" s="14" t="s">
        <v>82</v>
      </c>
      <c r="AW323" s="14" t="s">
        <v>34</v>
      </c>
      <c r="AX323" s="14" t="s">
        <v>72</v>
      </c>
      <c r="AY323" s="255" t="s">
        <v>191</v>
      </c>
    </row>
    <row r="324" s="15" customFormat="1">
      <c r="A324" s="15"/>
      <c r="B324" s="256"/>
      <c r="C324" s="257"/>
      <c r="D324" s="236" t="s">
        <v>202</v>
      </c>
      <c r="E324" s="258" t="s">
        <v>19</v>
      </c>
      <c r="F324" s="259" t="s">
        <v>208</v>
      </c>
      <c r="G324" s="257"/>
      <c r="H324" s="260">
        <v>15.565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202</v>
      </c>
      <c r="AU324" s="266" t="s">
        <v>82</v>
      </c>
      <c r="AV324" s="15" t="s">
        <v>93</v>
      </c>
      <c r="AW324" s="15" t="s">
        <v>34</v>
      </c>
      <c r="AX324" s="15" t="s">
        <v>72</v>
      </c>
      <c r="AY324" s="266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3544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1314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4" customFormat="1">
      <c r="A327" s="14"/>
      <c r="B327" s="245"/>
      <c r="C327" s="246"/>
      <c r="D327" s="236" t="s">
        <v>202</v>
      </c>
      <c r="E327" s="247" t="s">
        <v>19</v>
      </c>
      <c r="F327" s="248" t="s">
        <v>3570</v>
      </c>
      <c r="G327" s="246"/>
      <c r="H327" s="249">
        <v>9.6430000000000007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202</v>
      </c>
      <c r="AU327" s="255" t="s">
        <v>82</v>
      </c>
      <c r="AV327" s="14" t="s">
        <v>82</v>
      </c>
      <c r="AW327" s="14" t="s">
        <v>34</v>
      </c>
      <c r="AX327" s="14" t="s">
        <v>72</v>
      </c>
      <c r="AY327" s="255" t="s">
        <v>191</v>
      </c>
    </row>
    <row r="328" s="15" customFormat="1">
      <c r="A328" s="15"/>
      <c r="B328" s="256"/>
      <c r="C328" s="257"/>
      <c r="D328" s="236" t="s">
        <v>202</v>
      </c>
      <c r="E328" s="258" t="s">
        <v>19</v>
      </c>
      <c r="F328" s="259" t="s">
        <v>208</v>
      </c>
      <c r="G328" s="257"/>
      <c r="H328" s="260">
        <v>9.6430000000000007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202</v>
      </c>
      <c r="AU328" s="266" t="s">
        <v>82</v>
      </c>
      <c r="AV328" s="15" t="s">
        <v>93</v>
      </c>
      <c r="AW328" s="15" t="s">
        <v>34</v>
      </c>
      <c r="AX328" s="15" t="s">
        <v>72</v>
      </c>
      <c r="AY328" s="266" t="s">
        <v>191</v>
      </c>
    </row>
    <row r="329" s="16" customFormat="1">
      <c r="A329" s="16"/>
      <c r="B329" s="267"/>
      <c r="C329" s="268"/>
      <c r="D329" s="236" t="s">
        <v>202</v>
      </c>
      <c r="E329" s="269" t="s">
        <v>19</v>
      </c>
      <c r="F329" s="270" t="s">
        <v>212</v>
      </c>
      <c r="G329" s="268"/>
      <c r="H329" s="271">
        <v>119.38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202</v>
      </c>
      <c r="AU329" s="277" t="s">
        <v>82</v>
      </c>
      <c r="AV329" s="16" t="s">
        <v>198</v>
      </c>
      <c r="AW329" s="16" t="s">
        <v>34</v>
      </c>
      <c r="AX329" s="16" t="s">
        <v>80</v>
      </c>
      <c r="AY329" s="277" t="s">
        <v>191</v>
      </c>
    </row>
    <row r="330" s="2" customFormat="1" ht="16.5" customHeight="1">
      <c r="A330" s="41"/>
      <c r="B330" s="42"/>
      <c r="C330" s="216" t="s">
        <v>683</v>
      </c>
      <c r="D330" s="216" t="s">
        <v>193</v>
      </c>
      <c r="E330" s="217" t="s">
        <v>3227</v>
      </c>
      <c r="F330" s="218" t="s">
        <v>3228</v>
      </c>
      <c r="G330" s="219" t="s">
        <v>196</v>
      </c>
      <c r="H330" s="220">
        <v>119.38</v>
      </c>
      <c r="I330" s="221"/>
      <c r="J330" s="222">
        <f>ROUND(I330*H330,2)</f>
        <v>0</v>
      </c>
      <c r="K330" s="218" t="s">
        <v>197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0.00033</v>
      </c>
      <c r="R330" s="225">
        <f>Q330*H330</f>
        <v>0.039395399999999997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464</v>
      </c>
      <c r="AT330" s="227" t="s">
        <v>193</v>
      </c>
      <c r="AU330" s="227" t="s">
        <v>82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464</v>
      </c>
      <c r="BM330" s="227" t="s">
        <v>3571</v>
      </c>
    </row>
    <row r="331" s="2" customFormat="1">
      <c r="A331" s="41"/>
      <c r="B331" s="42"/>
      <c r="C331" s="43"/>
      <c r="D331" s="229" t="s">
        <v>200</v>
      </c>
      <c r="E331" s="43"/>
      <c r="F331" s="230" t="s">
        <v>3230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200</v>
      </c>
      <c r="AU331" s="20" t="s">
        <v>82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3499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3" customFormat="1">
      <c r="A333" s="13"/>
      <c r="B333" s="234"/>
      <c r="C333" s="235"/>
      <c r="D333" s="236" t="s">
        <v>202</v>
      </c>
      <c r="E333" s="237" t="s">
        <v>19</v>
      </c>
      <c r="F333" s="238" t="s">
        <v>3371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202</v>
      </c>
      <c r="AU333" s="244" t="s">
        <v>82</v>
      </c>
      <c r="AV333" s="13" t="s">
        <v>80</v>
      </c>
      <c r="AW333" s="13" t="s">
        <v>34</v>
      </c>
      <c r="AX333" s="13" t="s">
        <v>72</v>
      </c>
      <c r="AY333" s="244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3372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3562</v>
      </c>
      <c r="G335" s="246"/>
      <c r="H335" s="249">
        <v>8.6519999999999992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3374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3563</v>
      </c>
      <c r="G337" s="246"/>
      <c r="H337" s="249">
        <v>11.460000000000001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3524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3564</v>
      </c>
      <c r="G339" s="246"/>
      <c r="H339" s="249">
        <v>16.808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36.920000000000002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3376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3" customFormat="1">
      <c r="A342" s="13"/>
      <c r="B342" s="234"/>
      <c r="C342" s="235"/>
      <c r="D342" s="236" t="s">
        <v>202</v>
      </c>
      <c r="E342" s="237" t="s">
        <v>19</v>
      </c>
      <c r="F342" s="238" t="s">
        <v>3377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202</v>
      </c>
      <c r="AU342" s="244" t="s">
        <v>82</v>
      </c>
      <c r="AV342" s="13" t="s">
        <v>80</v>
      </c>
      <c r="AW342" s="13" t="s">
        <v>34</v>
      </c>
      <c r="AX342" s="13" t="s">
        <v>72</v>
      </c>
      <c r="AY342" s="244" t="s">
        <v>191</v>
      </c>
    </row>
    <row r="343" s="14" customFormat="1">
      <c r="A343" s="14"/>
      <c r="B343" s="245"/>
      <c r="C343" s="246"/>
      <c r="D343" s="236" t="s">
        <v>202</v>
      </c>
      <c r="E343" s="247" t="s">
        <v>19</v>
      </c>
      <c r="F343" s="248" t="s">
        <v>3565</v>
      </c>
      <c r="G343" s="246"/>
      <c r="H343" s="249">
        <v>15.708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202</v>
      </c>
      <c r="AU343" s="255" t="s">
        <v>82</v>
      </c>
      <c r="AV343" s="14" t="s">
        <v>82</v>
      </c>
      <c r="AW343" s="14" t="s">
        <v>34</v>
      </c>
      <c r="AX343" s="14" t="s">
        <v>72</v>
      </c>
      <c r="AY343" s="255" t="s">
        <v>191</v>
      </c>
    </row>
    <row r="344" s="15" customFormat="1">
      <c r="A344" s="15"/>
      <c r="B344" s="256"/>
      <c r="C344" s="257"/>
      <c r="D344" s="236" t="s">
        <v>202</v>
      </c>
      <c r="E344" s="258" t="s">
        <v>19</v>
      </c>
      <c r="F344" s="259" t="s">
        <v>208</v>
      </c>
      <c r="G344" s="257"/>
      <c r="H344" s="260">
        <v>15.708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202</v>
      </c>
      <c r="AU344" s="266" t="s">
        <v>82</v>
      </c>
      <c r="AV344" s="15" t="s">
        <v>93</v>
      </c>
      <c r="AW344" s="15" t="s">
        <v>34</v>
      </c>
      <c r="AX344" s="15" t="s">
        <v>72</v>
      </c>
      <c r="AY344" s="266" t="s">
        <v>191</v>
      </c>
    </row>
    <row r="345" s="13" customFormat="1">
      <c r="A345" s="13"/>
      <c r="B345" s="234"/>
      <c r="C345" s="235"/>
      <c r="D345" s="236" t="s">
        <v>202</v>
      </c>
      <c r="E345" s="237" t="s">
        <v>19</v>
      </c>
      <c r="F345" s="238" t="s">
        <v>3379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202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3380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3566</v>
      </c>
      <c r="G347" s="246"/>
      <c r="H347" s="249">
        <v>3.0600000000000001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3.0600000000000001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3407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3567</v>
      </c>
      <c r="G350" s="246"/>
      <c r="H350" s="249">
        <v>3.141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3.141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3415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3568</v>
      </c>
      <c r="G353" s="246"/>
      <c r="H353" s="249">
        <v>35.343000000000004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35.343000000000004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3542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3569</v>
      </c>
      <c r="G356" s="246"/>
      <c r="H356" s="249">
        <v>15.565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15.565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3544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1314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3570</v>
      </c>
      <c r="G360" s="246"/>
      <c r="H360" s="249">
        <v>9.6430000000000007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5" customFormat="1">
      <c r="A361" s="15"/>
      <c r="B361" s="256"/>
      <c r="C361" s="257"/>
      <c r="D361" s="236" t="s">
        <v>202</v>
      </c>
      <c r="E361" s="258" t="s">
        <v>19</v>
      </c>
      <c r="F361" s="259" t="s">
        <v>208</v>
      </c>
      <c r="G361" s="257"/>
      <c r="H361" s="260">
        <v>9.6430000000000007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202</v>
      </c>
      <c r="AU361" s="266" t="s">
        <v>82</v>
      </c>
      <c r="AV361" s="15" t="s">
        <v>93</v>
      </c>
      <c r="AW361" s="15" t="s">
        <v>34</v>
      </c>
      <c r="AX361" s="15" t="s">
        <v>72</v>
      </c>
      <c r="AY361" s="266" t="s">
        <v>191</v>
      </c>
    </row>
    <row r="362" s="16" customFormat="1">
      <c r="A362" s="16"/>
      <c r="B362" s="267"/>
      <c r="C362" s="268"/>
      <c r="D362" s="236" t="s">
        <v>202</v>
      </c>
      <c r="E362" s="269" t="s">
        <v>19</v>
      </c>
      <c r="F362" s="270" t="s">
        <v>212</v>
      </c>
      <c r="G362" s="268"/>
      <c r="H362" s="271">
        <v>119.38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202</v>
      </c>
      <c r="AU362" s="277" t="s">
        <v>82</v>
      </c>
      <c r="AV362" s="16" t="s">
        <v>198</v>
      </c>
      <c r="AW362" s="16" t="s">
        <v>34</v>
      </c>
      <c r="AX362" s="16" t="s">
        <v>80</v>
      </c>
      <c r="AY362" s="277" t="s">
        <v>191</v>
      </c>
    </row>
    <row r="363" s="2" customFormat="1" ht="16.5" customHeight="1">
      <c r="A363" s="41"/>
      <c r="B363" s="42"/>
      <c r="C363" s="216" t="s">
        <v>688</v>
      </c>
      <c r="D363" s="216" t="s">
        <v>193</v>
      </c>
      <c r="E363" s="217" t="s">
        <v>3232</v>
      </c>
      <c r="F363" s="218" t="s">
        <v>3233</v>
      </c>
      <c r="G363" s="219" t="s">
        <v>196</v>
      </c>
      <c r="H363" s="220">
        <v>119.38</v>
      </c>
      <c r="I363" s="221"/>
      <c r="J363" s="222">
        <f>ROUND(I363*H363,2)</f>
        <v>0</v>
      </c>
      <c r="K363" s="218" t="s">
        <v>197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0.00025999999999999998</v>
      </c>
      <c r="R363" s="225">
        <f>Q363*H363</f>
        <v>0.031038799999999995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464</v>
      </c>
      <c r="AT363" s="227" t="s">
        <v>193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3572</v>
      </c>
    </row>
    <row r="364" s="2" customFormat="1">
      <c r="A364" s="41"/>
      <c r="B364" s="42"/>
      <c r="C364" s="43"/>
      <c r="D364" s="229" t="s">
        <v>200</v>
      </c>
      <c r="E364" s="43"/>
      <c r="F364" s="230" t="s">
        <v>3235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200</v>
      </c>
      <c r="AU364" s="20" t="s">
        <v>82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3499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3" customFormat="1">
      <c r="A366" s="13"/>
      <c r="B366" s="234"/>
      <c r="C366" s="235"/>
      <c r="D366" s="236" t="s">
        <v>202</v>
      </c>
      <c r="E366" s="237" t="s">
        <v>19</v>
      </c>
      <c r="F366" s="238" t="s">
        <v>3371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202</v>
      </c>
      <c r="AU366" s="244" t="s">
        <v>82</v>
      </c>
      <c r="AV366" s="13" t="s">
        <v>80</v>
      </c>
      <c r="AW366" s="13" t="s">
        <v>34</v>
      </c>
      <c r="AX366" s="13" t="s">
        <v>72</v>
      </c>
      <c r="AY366" s="244" t="s">
        <v>191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3372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3562</v>
      </c>
      <c r="G368" s="246"/>
      <c r="H368" s="249">
        <v>8.6519999999999992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3374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4" customFormat="1">
      <c r="A370" s="14"/>
      <c r="B370" s="245"/>
      <c r="C370" s="246"/>
      <c r="D370" s="236" t="s">
        <v>202</v>
      </c>
      <c r="E370" s="247" t="s">
        <v>19</v>
      </c>
      <c r="F370" s="248" t="s">
        <v>3563</v>
      </c>
      <c r="G370" s="246"/>
      <c r="H370" s="249">
        <v>11.460000000000001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202</v>
      </c>
      <c r="AU370" s="255" t="s">
        <v>82</v>
      </c>
      <c r="AV370" s="14" t="s">
        <v>82</v>
      </c>
      <c r="AW370" s="14" t="s">
        <v>34</v>
      </c>
      <c r="AX370" s="14" t="s">
        <v>72</v>
      </c>
      <c r="AY370" s="255" t="s">
        <v>191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3524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3564</v>
      </c>
      <c r="G372" s="246"/>
      <c r="H372" s="249">
        <v>16.808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5" customFormat="1">
      <c r="A373" s="15"/>
      <c r="B373" s="256"/>
      <c r="C373" s="257"/>
      <c r="D373" s="236" t="s">
        <v>202</v>
      </c>
      <c r="E373" s="258" t="s">
        <v>19</v>
      </c>
      <c r="F373" s="259" t="s">
        <v>208</v>
      </c>
      <c r="G373" s="257"/>
      <c r="H373" s="260">
        <v>36.920000000000002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202</v>
      </c>
      <c r="AU373" s="266" t="s">
        <v>82</v>
      </c>
      <c r="AV373" s="15" t="s">
        <v>93</v>
      </c>
      <c r="AW373" s="15" t="s">
        <v>34</v>
      </c>
      <c r="AX373" s="15" t="s">
        <v>72</v>
      </c>
      <c r="AY373" s="266" t="s">
        <v>191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3376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3377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3565</v>
      </c>
      <c r="G376" s="246"/>
      <c r="H376" s="249">
        <v>15.708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15.708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3379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3" customFormat="1">
      <c r="A379" s="13"/>
      <c r="B379" s="234"/>
      <c r="C379" s="235"/>
      <c r="D379" s="236" t="s">
        <v>202</v>
      </c>
      <c r="E379" s="237" t="s">
        <v>19</v>
      </c>
      <c r="F379" s="238" t="s">
        <v>3380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202</v>
      </c>
      <c r="AU379" s="244" t="s">
        <v>82</v>
      </c>
      <c r="AV379" s="13" t="s">
        <v>80</v>
      </c>
      <c r="AW379" s="13" t="s">
        <v>34</v>
      </c>
      <c r="AX379" s="13" t="s">
        <v>72</v>
      </c>
      <c r="AY379" s="244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3566</v>
      </c>
      <c r="G380" s="246"/>
      <c r="H380" s="249">
        <v>3.0600000000000001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5" customFormat="1">
      <c r="A381" s="15"/>
      <c r="B381" s="256"/>
      <c r="C381" s="257"/>
      <c r="D381" s="236" t="s">
        <v>202</v>
      </c>
      <c r="E381" s="258" t="s">
        <v>19</v>
      </c>
      <c r="F381" s="259" t="s">
        <v>208</v>
      </c>
      <c r="G381" s="257"/>
      <c r="H381" s="260">
        <v>3.0600000000000001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202</v>
      </c>
      <c r="AU381" s="266" t="s">
        <v>82</v>
      </c>
      <c r="AV381" s="15" t="s">
        <v>93</v>
      </c>
      <c r="AW381" s="15" t="s">
        <v>34</v>
      </c>
      <c r="AX381" s="15" t="s">
        <v>72</v>
      </c>
      <c r="AY381" s="266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3407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3567</v>
      </c>
      <c r="G383" s="246"/>
      <c r="H383" s="249">
        <v>3.141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5" customFormat="1">
      <c r="A384" s="15"/>
      <c r="B384" s="256"/>
      <c r="C384" s="257"/>
      <c r="D384" s="236" t="s">
        <v>202</v>
      </c>
      <c r="E384" s="258" t="s">
        <v>19</v>
      </c>
      <c r="F384" s="259" t="s">
        <v>208</v>
      </c>
      <c r="G384" s="257"/>
      <c r="H384" s="260">
        <v>3.141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202</v>
      </c>
      <c r="AU384" s="266" t="s">
        <v>82</v>
      </c>
      <c r="AV384" s="15" t="s">
        <v>93</v>
      </c>
      <c r="AW384" s="15" t="s">
        <v>34</v>
      </c>
      <c r="AX384" s="15" t="s">
        <v>72</v>
      </c>
      <c r="AY384" s="266" t="s">
        <v>191</v>
      </c>
    </row>
    <row r="385" s="13" customFormat="1">
      <c r="A385" s="13"/>
      <c r="B385" s="234"/>
      <c r="C385" s="235"/>
      <c r="D385" s="236" t="s">
        <v>202</v>
      </c>
      <c r="E385" s="237" t="s">
        <v>19</v>
      </c>
      <c r="F385" s="238" t="s">
        <v>3415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202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3568</v>
      </c>
      <c r="G386" s="246"/>
      <c r="H386" s="249">
        <v>35.343000000000004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5" customFormat="1">
      <c r="A387" s="15"/>
      <c r="B387" s="256"/>
      <c r="C387" s="257"/>
      <c r="D387" s="236" t="s">
        <v>202</v>
      </c>
      <c r="E387" s="258" t="s">
        <v>19</v>
      </c>
      <c r="F387" s="259" t="s">
        <v>208</v>
      </c>
      <c r="G387" s="257"/>
      <c r="H387" s="260">
        <v>35.343000000000004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202</v>
      </c>
      <c r="AU387" s="266" t="s">
        <v>82</v>
      </c>
      <c r="AV387" s="15" t="s">
        <v>93</v>
      </c>
      <c r="AW387" s="15" t="s">
        <v>34</v>
      </c>
      <c r="AX387" s="15" t="s">
        <v>72</v>
      </c>
      <c r="AY387" s="266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3542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3569</v>
      </c>
      <c r="G389" s="246"/>
      <c r="H389" s="249">
        <v>15.565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5" customFormat="1">
      <c r="A390" s="15"/>
      <c r="B390" s="256"/>
      <c r="C390" s="257"/>
      <c r="D390" s="236" t="s">
        <v>202</v>
      </c>
      <c r="E390" s="258" t="s">
        <v>19</v>
      </c>
      <c r="F390" s="259" t="s">
        <v>208</v>
      </c>
      <c r="G390" s="257"/>
      <c r="H390" s="260">
        <v>15.565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202</v>
      </c>
      <c r="AU390" s="266" t="s">
        <v>82</v>
      </c>
      <c r="AV390" s="15" t="s">
        <v>93</v>
      </c>
      <c r="AW390" s="15" t="s">
        <v>34</v>
      </c>
      <c r="AX390" s="15" t="s">
        <v>72</v>
      </c>
      <c r="AY390" s="266" t="s">
        <v>191</v>
      </c>
    </row>
    <row r="391" s="13" customFormat="1">
      <c r="A391" s="13"/>
      <c r="B391" s="234"/>
      <c r="C391" s="235"/>
      <c r="D391" s="236" t="s">
        <v>202</v>
      </c>
      <c r="E391" s="237" t="s">
        <v>19</v>
      </c>
      <c r="F391" s="238" t="s">
        <v>3544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202</v>
      </c>
      <c r="AU391" s="244" t="s">
        <v>82</v>
      </c>
      <c r="AV391" s="13" t="s">
        <v>80</v>
      </c>
      <c r="AW391" s="13" t="s">
        <v>34</v>
      </c>
      <c r="AX391" s="13" t="s">
        <v>72</v>
      </c>
      <c r="AY391" s="244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1314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3570</v>
      </c>
      <c r="G393" s="246"/>
      <c r="H393" s="249">
        <v>9.6430000000000007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5" customFormat="1">
      <c r="A394" s="15"/>
      <c r="B394" s="256"/>
      <c r="C394" s="257"/>
      <c r="D394" s="236" t="s">
        <v>202</v>
      </c>
      <c r="E394" s="258" t="s">
        <v>19</v>
      </c>
      <c r="F394" s="259" t="s">
        <v>208</v>
      </c>
      <c r="G394" s="257"/>
      <c r="H394" s="260">
        <v>9.6430000000000007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202</v>
      </c>
      <c r="AU394" s="266" t="s">
        <v>82</v>
      </c>
      <c r="AV394" s="15" t="s">
        <v>93</v>
      </c>
      <c r="AW394" s="15" t="s">
        <v>34</v>
      </c>
      <c r="AX394" s="15" t="s">
        <v>72</v>
      </c>
      <c r="AY394" s="266" t="s">
        <v>191</v>
      </c>
    </row>
    <row r="395" s="16" customFormat="1">
      <c r="A395" s="16"/>
      <c r="B395" s="267"/>
      <c r="C395" s="268"/>
      <c r="D395" s="236" t="s">
        <v>202</v>
      </c>
      <c r="E395" s="269" t="s">
        <v>19</v>
      </c>
      <c r="F395" s="270" t="s">
        <v>212</v>
      </c>
      <c r="G395" s="268"/>
      <c r="H395" s="271">
        <v>119.38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7" t="s">
        <v>202</v>
      </c>
      <c r="AU395" s="277" t="s">
        <v>82</v>
      </c>
      <c r="AV395" s="16" t="s">
        <v>198</v>
      </c>
      <c r="AW395" s="16" t="s">
        <v>34</v>
      </c>
      <c r="AX395" s="16" t="s">
        <v>80</v>
      </c>
      <c r="AY395" s="277" t="s">
        <v>191</v>
      </c>
    </row>
    <row r="396" s="2" customFormat="1" ht="16.5" customHeight="1">
      <c r="A396" s="41"/>
      <c r="B396" s="42"/>
      <c r="C396" s="216" t="s">
        <v>696</v>
      </c>
      <c r="D396" s="216" t="s">
        <v>193</v>
      </c>
      <c r="E396" s="217" t="s">
        <v>3237</v>
      </c>
      <c r="F396" s="218" t="s">
        <v>3238</v>
      </c>
      <c r="G396" s="219" t="s">
        <v>196</v>
      </c>
      <c r="H396" s="220">
        <v>119.38</v>
      </c>
      <c r="I396" s="221"/>
      <c r="J396" s="222">
        <f>ROUND(I396*H396,2)</f>
        <v>0</v>
      </c>
      <c r="K396" s="218" t="s">
        <v>197</v>
      </c>
      <c r="L396" s="47"/>
      <c r="M396" s="223" t="s">
        <v>19</v>
      </c>
      <c r="N396" s="224" t="s">
        <v>43</v>
      </c>
      <c r="O396" s="87"/>
      <c r="P396" s="225">
        <f>O396*H396</f>
        <v>0</v>
      </c>
      <c r="Q396" s="225">
        <v>0.00023000000000000001</v>
      </c>
      <c r="R396" s="225">
        <f>Q396*H396</f>
        <v>0.0274574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464</v>
      </c>
      <c r="AT396" s="227" t="s">
        <v>193</v>
      </c>
      <c r="AU396" s="227" t="s">
        <v>82</v>
      </c>
      <c r="AY396" s="20" t="s">
        <v>191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464</v>
      </c>
      <c r="BM396" s="227" t="s">
        <v>3573</v>
      </c>
    </row>
    <row r="397" s="2" customFormat="1">
      <c r="A397" s="41"/>
      <c r="B397" s="42"/>
      <c r="C397" s="43"/>
      <c r="D397" s="229" t="s">
        <v>200</v>
      </c>
      <c r="E397" s="43"/>
      <c r="F397" s="230" t="s">
        <v>3240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200</v>
      </c>
      <c r="AU397" s="20" t="s">
        <v>82</v>
      </c>
    </row>
    <row r="398" s="13" customFormat="1">
      <c r="A398" s="13"/>
      <c r="B398" s="234"/>
      <c r="C398" s="235"/>
      <c r="D398" s="236" t="s">
        <v>202</v>
      </c>
      <c r="E398" s="237" t="s">
        <v>19</v>
      </c>
      <c r="F398" s="238" t="s">
        <v>3499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202</v>
      </c>
      <c r="AU398" s="244" t="s">
        <v>82</v>
      </c>
      <c r="AV398" s="13" t="s">
        <v>80</v>
      </c>
      <c r="AW398" s="13" t="s">
        <v>34</v>
      </c>
      <c r="AX398" s="13" t="s">
        <v>72</v>
      </c>
      <c r="AY398" s="244" t="s">
        <v>191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3371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3372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3562</v>
      </c>
      <c r="G401" s="246"/>
      <c r="H401" s="249">
        <v>8.6519999999999992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3" customFormat="1">
      <c r="A402" s="13"/>
      <c r="B402" s="234"/>
      <c r="C402" s="235"/>
      <c r="D402" s="236" t="s">
        <v>202</v>
      </c>
      <c r="E402" s="237" t="s">
        <v>19</v>
      </c>
      <c r="F402" s="238" t="s">
        <v>3374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202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3563</v>
      </c>
      <c r="G403" s="246"/>
      <c r="H403" s="249">
        <v>11.460000000000001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3" customFormat="1">
      <c r="A404" s="13"/>
      <c r="B404" s="234"/>
      <c r="C404" s="235"/>
      <c r="D404" s="236" t="s">
        <v>202</v>
      </c>
      <c r="E404" s="237" t="s">
        <v>19</v>
      </c>
      <c r="F404" s="238" t="s">
        <v>3524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202</v>
      </c>
      <c r="AU404" s="244" t="s">
        <v>82</v>
      </c>
      <c r="AV404" s="13" t="s">
        <v>80</v>
      </c>
      <c r="AW404" s="13" t="s">
        <v>34</v>
      </c>
      <c r="AX404" s="13" t="s">
        <v>72</v>
      </c>
      <c r="AY404" s="244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3564</v>
      </c>
      <c r="G405" s="246"/>
      <c r="H405" s="249">
        <v>16.808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5" customFormat="1">
      <c r="A406" s="15"/>
      <c r="B406" s="256"/>
      <c r="C406" s="257"/>
      <c r="D406" s="236" t="s">
        <v>202</v>
      </c>
      <c r="E406" s="258" t="s">
        <v>19</v>
      </c>
      <c r="F406" s="259" t="s">
        <v>208</v>
      </c>
      <c r="G406" s="257"/>
      <c r="H406" s="260">
        <v>36.920000000000002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202</v>
      </c>
      <c r="AU406" s="266" t="s">
        <v>82</v>
      </c>
      <c r="AV406" s="15" t="s">
        <v>93</v>
      </c>
      <c r="AW406" s="15" t="s">
        <v>34</v>
      </c>
      <c r="AX406" s="15" t="s">
        <v>72</v>
      </c>
      <c r="AY406" s="266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3376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3377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3565</v>
      </c>
      <c r="G409" s="246"/>
      <c r="H409" s="249">
        <v>15.708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5" customFormat="1">
      <c r="A410" s="15"/>
      <c r="B410" s="256"/>
      <c r="C410" s="257"/>
      <c r="D410" s="236" t="s">
        <v>202</v>
      </c>
      <c r="E410" s="258" t="s">
        <v>19</v>
      </c>
      <c r="F410" s="259" t="s">
        <v>208</v>
      </c>
      <c r="G410" s="257"/>
      <c r="H410" s="260">
        <v>15.708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202</v>
      </c>
      <c r="AU410" s="266" t="s">
        <v>82</v>
      </c>
      <c r="AV410" s="15" t="s">
        <v>93</v>
      </c>
      <c r="AW410" s="15" t="s">
        <v>34</v>
      </c>
      <c r="AX410" s="15" t="s">
        <v>72</v>
      </c>
      <c r="AY410" s="266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3379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3380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3566</v>
      </c>
      <c r="G413" s="246"/>
      <c r="H413" s="249">
        <v>3.0600000000000001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3.0600000000000001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3407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3567</v>
      </c>
      <c r="G416" s="246"/>
      <c r="H416" s="249">
        <v>3.141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3.141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3415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3568</v>
      </c>
      <c r="G419" s="246"/>
      <c r="H419" s="249">
        <v>35.343000000000004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35.343000000000004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3542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3569</v>
      </c>
      <c r="G422" s="246"/>
      <c r="H422" s="249">
        <v>15.565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15.565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3544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1314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3570</v>
      </c>
      <c r="G426" s="246"/>
      <c r="H426" s="249">
        <v>9.6430000000000007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9.6430000000000007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6" customFormat="1">
      <c r="A428" s="16"/>
      <c r="B428" s="267"/>
      <c r="C428" s="268"/>
      <c r="D428" s="236" t="s">
        <v>202</v>
      </c>
      <c r="E428" s="269" t="s">
        <v>19</v>
      </c>
      <c r="F428" s="270" t="s">
        <v>212</v>
      </c>
      <c r="G428" s="268"/>
      <c r="H428" s="271">
        <v>119.38</v>
      </c>
      <c r="I428" s="272"/>
      <c r="J428" s="268"/>
      <c r="K428" s="268"/>
      <c r="L428" s="273"/>
      <c r="M428" s="294"/>
      <c r="N428" s="295"/>
      <c r="O428" s="295"/>
      <c r="P428" s="295"/>
      <c r="Q428" s="295"/>
      <c r="R428" s="295"/>
      <c r="S428" s="295"/>
      <c r="T428" s="29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7" t="s">
        <v>202</v>
      </c>
      <c r="AU428" s="277" t="s">
        <v>82</v>
      </c>
      <c r="AV428" s="16" t="s">
        <v>198</v>
      </c>
      <c r="AW428" s="16" t="s">
        <v>34</v>
      </c>
      <c r="AX428" s="16" t="s">
        <v>80</v>
      </c>
      <c r="AY428" s="277" t="s">
        <v>191</v>
      </c>
    </row>
    <row r="429" s="2" customFormat="1" ht="6.96" customHeight="1">
      <c r="A429" s="41"/>
      <c r="B429" s="62"/>
      <c r="C429" s="63"/>
      <c r="D429" s="63"/>
      <c r="E429" s="63"/>
      <c r="F429" s="63"/>
      <c r="G429" s="63"/>
      <c r="H429" s="63"/>
      <c r="I429" s="63"/>
      <c r="J429" s="63"/>
      <c r="K429" s="63"/>
      <c r="L429" s="47"/>
      <c r="M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</sheetData>
  <sheetProtection sheet="1" autoFilter="0" formatColumns="0" formatRows="0" objects="1" scenarios="1" spinCount="100000" saltValue="pv9/ZHy6a20C55LsC5WV7uFuJLKDimsH6v7oOxzfuxx97JspLHBNKN1PoezitsjhvMBM+CfqZKR0y5oUEnGpnA==" hashValue="603p9DZpDCWdXfmHDnFDv9U0hSbklvuh05s30177FzRUWCF6RCFYjwwTf0eKHNzKT3Qco0//ocFH/lhYz/CyaQ==" algorithmName="SHA-512" password="CC35"/>
  <autoFilter ref="C98:K4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131213701"/>
    <hyperlink ref="F109" r:id="rId2" display="https://podminky.urs.cz/item/CS_URS_2024_02/162751117"/>
    <hyperlink ref="F115" r:id="rId3" display="https://podminky.urs.cz/item/CS_URS_2024_02/162751119"/>
    <hyperlink ref="F119" r:id="rId4" display="https://podminky.urs.cz/item/CS_URS_2024_02/171201231"/>
    <hyperlink ref="F126" r:id="rId5" display="https://podminky.urs.cz/item/CS_URS_2024_02/171251201"/>
    <hyperlink ref="F133" r:id="rId6" display="https://podminky.urs.cz/item/CS_URS_2024_02/271542211"/>
    <hyperlink ref="F139" r:id="rId7" display="https://podminky.urs.cz/item/CS_URS_2024_02/275321411"/>
    <hyperlink ref="F145" r:id="rId8" display="https://podminky.urs.cz/item/CS_URS_2024_02/275361821"/>
    <hyperlink ref="F150" r:id="rId9" display="https://podminky.urs.cz/item/CS_URS_2024_02/941111111"/>
    <hyperlink ref="F155" r:id="rId10" display="https://podminky.urs.cz/item/CS_URS_2024_02/941111211"/>
    <hyperlink ref="F159" r:id="rId11" display="https://podminky.urs.cz/item/CS_URS_2024_02/941111311"/>
    <hyperlink ref="F163" r:id="rId12" display="https://podminky.urs.cz/item/CS_URS_2024_02/941111811"/>
    <hyperlink ref="F168" r:id="rId13" display="https://podminky.urs.cz/item/CS_URS_2024_02/993111111"/>
    <hyperlink ref="F173" r:id="rId14" display="https://podminky.urs.cz/item/CS_URS_2024_02/993111119"/>
    <hyperlink ref="F179" r:id="rId15" display="https://podminky.urs.cz/item/CS_URS_2024_02/998012102"/>
    <hyperlink ref="F183" r:id="rId16" display="https://podminky.urs.cz/item/CS_URS_2024_02/767210163"/>
    <hyperlink ref="F192" r:id="rId17" display="https://podminky.urs.cz/item/CS_URS_2024_02/767250113"/>
    <hyperlink ref="F209" r:id="rId18" display="https://podminky.urs.cz/item/CS_URS_2024_02/767995111"/>
    <hyperlink ref="F254" r:id="rId19" display="https://podminky.urs.cz/item/CS_URS_2024_02/767995113"/>
    <hyperlink ref="F295" r:id="rId20" display="https://podminky.urs.cz/item/CS_URS_2024_02/998767102"/>
    <hyperlink ref="F298" r:id="rId21" display="https://podminky.urs.cz/item/CS_URS_2024_02/789112141"/>
    <hyperlink ref="F331" r:id="rId22" display="https://podminky.urs.cz/item/CS_URS_2024_02/789325310"/>
    <hyperlink ref="F364" r:id="rId23" display="https://podminky.urs.cz/item/CS_URS_2024_02/789325315"/>
    <hyperlink ref="F397" r:id="rId24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3574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ROUND((SUM(BE85:BE269)),  2)</f>
        <v>0</v>
      </c>
      <c r="G33" s="41"/>
      <c r="H33" s="41"/>
      <c r="I33" s="161">
        <v>0.20999999999999999</v>
      </c>
      <c r="J33" s="160">
        <f>ROUND(((SUM(BE85:BE269))*I33),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ROUND((SUM(BF85:BF269)),  2)</f>
        <v>0</v>
      </c>
      <c r="G34" s="41"/>
      <c r="H34" s="41"/>
      <c r="I34" s="161">
        <v>0.12</v>
      </c>
      <c r="J34" s="160">
        <f>ROUND(((SUM(BF85:BF269))*I34),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ROUND((SUM(BG85:BG269)),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ROUND((SUM(BH85:BH269)),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ROUND((SUM(BI85:BI269)),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Zpevněné a odstavné plochy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3575</v>
      </c>
      <c r="E62" s="186"/>
      <c r="F62" s="186"/>
      <c r="G62" s="186"/>
      <c r="H62" s="186"/>
      <c r="I62" s="186"/>
      <c r="J62" s="187">
        <f>J144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341</v>
      </c>
      <c r="E63" s="186"/>
      <c r="F63" s="186"/>
      <c r="G63" s="186"/>
      <c r="H63" s="186"/>
      <c r="I63" s="186"/>
      <c r="J63" s="187">
        <f>J191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J205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J267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SO 02 - Zpevněné a odstavné plochy 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2001.43070792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P87+P144+P191+P205+P267</f>
        <v>0</v>
      </c>
      <c r="Q86" s="208"/>
      <c r="R86" s="209">
        <f>R87+R144+R191+R205+R267</f>
        <v>2001.43070792</v>
      </c>
      <c r="S86" s="208"/>
      <c r="T86" s="210">
        <f>T87+T144+T191+T205+T267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BK87+BK144+BK191+BK205+BK267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SUM(P88:P143)</f>
        <v>0</v>
      </c>
      <c r="Q87" s="208"/>
      <c r="R87" s="209">
        <f>SUM(R88:R143)</f>
        <v>0</v>
      </c>
      <c r="S87" s="208"/>
      <c r="T87" s="210">
        <f>SUM(T88:T143)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SUM(BK88:BK143)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345</v>
      </c>
      <c r="F88" s="218" t="s">
        <v>346</v>
      </c>
      <c r="G88" s="219" t="s">
        <v>233</v>
      </c>
      <c r="H88" s="220">
        <v>597.255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3576</v>
      </c>
    </row>
    <row r="89" s="2" customFormat="1">
      <c r="A89" s="41"/>
      <c r="B89" s="42"/>
      <c r="C89" s="43"/>
      <c r="D89" s="229" t="s">
        <v>200</v>
      </c>
      <c r="E89" s="43"/>
      <c r="F89" s="230" t="s">
        <v>348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3577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3578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3579</v>
      </c>
      <c r="G92" s="246"/>
      <c r="H92" s="249">
        <v>147.30500000000001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3580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4" customFormat="1">
      <c r="A94" s="14"/>
      <c r="B94" s="245"/>
      <c r="C94" s="246"/>
      <c r="D94" s="236" t="s">
        <v>202</v>
      </c>
      <c r="E94" s="247" t="s">
        <v>19</v>
      </c>
      <c r="F94" s="248" t="s">
        <v>3581</v>
      </c>
      <c r="G94" s="246"/>
      <c r="H94" s="249">
        <v>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202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3582</v>
      </c>
      <c r="G95" s="246"/>
      <c r="H95" s="249">
        <v>0.69999999999999996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3583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3584</v>
      </c>
      <c r="G97" s="246"/>
      <c r="H97" s="249">
        <v>433.25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597.255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37.8" customHeight="1">
      <c r="A99" s="41"/>
      <c r="B99" s="42"/>
      <c r="C99" s="216" t="s">
        <v>82</v>
      </c>
      <c r="D99" s="216" t="s">
        <v>193</v>
      </c>
      <c r="E99" s="217" t="s">
        <v>387</v>
      </c>
      <c r="F99" s="218" t="s">
        <v>388</v>
      </c>
      <c r="G99" s="219" t="s">
        <v>233</v>
      </c>
      <c r="H99" s="220">
        <v>597.255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3585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390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3577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3578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3579</v>
      </c>
      <c r="G103" s="246"/>
      <c r="H103" s="249">
        <v>147.30500000000001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3580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3581</v>
      </c>
      <c r="G105" s="246"/>
      <c r="H105" s="249">
        <v>16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3582</v>
      </c>
      <c r="G106" s="246"/>
      <c r="H106" s="249">
        <v>0.69999999999999996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3583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4" customFormat="1">
      <c r="A108" s="14"/>
      <c r="B108" s="245"/>
      <c r="C108" s="246"/>
      <c r="D108" s="236" t="s">
        <v>202</v>
      </c>
      <c r="E108" s="247" t="s">
        <v>19</v>
      </c>
      <c r="F108" s="248" t="s">
        <v>3584</v>
      </c>
      <c r="G108" s="246"/>
      <c r="H108" s="249">
        <v>433.25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202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191</v>
      </c>
    </row>
    <row r="109" s="16" customFormat="1">
      <c r="A109" s="16"/>
      <c r="B109" s="267"/>
      <c r="C109" s="268"/>
      <c r="D109" s="236" t="s">
        <v>202</v>
      </c>
      <c r="E109" s="269" t="s">
        <v>19</v>
      </c>
      <c r="F109" s="270" t="s">
        <v>212</v>
      </c>
      <c r="G109" s="268"/>
      <c r="H109" s="271">
        <v>597.255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202</v>
      </c>
      <c r="AU109" s="277" t="s">
        <v>82</v>
      </c>
      <c r="AV109" s="16" t="s">
        <v>198</v>
      </c>
      <c r="AW109" s="16" t="s">
        <v>34</v>
      </c>
      <c r="AX109" s="16" t="s">
        <v>80</v>
      </c>
      <c r="AY109" s="277" t="s">
        <v>191</v>
      </c>
    </row>
    <row r="110" s="2" customFormat="1" ht="37.8" customHeight="1">
      <c r="A110" s="41"/>
      <c r="B110" s="42"/>
      <c r="C110" s="216" t="s">
        <v>93</v>
      </c>
      <c r="D110" s="216" t="s">
        <v>193</v>
      </c>
      <c r="E110" s="217" t="s">
        <v>392</v>
      </c>
      <c r="F110" s="218" t="s">
        <v>393</v>
      </c>
      <c r="G110" s="219" t="s">
        <v>233</v>
      </c>
      <c r="H110" s="220">
        <v>5972.5500000000002</v>
      </c>
      <c r="I110" s="221"/>
      <c r="J110" s="222">
        <f>ROUND(I110*H110,2)</f>
        <v>0</v>
      </c>
      <c r="K110" s="218" t="s">
        <v>197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3586</v>
      </c>
    </row>
    <row r="111" s="2" customFormat="1">
      <c r="A111" s="41"/>
      <c r="B111" s="42"/>
      <c r="C111" s="43"/>
      <c r="D111" s="229" t="s">
        <v>200</v>
      </c>
      <c r="E111" s="43"/>
      <c r="F111" s="230" t="s">
        <v>395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200</v>
      </c>
      <c r="AU111" s="20" t="s">
        <v>82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3587</v>
      </c>
      <c r="G112" s="246"/>
      <c r="H112" s="249">
        <v>5972.5500000000002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5972.5500000000002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24.15" customHeight="1">
      <c r="A114" s="41"/>
      <c r="B114" s="42"/>
      <c r="C114" s="216" t="s">
        <v>198</v>
      </c>
      <c r="D114" s="216" t="s">
        <v>193</v>
      </c>
      <c r="E114" s="217" t="s">
        <v>397</v>
      </c>
      <c r="F114" s="218" t="s">
        <v>398</v>
      </c>
      <c r="G114" s="219" t="s">
        <v>310</v>
      </c>
      <c r="H114" s="220">
        <v>1194.51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3588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400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3577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3578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3579</v>
      </c>
      <c r="G118" s="246"/>
      <c r="H118" s="249">
        <v>147.30500000000001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3580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3581</v>
      </c>
      <c r="G120" s="246"/>
      <c r="H120" s="249">
        <v>16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3582</v>
      </c>
      <c r="G121" s="246"/>
      <c r="H121" s="249">
        <v>0.69999999999999996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3583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3584</v>
      </c>
      <c r="G123" s="246"/>
      <c r="H123" s="249">
        <v>433.25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597.255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6"/>
      <c r="F125" s="248" t="s">
        <v>3589</v>
      </c>
      <c r="G125" s="246"/>
      <c r="H125" s="249">
        <v>1194.51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242</v>
      </c>
      <c r="D126" s="216" t="s">
        <v>193</v>
      </c>
      <c r="E126" s="217" t="s">
        <v>243</v>
      </c>
      <c r="F126" s="218" t="s">
        <v>244</v>
      </c>
      <c r="G126" s="219" t="s">
        <v>233</v>
      </c>
      <c r="H126" s="220">
        <v>597.255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3590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246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3577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3578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3579</v>
      </c>
      <c r="G130" s="246"/>
      <c r="H130" s="249">
        <v>147.30500000000001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3580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3581</v>
      </c>
      <c r="G132" s="246"/>
      <c r="H132" s="249">
        <v>16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3582</v>
      </c>
      <c r="G133" s="246"/>
      <c r="H133" s="249">
        <v>0.69999999999999996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3583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3584</v>
      </c>
      <c r="G135" s="246"/>
      <c r="H135" s="249">
        <v>433.25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6" customFormat="1">
      <c r="A136" s="16"/>
      <c r="B136" s="267"/>
      <c r="C136" s="268"/>
      <c r="D136" s="236" t="s">
        <v>202</v>
      </c>
      <c r="E136" s="269" t="s">
        <v>19</v>
      </c>
      <c r="F136" s="270" t="s">
        <v>212</v>
      </c>
      <c r="G136" s="268"/>
      <c r="H136" s="271">
        <v>597.255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202</v>
      </c>
      <c r="AU136" s="277" t="s">
        <v>82</v>
      </c>
      <c r="AV136" s="16" t="s">
        <v>198</v>
      </c>
      <c r="AW136" s="16" t="s">
        <v>34</v>
      </c>
      <c r="AX136" s="16" t="s">
        <v>80</v>
      </c>
      <c r="AY136" s="277" t="s">
        <v>191</v>
      </c>
    </row>
    <row r="137" s="2" customFormat="1" ht="21.75" customHeight="1">
      <c r="A137" s="41"/>
      <c r="B137" s="42"/>
      <c r="C137" s="216" t="s">
        <v>247</v>
      </c>
      <c r="D137" s="216" t="s">
        <v>193</v>
      </c>
      <c r="E137" s="217" t="s">
        <v>422</v>
      </c>
      <c r="F137" s="218" t="s">
        <v>423</v>
      </c>
      <c r="G137" s="219" t="s">
        <v>196</v>
      </c>
      <c r="H137" s="220">
        <v>1186.5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3591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425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3577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3592</v>
      </c>
      <c r="G140" s="246"/>
      <c r="H140" s="249">
        <v>866.5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3580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3593</v>
      </c>
      <c r="G142" s="246"/>
      <c r="H142" s="249">
        <v>320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1186.5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242</v>
      </c>
      <c r="F144" s="214" t="s">
        <v>3594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SUM(P145:P190)</f>
        <v>0</v>
      </c>
      <c r="Q144" s="208"/>
      <c r="R144" s="209">
        <f>SUM(R145:R190)</f>
        <v>1761.459865</v>
      </c>
      <c r="S144" s="208"/>
      <c r="T144" s="210">
        <f>SUM(T145:T190)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SUM(BK145:BK190)</f>
        <v>0</v>
      </c>
    </row>
    <row r="145" s="2" customFormat="1" ht="21.75" customHeight="1">
      <c r="A145" s="41"/>
      <c r="B145" s="42"/>
      <c r="C145" s="216" t="s">
        <v>254</v>
      </c>
      <c r="D145" s="216" t="s">
        <v>193</v>
      </c>
      <c r="E145" s="217" t="s">
        <v>3595</v>
      </c>
      <c r="F145" s="218" t="s">
        <v>3596</v>
      </c>
      <c r="G145" s="219" t="s">
        <v>196</v>
      </c>
      <c r="H145" s="220">
        <v>866.5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0.46000000000000002</v>
      </c>
      <c r="R145" s="225">
        <f>Q145*H145</f>
        <v>398.59000000000003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3597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3598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3577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3583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3592</v>
      </c>
      <c r="G149" s="246"/>
      <c r="H149" s="249">
        <v>866.5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6" customFormat="1">
      <c r="A150" s="16"/>
      <c r="B150" s="267"/>
      <c r="C150" s="268"/>
      <c r="D150" s="236" t="s">
        <v>202</v>
      </c>
      <c r="E150" s="269" t="s">
        <v>19</v>
      </c>
      <c r="F150" s="270" t="s">
        <v>212</v>
      </c>
      <c r="G150" s="268"/>
      <c r="H150" s="271">
        <v>866.5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202</v>
      </c>
      <c r="AU150" s="277" t="s">
        <v>82</v>
      </c>
      <c r="AV150" s="16" t="s">
        <v>198</v>
      </c>
      <c r="AW150" s="16" t="s">
        <v>34</v>
      </c>
      <c r="AX150" s="16" t="s">
        <v>80</v>
      </c>
      <c r="AY150" s="277" t="s">
        <v>191</v>
      </c>
    </row>
    <row r="151" s="2" customFormat="1" ht="21.75" customHeight="1">
      <c r="A151" s="41"/>
      <c r="B151" s="42"/>
      <c r="C151" s="216" t="s">
        <v>259</v>
      </c>
      <c r="D151" s="216" t="s">
        <v>193</v>
      </c>
      <c r="E151" s="217" t="s">
        <v>3599</v>
      </c>
      <c r="F151" s="218" t="s">
        <v>3600</v>
      </c>
      <c r="G151" s="219" t="s">
        <v>196</v>
      </c>
      <c r="H151" s="220">
        <v>866.5</v>
      </c>
      <c r="I151" s="221"/>
      <c r="J151" s="222">
        <f>ROUND(I151*H151,2)</f>
        <v>0</v>
      </c>
      <c r="K151" s="218" t="s">
        <v>197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0.57499999999999996</v>
      </c>
      <c r="R151" s="225">
        <f>Q151*H151</f>
        <v>498.23749999999995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3601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3602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3" customFormat="1">
      <c r="A153" s="13"/>
      <c r="B153" s="234"/>
      <c r="C153" s="235"/>
      <c r="D153" s="236" t="s">
        <v>202</v>
      </c>
      <c r="E153" s="237" t="s">
        <v>19</v>
      </c>
      <c r="F153" s="238" t="s">
        <v>3577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202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3592</v>
      </c>
      <c r="G154" s="246"/>
      <c r="H154" s="249">
        <v>866.5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6" customFormat="1">
      <c r="A155" s="16"/>
      <c r="B155" s="267"/>
      <c r="C155" s="268"/>
      <c r="D155" s="236" t="s">
        <v>202</v>
      </c>
      <c r="E155" s="269" t="s">
        <v>19</v>
      </c>
      <c r="F155" s="270" t="s">
        <v>212</v>
      </c>
      <c r="G155" s="268"/>
      <c r="H155" s="271">
        <v>866.5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202</v>
      </c>
      <c r="AU155" s="277" t="s">
        <v>82</v>
      </c>
      <c r="AV155" s="16" t="s">
        <v>198</v>
      </c>
      <c r="AW155" s="16" t="s">
        <v>34</v>
      </c>
      <c r="AX155" s="16" t="s">
        <v>80</v>
      </c>
      <c r="AY155" s="277" t="s">
        <v>191</v>
      </c>
    </row>
    <row r="156" s="2" customFormat="1" ht="21.75" customHeight="1">
      <c r="A156" s="41"/>
      <c r="B156" s="42"/>
      <c r="C156" s="216" t="s">
        <v>264</v>
      </c>
      <c r="D156" s="216" t="s">
        <v>193</v>
      </c>
      <c r="E156" s="217" t="s">
        <v>3603</v>
      </c>
      <c r="F156" s="218" t="s">
        <v>3604</v>
      </c>
      <c r="G156" s="219" t="s">
        <v>196</v>
      </c>
      <c r="H156" s="220">
        <v>866.5</v>
      </c>
      <c r="I156" s="221"/>
      <c r="J156" s="222">
        <f>ROUND(I156*H156,2)</f>
        <v>0</v>
      </c>
      <c r="K156" s="218" t="s">
        <v>197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0.68999999999999995</v>
      </c>
      <c r="R156" s="225">
        <f>Q156*H156</f>
        <v>597.88499999999999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3605</v>
      </c>
    </row>
    <row r="157" s="2" customFormat="1">
      <c r="A157" s="41"/>
      <c r="B157" s="42"/>
      <c r="C157" s="43"/>
      <c r="D157" s="229" t="s">
        <v>200</v>
      </c>
      <c r="E157" s="43"/>
      <c r="F157" s="230" t="s">
        <v>3606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200</v>
      </c>
      <c r="AU157" s="20" t="s">
        <v>82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3577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3583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3592</v>
      </c>
      <c r="G160" s="246"/>
      <c r="H160" s="249">
        <v>866.5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866.5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3607</v>
      </c>
      <c r="F162" s="218" t="s">
        <v>3608</v>
      </c>
      <c r="G162" s="219" t="s">
        <v>196</v>
      </c>
      <c r="H162" s="220">
        <v>866.5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0.14399999999999999</v>
      </c>
      <c r="R162" s="225">
        <f>Q162*H162</f>
        <v>124.776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3609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3610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3577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3592</v>
      </c>
      <c r="G165" s="246"/>
      <c r="H165" s="249">
        <v>866.5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866.5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3611</v>
      </c>
      <c r="F167" s="218" t="s">
        <v>3612</v>
      </c>
      <c r="G167" s="219" t="s">
        <v>196</v>
      </c>
      <c r="H167" s="220">
        <v>866.5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0.0070200000000000002</v>
      </c>
      <c r="R167" s="225">
        <f>Q167*H167</f>
        <v>6.0828300000000004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3613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3614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3577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3592</v>
      </c>
      <c r="G170" s="246"/>
      <c r="H170" s="249">
        <v>866.5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866.5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8</v>
      </c>
      <c r="D172" s="216" t="s">
        <v>193</v>
      </c>
      <c r="E172" s="217" t="s">
        <v>3615</v>
      </c>
      <c r="F172" s="218" t="s">
        <v>3616</v>
      </c>
      <c r="G172" s="219" t="s">
        <v>196</v>
      </c>
      <c r="H172" s="220">
        <v>866.5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0.15559000000000001</v>
      </c>
      <c r="R172" s="225">
        <f>Q172*H172</f>
        <v>134.818735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3617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3618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3577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3592</v>
      </c>
      <c r="G175" s="246"/>
      <c r="H175" s="249">
        <v>866.5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866.5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2" customFormat="1" ht="33" customHeight="1">
      <c r="A177" s="41"/>
      <c r="B177" s="42"/>
      <c r="C177" s="216" t="s">
        <v>287</v>
      </c>
      <c r="D177" s="216" t="s">
        <v>193</v>
      </c>
      <c r="E177" s="217" t="s">
        <v>3619</v>
      </c>
      <c r="F177" s="218" t="s">
        <v>3620</v>
      </c>
      <c r="G177" s="219" t="s">
        <v>196</v>
      </c>
      <c r="H177" s="220">
        <v>2.5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0.19536000000000001</v>
      </c>
      <c r="R177" s="225">
        <f>Q177*H177</f>
        <v>0.4884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3621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3622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3577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3623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3624</v>
      </c>
      <c r="G181" s="246"/>
      <c r="H181" s="249">
        <v>1.3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3625</v>
      </c>
      <c r="G182" s="246"/>
      <c r="H182" s="249">
        <v>1.2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2.5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16.5" customHeight="1">
      <c r="A184" s="41"/>
      <c r="B184" s="42"/>
      <c r="C184" s="278" t="s">
        <v>293</v>
      </c>
      <c r="D184" s="278" t="s">
        <v>260</v>
      </c>
      <c r="E184" s="279" t="s">
        <v>3626</v>
      </c>
      <c r="F184" s="280" t="s">
        <v>3627</v>
      </c>
      <c r="G184" s="281" t="s">
        <v>196</v>
      </c>
      <c r="H184" s="282">
        <v>2.5499999999999998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0.22800000000000001</v>
      </c>
      <c r="R184" s="225">
        <f>Q184*H184</f>
        <v>0.58140000000000003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259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3628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3577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3623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3624</v>
      </c>
      <c r="G187" s="246"/>
      <c r="H187" s="249">
        <v>1.3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3625</v>
      </c>
      <c r="G188" s="246"/>
      <c r="H188" s="249">
        <v>1.2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2.5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14" customFormat="1">
      <c r="A190" s="14"/>
      <c r="B190" s="245"/>
      <c r="C190" s="246"/>
      <c r="D190" s="236" t="s">
        <v>202</v>
      </c>
      <c r="E190" s="246"/>
      <c r="F190" s="248" t="s">
        <v>3629</v>
      </c>
      <c r="G190" s="246"/>
      <c r="H190" s="249">
        <v>2.5499999999999998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4</v>
      </c>
      <c r="AX190" s="14" t="s">
        <v>80</v>
      </c>
      <c r="AY190" s="255" t="s">
        <v>191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247</v>
      </c>
      <c r="F191" s="214" t="s">
        <v>1081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SUM(P192:P204)</f>
        <v>0</v>
      </c>
      <c r="Q191" s="208"/>
      <c r="R191" s="209">
        <f>SUM(R192:R204)</f>
        <v>166.25879190000001</v>
      </c>
      <c r="S191" s="208"/>
      <c r="T191" s="21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191</v>
      </c>
      <c r="BK191" s="213">
        <f>SUM(BK192:BK204)</f>
        <v>0</v>
      </c>
    </row>
    <row r="192" s="2" customFormat="1" ht="16.5" customHeight="1">
      <c r="A192" s="41"/>
      <c r="B192" s="42"/>
      <c r="C192" s="216" t="s">
        <v>300</v>
      </c>
      <c r="D192" s="216" t="s">
        <v>193</v>
      </c>
      <c r="E192" s="217" t="s">
        <v>3630</v>
      </c>
      <c r="F192" s="218" t="s">
        <v>3631</v>
      </c>
      <c r="G192" s="219" t="s">
        <v>196</v>
      </c>
      <c r="H192" s="220">
        <v>361.983</v>
      </c>
      <c r="I192" s="221"/>
      <c r="J192" s="222">
        <f>ROUND(I192*H192,2)</f>
        <v>0</v>
      </c>
      <c r="K192" s="218" t="s">
        <v>197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0.45929999999999999</v>
      </c>
      <c r="R192" s="225">
        <f>Q192*H192</f>
        <v>166.25879190000001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3632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3633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3577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3" customFormat="1">
      <c r="A195" s="13"/>
      <c r="B195" s="234"/>
      <c r="C195" s="235"/>
      <c r="D195" s="236" t="s">
        <v>202</v>
      </c>
      <c r="E195" s="237" t="s">
        <v>19</v>
      </c>
      <c r="F195" s="238" t="s">
        <v>3580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202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3593</v>
      </c>
      <c r="G196" s="246"/>
      <c r="H196" s="249">
        <v>320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293</v>
      </c>
      <c r="G197" s="246"/>
      <c r="H197" s="249">
        <v>14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5" customFormat="1">
      <c r="A198" s="15"/>
      <c r="B198" s="256"/>
      <c r="C198" s="257"/>
      <c r="D198" s="236" t="s">
        <v>202</v>
      </c>
      <c r="E198" s="258" t="s">
        <v>19</v>
      </c>
      <c r="F198" s="259" t="s">
        <v>208</v>
      </c>
      <c r="G198" s="257"/>
      <c r="H198" s="260">
        <v>334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202</v>
      </c>
      <c r="AU198" s="266" t="s">
        <v>82</v>
      </c>
      <c r="AV198" s="15" t="s">
        <v>93</v>
      </c>
      <c r="AW198" s="15" t="s">
        <v>34</v>
      </c>
      <c r="AX198" s="15" t="s">
        <v>72</v>
      </c>
      <c r="AY198" s="266" t="s">
        <v>191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3634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3635</v>
      </c>
      <c r="G200" s="246"/>
      <c r="H200" s="249">
        <v>11.6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3636</v>
      </c>
      <c r="G201" s="246"/>
      <c r="H201" s="249">
        <v>8.0999999999999996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3637</v>
      </c>
      <c r="G202" s="246"/>
      <c r="H202" s="249">
        <v>8.2829999999999995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5" customFormat="1">
      <c r="A203" s="15"/>
      <c r="B203" s="256"/>
      <c r="C203" s="257"/>
      <c r="D203" s="236" t="s">
        <v>202</v>
      </c>
      <c r="E203" s="258" t="s">
        <v>19</v>
      </c>
      <c r="F203" s="259" t="s">
        <v>208</v>
      </c>
      <c r="G203" s="257"/>
      <c r="H203" s="260">
        <v>27.982999999999997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202</v>
      </c>
      <c r="AU203" s="266" t="s">
        <v>82</v>
      </c>
      <c r="AV203" s="15" t="s">
        <v>93</v>
      </c>
      <c r="AW203" s="15" t="s">
        <v>34</v>
      </c>
      <c r="AX203" s="15" t="s">
        <v>72</v>
      </c>
      <c r="AY203" s="266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361.98300000000006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12" customFormat="1" ht="22.8" customHeight="1">
      <c r="A205" s="12"/>
      <c r="B205" s="200"/>
      <c r="C205" s="201"/>
      <c r="D205" s="202" t="s">
        <v>71</v>
      </c>
      <c r="E205" s="214" t="s">
        <v>264</v>
      </c>
      <c r="F205" s="214" t="s">
        <v>292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SUM(P206:P266)</f>
        <v>0</v>
      </c>
      <c r="Q205" s="208"/>
      <c r="R205" s="209">
        <f>SUM(R206:R266)</f>
        <v>73.71205101999999</v>
      </c>
      <c r="S205" s="208"/>
      <c r="T205" s="210">
        <f>SUM(T206:T266)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71</v>
      </c>
      <c r="AU205" s="212" t="s">
        <v>80</v>
      </c>
      <c r="AY205" s="211" t="s">
        <v>191</v>
      </c>
      <c r="BK205" s="213">
        <f>SUM(BK206:BK266)</f>
        <v>0</v>
      </c>
    </row>
    <row r="206" s="2" customFormat="1" ht="16.5" customHeight="1">
      <c r="A206" s="41"/>
      <c r="B206" s="42"/>
      <c r="C206" s="216" t="s">
        <v>464</v>
      </c>
      <c r="D206" s="216" t="s">
        <v>193</v>
      </c>
      <c r="E206" s="217" t="s">
        <v>3638</v>
      </c>
      <c r="F206" s="218" t="s">
        <v>3639</v>
      </c>
      <c r="G206" s="219" t="s">
        <v>215</v>
      </c>
      <c r="H206" s="220">
        <v>40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0.00020000000000000001</v>
      </c>
      <c r="R206" s="225">
        <f>Q206*H206</f>
        <v>0.0080000000000000002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3640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3641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3577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3642</v>
      </c>
      <c r="G209" s="246"/>
      <c r="H209" s="249">
        <v>40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6" customFormat="1">
      <c r="A210" s="16"/>
      <c r="B210" s="267"/>
      <c r="C210" s="268"/>
      <c r="D210" s="236" t="s">
        <v>202</v>
      </c>
      <c r="E210" s="269" t="s">
        <v>19</v>
      </c>
      <c r="F210" s="270" t="s">
        <v>212</v>
      </c>
      <c r="G210" s="268"/>
      <c r="H210" s="271">
        <v>40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202</v>
      </c>
      <c r="AU210" s="277" t="s">
        <v>82</v>
      </c>
      <c r="AV210" s="16" t="s">
        <v>198</v>
      </c>
      <c r="AW210" s="16" t="s">
        <v>34</v>
      </c>
      <c r="AX210" s="16" t="s">
        <v>80</v>
      </c>
      <c r="AY210" s="277" t="s">
        <v>191</v>
      </c>
    </row>
    <row r="211" s="2" customFormat="1" ht="24.15" customHeight="1">
      <c r="A211" s="41"/>
      <c r="B211" s="42"/>
      <c r="C211" s="216" t="s">
        <v>313</v>
      </c>
      <c r="D211" s="216" t="s">
        <v>193</v>
      </c>
      <c r="E211" s="217" t="s">
        <v>3643</v>
      </c>
      <c r="F211" s="218" t="s">
        <v>3644</v>
      </c>
      <c r="G211" s="219" t="s">
        <v>215</v>
      </c>
      <c r="H211" s="220">
        <v>40</v>
      </c>
      <c r="I211" s="221"/>
      <c r="J211" s="222">
        <f>ROUND(I211*H211,2)</f>
        <v>0</v>
      </c>
      <c r="K211" s="218" t="s">
        <v>197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3645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3646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13" customFormat="1">
      <c r="A213" s="13"/>
      <c r="B213" s="234"/>
      <c r="C213" s="235"/>
      <c r="D213" s="236" t="s">
        <v>202</v>
      </c>
      <c r="E213" s="237" t="s">
        <v>19</v>
      </c>
      <c r="F213" s="238" t="s">
        <v>3577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202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3642</v>
      </c>
      <c r="G214" s="246"/>
      <c r="H214" s="249">
        <v>40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6" customFormat="1">
      <c r="A215" s="16"/>
      <c r="B215" s="267"/>
      <c r="C215" s="268"/>
      <c r="D215" s="236" t="s">
        <v>202</v>
      </c>
      <c r="E215" s="269" t="s">
        <v>19</v>
      </c>
      <c r="F215" s="270" t="s">
        <v>212</v>
      </c>
      <c r="G215" s="268"/>
      <c r="H215" s="271">
        <v>40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7" t="s">
        <v>202</v>
      </c>
      <c r="AU215" s="277" t="s">
        <v>82</v>
      </c>
      <c r="AV215" s="16" t="s">
        <v>198</v>
      </c>
      <c r="AW215" s="16" t="s">
        <v>34</v>
      </c>
      <c r="AX215" s="16" t="s">
        <v>80</v>
      </c>
      <c r="AY215" s="277" t="s">
        <v>191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294</v>
      </c>
      <c r="F216" s="218" t="s">
        <v>295</v>
      </c>
      <c r="G216" s="219" t="s">
        <v>215</v>
      </c>
      <c r="H216" s="220">
        <v>109.33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0.15540000000000001</v>
      </c>
      <c r="R216" s="225">
        <f>Q216*H216</f>
        <v>16.989882000000001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3647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297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3" customFormat="1">
      <c r="A218" s="13"/>
      <c r="B218" s="234"/>
      <c r="C218" s="235"/>
      <c r="D218" s="236" t="s">
        <v>202</v>
      </c>
      <c r="E218" s="237" t="s">
        <v>19</v>
      </c>
      <c r="F218" s="238" t="s">
        <v>3577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202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3648</v>
      </c>
      <c r="G219" s="246"/>
      <c r="H219" s="249">
        <v>85.829999999999998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2326</v>
      </c>
      <c r="G220" s="246"/>
      <c r="H220" s="249">
        <v>23.5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109.33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2" customFormat="1" ht="16.5" customHeight="1">
      <c r="A222" s="41"/>
      <c r="B222" s="42"/>
      <c r="C222" s="278" t="s">
        <v>324</v>
      </c>
      <c r="D222" s="278" t="s">
        <v>260</v>
      </c>
      <c r="E222" s="279" t="s">
        <v>301</v>
      </c>
      <c r="F222" s="280" t="s">
        <v>302</v>
      </c>
      <c r="G222" s="281" t="s">
        <v>215</v>
      </c>
      <c r="H222" s="282">
        <v>111.517</v>
      </c>
      <c r="I222" s="283"/>
      <c r="J222" s="284">
        <f>ROUND(I222*H222,2)</f>
        <v>0</v>
      </c>
      <c r="K222" s="280" t="s">
        <v>197</v>
      </c>
      <c r="L222" s="285"/>
      <c r="M222" s="286" t="s">
        <v>19</v>
      </c>
      <c r="N222" s="287" t="s">
        <v>43</v>
      </c>
      <c r="O222" s="87"/>
      <c r="P222" s="225">
        <f>O222*H222</f>
        <v>0</v>
      </c>
      <c r="Q222" s="225">
        <v>0.056000000000000001</v>
      </c>
      <c r="R222" s="225">
        <f>Q222*H222</f>
        <v>6.2449519999999996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259</v>
      </c>
      <c r="AT222" s="227" t="s">
        <v>260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3649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3577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3648</v>
      </c>
      <c r="G224" s="246"/>
      <c r="H224" s="249">
        <v>85.829999999999998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2326</v>
      </c>
      <c r="G225" s="246"/>
      <c r="H225" s="249">
        <v>23.5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6" customFormat="1">
      <c r="A226" s="16"/>
      <c r="B226" s="267"/>
      <c r="C226" s="268"/>
      <c r="D226" s="236" t="s">
        <v>202</v>
      </c>
      <c r="E226" s="269" t="s">
        <v>19</v>
      </c>
      <c r="F226" s="270" t="s">
        <v>212</v>
      </c>
      <c r="G226" s="268"/>
      <c r="H226" s="271">
        <v>109.33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7" t="s">
        <v>202</v>
      </c>
      <c r="AU226" s="277" t="s">
        <v>82</v>
      </c>
      <c r="AV226" s="16" t="s">
        <v>198</v>
      </c>
      <c r="AW226" s="16" t="s">
        <v>34</v>
      </c>
      <c r="AX226" s="16" t="s">
        <v>80</v>
      </c>
      <c r="AY226" s="277" t="s">
        <v>191</v>
      </c>
    </row>
    <row r="227" s="14" customFormat="1">
      <c r="A227" s="14"/>
      <c r="B227" s="245"/>
      <c r="C227" s="246"/>
      <c r="D227" s="236" t="s">
        <v>202</v>
      </c>
      <c r="E227" s="246"/>
      <c r="F227" s="248" t="s">
        <v>3650</v>
      </c>
      <c r="G227" s="246"/>
      <c r="H227" s="249">
        <v>111.517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4</v>
      </c>
      <c r="AX227" s="14" t="s">
        <v>80</v>
      </c>
      <c r="AY227" s="255" t="s">
        <v>191</v>
      </c>
    </row>
    <row r="228" s="2" customFormat="1" ht="33" customHeight="1">
      <c r="A228" s="41"/>
      <c r="B228" s="42"/>
      <c r="C228" s="216" t="s">
        <v>331</v>
      </c>
      <c r="D228" s="216" t="s">
        <v>193</v>
      </c>
      <c r="E228" s="217" t="s">
        <v>3651</v>
      </c>
      <c r="F228" s="218" t="s">
        <v>3652</v>
      </c>
      <c r="G228" s="219" t="s">
        <v>215</v>
      </c>
      <c r="H228" s="220">
        <v>74.109999999999999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0.31935999999999998</v>
      </c>
      <c r="R228" s="225">
        <f>Q228*H228</f>
        <v>23.6677696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3653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3654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3577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3580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3655</v>
      </c>
      <c r="G232" s="246"/>
      <c r="H232" s="249">
        <v>74.109999999999999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6" customFormat="1">
      <c r="A233" s="16"/>
      <c r="B233" s="267"/>
      <c r="C233" s="268"/>
      <c r="D233" s="236" t="s">
        <v>202</v>
      </c>
      <c r="E233" s="269" t="s">
        <v>19</v>
      </c>
      <c r="F233" s="270" t="s">
        <v>212</v>
      </c>
      <c r="G233" s="268"/>
      <c r="H233" s="271">
        <v>74.109999999999999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202</v>
      </c>
      <c r="AU233" s="277" t="s">
        <v>82</v>
      </c>
      <c r="AV233" s="16" t="s">
        <v>198</v>
      </c>
      <c r="AW233" s="16" t="s">
        <v>34</v>
      </c>
      <c r="AX233" s="16" t="s">
        <v>80</v>
      </c>
      <c r="AY233" s="277" t="s">
        <v>191</v>
      </c>
    </row>
    <row r="234" s="2" customFormat="1" ht="16.5" customHeight="1">
      <c r="A234" s="41"/>
      <c r="B234" s="42"/>
      <c r="C234" s="278" t="s">
        <v>7</v>
      </c>
      <c r="D234" s="278" t="s">
        <v>260</v>
      </c>
      <c r="E234" s="279" t="s">
        <v>3656</v>
      </c>
      <c r="F234" s="280" t="s">
        <v>3657</v>
      </c>
      <c r="G234" s="281" t="s">
        <v>215</v>
      </c>
      <c r="H234" s="282">
        <v>75.591999999999999</v>
      </c>
      <c r="I234" s="283"/>
      <c r="J234" s="284">
        <f>ROUND(I234*H234,2)</f>
        <v>0</v>
      </c>
      <c r="K234" s="280" t="s">
        <v>197</v>
      </c>
      <c r="L234" s="285"/>
      <c r="M234" s="286" t="s">
        <v>19</v>
      </c>
      <c r="N234" s="287" t="s">
        <v>43</v>
      </c>
      <c r="O234" s="87"/>
      <c r="P234" s="225">
        <f>O234*H234</f>
        <v>0</v>
      </c>
      <c r="Q234" s="225">
        <v>0.093509999999999996</v>
      </c>
      <c r="R234" s="225">
        <f>Q234*H234</f>
        <v>7.0686079199999998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259</v>
      </c>
      <c r="AT234" s="227" t="s">
        <v>260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3658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3577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3580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3655</v>
      </c>
      <c r="G237" s="246"/>
      <c r="H237" s="249">
        <v>74.109999999999999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6" customFormat="1">
      <c r="A238" s="16"/>
      <c r="B238" s="267"/>
      <c r="C238" s="268"/>
      <c r="D238" s="236" t="s">
        <v>202</v>
      </c>
      <c r="E238" s="269" t="s">
        <v>19</v>
      </c>
      <c r="F238" s="270" t="s">
        <v>212</v>
      </c>
      <c r="G238" s="268"/>
      <c r="H238" s="271">
        <v>74.109999999999999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202</v>
      </c>
      <c r="AU238" s="277" t="s">
        <v>82</v>
      </c>
      <c r="AV238" s="16" t="s">
        <v>198</v>
      </c>
      <c r="AW238" s="16" t="s">
        <v>34</v>
      </c>
      <c r="AX238" s="16" t="s">
        <v>80</v>
      </c>
      <c r="AY238" s="277" t="s">
        <v>191</v>
      </c>
    </row>
    <row r="239" s="14" customFormat="1">
      <c r="A239" s="14"/>
      <c r="B239" s="245"/>
      <c r="C239" s="246"/>
      <c r="D239" s="236" t="s">
        <v>202</v>
      </c>
      <c r="E239" s="246"/>
      <c r="F239" s="248" t="s">
        <v>3659</v>
      </c>
      <c r="G239" s="246"/>
      <c r="H239" s="249">
        <v>75.591999999999999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4</v>
      </c>
      <c r="AX239" s="14" t="s">
        <v>80</v>
      </c>
      <c r="AY239" s="255" t="s">
        <v>191</v>
      </c>
    </row>
    <row r="240" s="2" customFormat="1" ht="24.15" customHeight="1">
      <c r="A240" s="41"/>
      <c r="B240" s="42"/>
      <c r="C240" s="216" t="s">
        <v>531</v>
      </c>
      <c r="D240" s="216" t="s">
        <v>193</v>
      </c>
      <c r="E240" s="217" t="s">
        <v>3660</v>
      </c>
      <c r="F240" s="218" t="s">
        <v>3661</v>
      </c>
      <c r="G240" s="219" t="s">
        <v>215</v>
      </c>
      <c r="H240" s="220">
        <v>65.364999999999995</v>
      </c>
      <c r="I240" s="221"/>
      <c r="J240" s="222">
        <f>ROUND(I240*H240,2)</f>
        <v>0</v>
      </c>
      <c r="K240" s="218" t="s">
        <v>197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0.1295</v>
      </c>
      <c r="R240" s="225">
        <f>Q240*H240</f>
        <v>8.4647674999999989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3662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3663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3577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3634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3664</v>
      </c>
      <c r="G244" s="246"/>
      <c r="H244" s="249">
        <v>40.399999999999999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3665</v>
      </c>
      <c r="G245" s="246"/>
      <c r="H245" s="249">
        <v>17.565000000000001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3" customFormat="1">
      <c r="A246" s="13"/>
      <c r="B246" s="234"/>
      <c r="C246" s="235"/>
      <c r="D246" s="236" t="s">
        <v>202</v>
      </c>
      <c r="E246" s="237" t="s">
        <v>19</v>
      </c>
      <c r="F246" s="238" t="s">
        <v>3666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202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3667</v>
      </c>
      <c r="G247" s="246"/>
      <c r="H247" s="249">
        <v>7.4000000000000004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6" customFormat="1">
      <c r="A248" s="16"/>
      <c r="B248" s="267"/>
      <c r="C248" s="268"/>
      <c r="D248" s="236" t="s">
        <v>202</v>
      </c>
      <c r="E248" s="269" t="s">
        <v>19</v>
      </c>
      <c r="F248" s="270" t="s">
        <v>212</v>
      </c>
      <c r="G248" s="268"/>
      <c r="H248" s="271">
        <v>65.365000000000009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7" t="s">
        <v>202</v>
      </c>
      <c r="AU248" s="277" t="s">
        <v>82</v>
      </c>
      <c r="AV248" s="16" t="s">
        <v>198</v>
      </c>
      <c r="AW248" s="16" t="s">
        <v>34</v>
      </c>
      <c r="AX248" s="16" t="s">
        <v>80</v>
      </c>
      <c r="AY248" s="277" t="s">
        <v>191</v>
      </c>
    </row>
    <row r="249" s="2" customFormat="1" ht="16.5" customHeight="1">
      <c r="A249" s="41"/>
      <c r="B249" s="42"/>
      <c r="C249" s="278" t="s">
        <v>553</v>
      </c>
      <c r="D249" s="278" t="s">
        <v>260</v>
      </c>
      <c r="E249" s="279" t="s">
        <v>3668</v>
      </c>
      <c r="F249" s="280" t="s">
        <v>3669</v>
      </c>
      <c r="G249" s="281" t="s">
        <v>215</v>
      </c>
      <c r="H249" s="282">
        <v>66.671999999999997</v>
      </c>
      <c r="I249" s="283"/>
      <c r="J249" s="284">
        <f>ROUND(I249*H249,2)</f>
        <v>0</v>
      </c>
      <c r="K249" s="280" t="s">
        <v>197</v>
      </c>
      <c r="L249" s="285"/>
      <c r="M249" s="286" t="s">
        <v>19</v>
      </c>
      <c r="N249" s="287" t="s">
        <v>43</v>
      </c>
      <c r="O249" s="87"/>
      <c r="P249" s="225">
        <f>O249*H249</f>
        <v>0</v>
      </c>
      <c r="Q249" s="225">
        <v>0.033500000000000002</v>
      </c>
      <c r="R249" s="225">
        <f>Q249*H249</f>
        <v>2.2335120000000002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259</v>
      </c>
      <c r="AT249" s="227" t="s">
        <v>260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3670</v>
      </c>
    </row>
    <row r="250" s="13" customFormat="1">
      <c r="A250" s="13"/>
      <c r="B250" s="234"/>
      <c r="C250" s="235"/>
      <c r="D250" s="236" t="s">
        <v>202</v>
      </c>
      <c r="E250" s="237" t="s">
        <v>19</v>
      </c>
      <c r="F250" s="238" t="s">
        <v>3577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202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191</v>
      </c>
    </row>
    <row r="251" s="13" customFormat="1">
      <c r="A251" s="13"/>
      <c r="B251" s="234"/>
      <c r="C251" s="235"/>
      <c r="D251" s="236" t="s">
        <v>202</v>
      </c>
      <c r="E251" s="237" t="s">
        <v>19</v>
      </c>
      <c r="F251" s="238" t="s">
        <v>3634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202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3664</v>
      </c>
      <c r="G252" s="246"/>
      <c r="H252" s="249">
        <v>40.399999999999999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3665</v>
      </c>
      <c r="G253" s="246"/>
      <c r="H253" s="249">
        <v>17.565000000000001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3" customFormat="1">
      <c r="A254" s="13"/>
      <c r="B254" s="234"/>
      <c r="C254" s="235"/>
      <c r="D254" s="236" t="s">
        <v>202</v>
      </c>
      <c r="E254" s="237" t="s">
        <v>19</v>
      </c>
      <c r="F254" s="238" t="s">
        <v>3666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202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3667</v>
      </c>
      <c r="G255" s="246"/>
      <c r="H255" s="249">
        <v>7.4000000000000004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6" customFormat="1">
      <c r="A256" s="16"/>
      <c r="B256" s="267"/>
      <c r="C256" s="268"/>
      <c r="D256" s="236" t="s">
        <v>202</v>
      </c>
      <c r="E256" s="269" t="s">
        <v>19</v>
      </c>
      <c r="F256" s="270" t="s">
        <v>212</v>
      </c>
      <c r="G256" s="268"/>
      <c r="H256" s="271">
        <v>65.365000000000009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202</v>
      </c>
      <c r="AU256" s="277" t="s">
        <v>82</v>
      </c>
      <c r="AV256" s="16" t="s">
        <v>198</v>
      </c>
      <c r="AW256" s="16" t="s">
        <v>34</v>
      </c>
      <c r="AX256" s="16" t="s">
        <v>80</v>
      </c>
      <c r="AY256" s="277" t="s">
        <v>191</v>
      </c>
    </row>
    <row r="257" s="14" customFormat="1">
      <c r="A257" s="14"/>
      <c r="B257" s="245"/>
      <c r="C257" s="246"/>
      <c r="D257" s="236" t="s">
        <v>202</v>
      </c>
      <c r="E257" s="246"/>
      <c r="F257" s="248" t="s">
        <v>3671</v>
      </c>
      <c r="G257" s="246"/>
      <c r="H257" s="249">
        <v>66.671999999999997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4</v>
      </c>
      <c r="AX257" s="14" t="s">
        <v>80</v>
      </c>
      <c r="AY257" s="255" t="s">
        <v>191</v>
      </c>
    </row>
    <row r="258" s="2" customFormat="1" ht="24.15" customHeight="1">
      <c r="A258" s="41"/>
      <c r="B258" s="42"/>
      <c r="C258" s="216" t="s">
        <v>307</v>
      </c>
      <c r="D258" s="216" t="s">
        <v>193</v>
      </c>
      <c r="E258" s="217" t="s">
        <v>3672</v>
      </c>
      <c r="F258" s="218" t="s">
        <v>3673</v>
      </c>
      <c r="G258" s="219" t="s">
        <v>215</v>
      </c>
      <c r="H258" s="220">
        <v>36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0.13095999999999999</v>
      </c>
      <c r="R258" s="225">
        <f>Q258*H258</f>
        <v>4.7145599999999996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3674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3675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3577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3676</v>
      </c>
      <c r="G261" s="246"/>
      <c r="H261" s="249">
        <v>36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36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16.5" customHeight="1">
      <c r="A263" s="41"/>
      <c r="B263" s="42"/>
      <c r="C263" s="278" t="s">
        <v>584</v>
      </c>
      <c r="D263" s="278" t="s">
        <v>260</v>
      </c>
      <c r="E263" s="279" t="s">
        <v>3677</v>
      </c>
      <c r="F263" s="280" t="s">
        <v>3678</v>
      </c>
      <c r="G263" s="281" t="s">
        <v>215</v>
      </c>
      <c r="H263" s="282">
        <v>36</v>
      </c>
      <c r="I263" s="283"/>
      <c r="J263" s="284">
        <f>ROUND(I263*H263,2)</f>
        <v>0</v>
      </c>
      <c r="K263" s="280" t="s">
        <v>197</v>
      </c>
      <c r="L263" s="285"/>
      <c r="M263" s="286" t="s">
        <v>19</v>
      </c>
      <c r="N263" s="287" t="s">
        <v>43</v>
      </c>
      <c r="O263" s="87"/>
      <c r="P263" s="225">
        <f>O263*H263</f>
        <v>0</v>
      </c>
      <c r="Q263" s="225">
        <v>0.12</v>
      </c>
      <c r="R263" s="225">
        <f>Q263*H263</f>
        <v>4.3200000000000003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259</v>
      </c>
      <c r="AT263" s="227" t="s">
        <v>260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3679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3577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3676</v>
      </c>
      <c r="G265" s="246"/>
      <c r="H265" s="249">
        <v>36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36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12" customFormat="1" ht="22.8" customHeight="1">
      <c r="A267" s="12"/>
      <c r="B267" s="200"/>
      <c r="C267" s="201"/>
      <c r="D267" s="202" t="s">
        <v>71</v>
      </c>
      <c r="E267" s="214" t="s">
        <v>329</v>
      </c>
      <c r="F267" s="214" t="s">
        <v>330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80</v>
      </c>
      <c r="AT267" s="212" t="s">
        <v>71</v>
      </c>
      <c r="AU267" s="212" t="s">
        <v>80</v>
      </c>
      <c r="AY267" s="211" t="s">
        <v>191</v>
      </c>
      <c r="BK267" s="213">
        <f>SUM(BK268:BK269)</f>
        <v>0</v>
      </c>
    </row>
    <row r="268" s="2" customFormat="1" ht="24.15" customHeight="1">
      <c r="A268" s="41"/>
      <c r="B268" s="42"/>
      <c r="C268" s="216" t="s">
        <v>592</v>
      </c>
      <c r="D268" s="216" t="s">
        <v>193</v>
      </c>
      <c r="E268" s="217" t="s">
        <v>3680</v>
      </c>
      <c r="F268" s="218" t="s">
        <v>3681</v>
      </c>
      <c r="G268" s="219" t="s">
        <v>310</v>
      </c>
      <c r="H268" s="220">
        <v>2001.431</v>
      </c>
      <c r="I268" s="221"/>
      <c r="J268" s="222">
        <f>ROUND(I268*H268,2)</f>
        <v>0</v>
      </c>
      <c r="K268" s="218" t="s">
        <v>197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3682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3683</v>
      </c>
      <c r="G269" s="43"/>
      <c r="H269" s="43"/>
      <c r="I269" s="231"/>
      <c r="J269" s="43"/>
      <c r="K269" s="43"/>
      <c r="L269" s="47"/>
      <c r="M269" s="288"/>
      <c r="N269" s="289"/>
      <c r="O269" s="290"/>
      <c r="P269" s="290"/>
      <c r="Q269" s="290"/>
      <c r="R269" s="290"/>
      <c r="S269" s="290"/>
      <c r="T269" s="29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6.96" customHeight="1">
      <c r="A270" s="41"/>
      <c r="B270" s="62"/>
      <c r="C270" s="63"/>
      <c r="D270" s="63"/>
      <c r="E270" s="63"/>
      <c r="F270" s="63"/>
      <c r="G270" s="63"/>
      <c r="H270" s="63"/>
      <c r="I270" s="63"/>
      <c r="J270" s="63"/>
      <c r="K270" s="63"/>
      <c r="L270" s="47"/>
      <c r="M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</sheetData>
  <sheetProtection sheet="1" autoFilter="0" formatColumns="0" formatRows="0" objects="1" scenarios="1" spinCount="100000" saltValue="oygHFyl+0Q8LUKXs6FCdOT81yxUKP0JXzIFOiuruU0v4geAtFznJXEug/cjN6HqjW9nZDpS36Q/7OxTK7FMPjw==" hashValue="OjNo+izs3nEgRcTPn9/8C1+je6L44oAMNb1a5T6jOGZPzm9bQ1hq2pH5cqMLugl2yX73zDtiX5ILLPLO9mlEbw==" algorithmName="SHA-512" password="CC35"/>
  <autoFilter ref="C84:K2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5"/>
    <hyperlink ref="F100" r:id="rId2" display="https://podminky.urs.cz/item/CS_URS_2024_02/162751117"/>
    <hyperlink ref="F111" r:id="rId3" display="https://podminky.urs.cz/item/CS_URS_2024_02/162751119"/>
    <hyperlink ref="F115" r:id="rId4" display="https://podminky.urs.cz/item/CS_URS_2024_02/171201221"/>
    <hyperlink ref="F127" r:id="rId5" display="https://podminky.urs.cz/item/CS_URS_2024_02/171251201"/>
    <hyperlink ref="F138" r:id="rId6" display="https://podminky.urs.cz/item/CS_URS_2024_02/181951112"/>
    <hyperlink ref="F146" r:id="rId7" display="https://podminky.urs.cz/item/CS_URS_2024_02/564861111"/>
    <hyperlink ref="F152" r:id="rId8" display="https://podminky.urs.cz/item/CS_URS_2024_02/564871011"/>
    <hyperlink ref="F157" r:id="rId9" display="https://podminky.urs.cz/item/CS_URS_2024_02/564871116"/>
    <hyperlink ref="F163" r:id="rId10" display="https://podminky.urs.cz/item/CS_URS_2024_02/564921511"/>
    <hyperlink ref="F168" r:id="rId11" display="https://podminky.urs.cz/item/CS_URS_2024_02/573111114"/>
    <hyperlink ref="F173" r:id="rId12" display="https://podminky.urs.cz/item/CS_URS_2024_02/577154141"/>
    <hyperlink ref="F178" r:id="rId13" display="https://podminky.urs.cz/item/CS_URS_2024_02/591241111"/>
    <hyperlink ref="F193" r:id="rId14" display="https://podminky.urs.cz/item/CS_URS_2024_02/637121114"/>
    <hyperlink ref="F207" r:id="rId15" display="https://podminky.urs.cz/item/CS_URS_2024_02/915211111"/>
    <hyperlink ref="F212" r:id="rId16" display="https://podminky.urs.cz/item/CS_URS_2024_02/915611111"/>
    <hyperlink ref="F217" r:id="rId17" display="https://podminky.urs.cz/item/CS_URS_2024_02/916131213"/>
    <hyperlink ref="F229" r:id="rId18" display="https://podminky.urs.cz/item/CS_URS_2024_02/916133112"/>
    <hyperlink ref="F241" r:id="rId19" display="https://podminky.urs.cz/item/CS_URS_2024_02/916231213"/>
    <hyperlink ref="F259" r:id="rId20" display="https://podminky.urs.cz/item/CS_URS_2024_02/935112111"/>
    <hyperlink ref="F269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3684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ROUND((SUM(BE88:BE550)),  2)</f>
        <v>0</v>
      </c>
      <c r="G33" s="41"/>
      <c r="H33" s="41"/>
      <c r="I33" s="161">
        <v>0.20999999999999999</v>
      </c>
      <c r="J33" s="160">
        <f>ROUND(((SUM(BE88:BE550))*I33),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ROUND((SUM(BF88:BF550)),  2)</f>
        <v>0</v>
      </c>
      <c r="G34" s="41"/>
      <c r="H34" s="41"/>
      <c r="I34" s="161">
        <v>0.12</v>
      </c>
      <c r="J34" s="160">
        <f>ROUND(((SUM(BF88:BF550))*I34),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ROUND((SUM(BG88:BG550)),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ROUND((SUM(BH88:BH550)),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ROUND((SUM(BI88:BI550)),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Spojovací most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J152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J175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J238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J249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J252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1284</v>
      </c>
      <c r="E67" s="186"/>
      <c r="F67" s="186"/>
      <c r="G67" s="186"/>
      <c r="H67" s="186"/>
      <c r="I67" s="186"/>
      <c r="J67" s="187">
        <f>J253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1291</v>
      </c>
      <c r="E68" s="186"/>
      <c r="F68" s="186"/>
      <c r="G68" s="186"/>
      <c r="H68" s="186"/>
      <c r="I68" s="186"/>
      <c r="J68" s="187">
        <f>J402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Novostavba střediska krizového řízení - Objekt záchranné služby s heliportem v areálu SZZ Krnov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03 - Spojovací most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E15</f>
        <v>SZZ Krnov,p.o.,I.P.Pavlova 552/9,794 01 Krnov</v>
      </c>
      <c r="G84" s="43"/>
      <c r="H84" s="43"/>
      <c r="I84" s="35" t="s">
        <v>31</v>
      </c>
      <c r="J84" s="39" t="str">
        <f>E21</f>
        <v>Ing.arch.Martin Janda,Lomná 1895,Frenštát p.R.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P89+P252</f>
        <v>0</v>
      </c>
      <c r="Q88" s="99"/>
      <c r="R88" s="197">
        <f>R89+R252</f>
        <v>41.616756600000002</v>
      </c>
      <c r="S88" s="99"/>
      <c r="T88" s="198">
        <f>T89+T252</f>
        <v>3.6497999999999999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BK89+BK252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189</v>
      </c>
      <c r="F89" s="203" t="s">
        <v>190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P90+P152+P175+P238+P249</f>
        <v>0</v>
      </c>
      <c r="Q89" s="208"/>
      <c r="R89" s="209">
        <f>R90+R152+R175+R238+R249</f>
        <v>18.216243169999998</v>
      </c>
      <c r="S89" s="208"/>
      <c r="T89" s="210">
        <f>T90+T152+T175+T238+T249</f>
        <v>3.6497999999999999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72</v>
      </c>
      <c r="AY89" s="211" t="s">
        <v>191</v>
      </c>
      <c r="BK89" s="213">
        <f>BK90+BK152+BK175+BK238+BK249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80</v>
      </c>
      <c r="F90" s="214" t="s">
        <v>192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SUM(P91:P151)</f>
        <v>0</v>
      </c>
      <c r="Q90" s="208"/>
      <c r="R90" s="209">
        <f>SUM(R91:R151)</f>
        <v>0</v>
      </c>
      <c r="S90" s="208"/>
      <c r="T90" s="210">
        <f>SUM(T91:T151)</f>
        <v>3.3487999999999998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80</v>
      </c>
      <c r="AY90" s="211" t="s">
        <v>191</v>
      </c>
      <c r="BK90" s="213">
        <f>SUM(BK91:BK151)</f>
        <v>0</v>
      </c>
    </row>
    <row r="91" s="2" customFormat="1" ht="37.8" customHeight="1">
      <c r="A91" s="41"/>
      <c r="B91" s="42"/>
      <c r="C91" s="216" t="s">
        <v>80</v>
      </c>
      <c r="D91" s="216" t="s">
        <v>193</v>
      </c>
      <c r="E91" s="217" t="s">
        <v>3685</v>
      </c>
      <c r="F91" s="218" t="s">
        <v>3686</v>
      </c>
      <c r="G91" s="219" t="s">
        <v>196</v>
      </c>
      <c r="H91" s="220">
        <v>5.2800000000000002</v>
      </c>
      <c r="I91" s="221"/>
      <c r="J91" s="222">
        <f>ROUND(I91*H91,2)</f>
        <v>0</v>
      </c>
      <c r="K91" s="218" t="s">
        <v>197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0.28999999999999998</v>
      </c>
      <c r="T91" s="226">
        <f>S91*H91</f>
        <v>1.5311999999999999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3687</v>
      </c>
    </row>
    <row r="92" s="2" customFormat="1">
      <c r="A92" s="41"/>
      <c r="B92" s="42"/>
      <c r="C92" s="43"/>
      <c r="D92" s="229" t="s">
        <v>200</v>
      </c>
      <c r="E92" s="43"/>
      <c r="F92" s="230" t="s">
        <v>3688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3689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3690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3691</v>
      </c>
      <c r="G95" s="246"/>
      <c r="H95" s="249">
        <v>3.8399999999999999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3692</v>
      </c>
      <c r="G96" s="246"/>
      <c r="H96" s="249">
        <v>1.44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5.2799999999999994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33" customHeight="1">
      <c r="A98" s="41"/>
      <c r="B98" s="42"/>
      <c r="C98" s="216" t="s">
        <v>82</v>
      </c>
      <c r="D98" s="216" t="s">
        <v>193</v>
      </c>
      <c r="E98" s="217" t="s">
        <v>3693</v>
      </c>
      <c r="F98" s="218" t="s">
        <v>3694</v>
      </c>
      <c r="G98" s="219" t="s">
        <v>196</v>
      </c>
      <c r="H98" s="220">
        <v>5.2800000000000002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0.22</v>
      </c>
      <c r="T98" s="226">
        <f>S98*H98</f>
        <v>1.1616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3695</v>
      </c>
    </row>
    <row r="99" s="2" customFormat="1">
      <c r="A99" s="41"/>
      <c r="B99" s="42"/>
      <c r="C99" s="43"/>
      <c r="D99" s="229" t="s">
        <v>200</v>
      </c>
      <c r="E99" s="43"/>
      <c r="F99" s="230" t="s">
        <v>3696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3689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3690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3691</v>
      </c>
      <c r="G102" s="246"/>
      <c r="H102" s="249">
        <v>3.8399999999999999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3692</v>
      </c>
      <c r="G103" s="246"/>
      <c r="H103" s="249">
        <v>1.44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6" customFormat="1">
      <c r="A104" s="16"/>
      <c r="B104" s="267"/>
      <c r="C104" s="268"/>
      <c r="D104" s="236" t="s">
        <v>202</v>
      </c>
      <c r="E104" s="269" t="s">
        <v>19</v>
      </c>
      <c r="F104" s="270" t="s">
        <v>212</v>
      </c>
      <c r="G104" s="268"/>
      <c r="H104" s="271">
        <v>5.2799999999999994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202</v>
      </c>
      <c r="AU104" s="277" t="s">
        <v>82</v>
      </c>
      <c r="AV104" s="16" t="s">
        <v>198</v>
      </c>
      <c r="AW104" s="16" t="s">
        <v>34</v>
      </c>
      <c r="AX104" s="16" t="s">
        <v>80</v>
      </c>
      <c r="AY104" s="277" t="s">
        <v>191</v>
      </c>
    </row>
    <row r="105" s="2" customFormat="1" ht="24.15" customHeight="1">
      <c r="A105" s="41"/>
      <c r="B105" s="42"/>
      <c r="C105" s="216" t="s">
        <v>93</v>
      </c>
      <c r="D105" s="216" t="s">
        <v>193</v>
      </c>
      <c r="E105" s="217" t="s">
        <v>213</v>
      </c>
      <c r="F105" s="218" t="s">
        <v>214</v>
      </c>
      <c r="G105" s="219" t="s">
        <v>215</v>
      </c>
      <c r="H105" s="220">
        <v>3.2000000000000002</v>
      </c>
      <c r="I105" s="221"/>
      <c r="J105" s="222">
        <f>ROUND(I105*H105,2)</f>
        <v>0</v>
      </c>
      <c r="K105" s="218" t="s">
        <v>197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0.20499999999999999</v>
      </c>
      <c r="T105" s="226">
        <f>S105*H105</f>
        <v>0.65600000000000003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3697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217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3689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3" customFormat="1">
      <c r="A108" s="13"/>
      <c r="B108" s="234"/>
      <c r="C108" s="235"/>
      <c r="D108" s="236" t="s">
        <v>202</v>
      </c>
      <c r="E108" s="237" t="s">
        <v>19</v>
      </c>
      <c r="F108" s="238" t="s">
        <v>3690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202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191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3698</v>
      </c>
      <c r="G109" s="246"/>
      <c r="H109" s="249">
        <v>3.2000000000000002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3.2000000000000002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4.15" customHeight="1">
      <c r="A111" s="41"/>
      <c r="B111" s="42"/>
      <c r="C111" s="216" t="s">
        <v>198</v>
      </c>
      <c r="D111" s="216" t="s">
        <v>193</v>
      </c>
      <c r="E111" s="217" t="s">
        <v>3258</v>
      </c>
      <c r="F111" s="218" t="s">
        <v>3259</v>
      </c>
      <c r="G111" s="219" t="s">
        <v>233</v>
      </c>
      <c r="H111" s="220">
        <v>4.7119999999999997</v>
      </c>
      <c r="I111" s="221"/>
      <c r="J111" s="222">
        <f>ROUND(I111*H111,2)</f>
        <v>0</v>
      </c>
      <c r="K111" s="218" t="s">
        <v>197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3699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3261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3" customFormat="1">
      <c r="A113" s="13"/>
      <c r="B113" s="234"/>
      <c r="C113" s="235"/>
      <c r="D113" s="236" t="s">
        <v>202</v>
      </c>
      <c r="E113" s="237" t="s">
        <v>19</v>
      </c>
      <c r="F113" s="238" t="s">
        <v>3689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202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191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3690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3700</v>
      </c>
      <c r="G115" s="246"/>
      <c r="H115" s="249">
        <v>2.496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3701</v>
      </c>
      <c r="G116" s="246"/>
      <c r="H116" s="249">
        <v>0.93600000000000005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3702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3703</v>
      </c>
      <c r="G118" s="246"/>
      <c r="H118" s="249">
        <v>1.28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4.7119999999999997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37.8" customHeight="1">
      <c r="A120" s="41"/>
      <c r="B120" s="42"/>
      <c r="C120" s="216" t="s">
        <v>242</v>
      </c>
      <c r="D120" s="216" t="s">
        <v>193</v>
      </c>
      <c r="E120" s="217" t="s">
        <v>387</v>
      </c>
      <c r="F120" s="218" t="s">
        <v>388</v>
      </c>
      <c r="G120" s="219" t="s">
        <v>233</v>
      </c>
      <c r="H120" s="220">
        <v>4.7119999999999997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3704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390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3689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3690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3700</v>
      </c>
      <c r="G124" s="246"/>
      <c r="H124" s="249">
        <v>2.496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3701</v>
      </c>
      <c r="G125" s="246"/>
      <c r="H125" s="249">
        <v>0.93600000000000005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3" customFormat="1">
      <c r="A126" s="13"/>
      <c r="B126" s="234"/>
      <c r="C126" s="235"/>
      <c r="D126" s="236" t="s">
        <v>202</v>
      </c>
      <c r="E126" s="237" t="s">
        <v>19</v>
      </c>
      <c r="F126" s="238" t="s">
        <v>3702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202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3703</v>
      </c>
      <c r="G127" s="246"/>
      <c r="H127" s="249">
        <v>1.28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4.7119999999999997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37.8" customHeight="1">
      <c r="A129" s="41"/>
      <c r="B129" s="42"/>
      <c r="C129" s="216" t="s">
        <v>247</v>
      </c>
      <c r="D129" s="216" t="s">
        <v>193</v>
      </c>
      <c r="E129" s="217" t="s">
        <v>392</v>
      </c>
      <c r="F129" s="218" t="s">
        <v>393</v>
      </c>
      <c r="G129" s="219" t="s">
        <v>233</v>
      </c>
      <c r="H129" s="220">
        <v>47.119999999999997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3705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3706</v>
      </c>
      <c r="G131" s="246"/>
      <c r="H131" s="249">
        <v>47.119999999999997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6" customFormat="1">
      <c r="A132" s="16"/>
      <c r="B132" s="267"/>
      <c r="C132" s="268"/>
      <c r="D132" s="236" t="s">
        <v>202</v>
      </c>
      <c r="E132" s="269" t="s">
        <v>19</v>
      </c>
      <c r="F132" s="270" t="s">
        <v>212</v>
      </c>
      <c r="G132" s="268"/>
      <c r="H132" s="271">
        <v>47.119999999999997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202</v>
      </c>
      <c r="AU132" s="277" t="s">
        <v>82</v>
      </c>
      <c r="AV132" s="16" t="s">
        <v>198</v>
      </c>
      <c r="AW132" s="16" t="s">
        <v>34</v>
      </c>
      <c r="AX132" s="16" t="s">
        <v>80</v>
      </c>
      <c r="AY132" s="277" t="s">
        <v>191</v>
      </c>
    </row>
    <row r="133" s="2" customFormat="1" ht="24.15" customHeight="1">
      <c r="A133" s="41"/>
      <c r="B133" s="42"/>
      <c r="C133" s="216" t="s">
        <v>254</v>
      </c>
      <c r="D133" s="216" t="s">
        <v>193</v>
      </c>
      <c r="E133" s="217" t="s">
        <v>3275</v>
      </c>
      <c r="F133" s="218" t="s">
        <v>3276</v>
      </c>
      <c r="G133" s="219" t="s">
        <v>310</v>
      </c>
      <c r="H133" s="220">
        <v>9.4239999999999995</v>
      </c>
      <c r="I133" s="221"/>
      <c r="J133" s="222">
        <f>ROUND(I133*H133,2)</f>
        <v>0</v>
      </c>
      <c r="K133" s="218" t="s">
        <v>197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3707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3278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3689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3690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3700</v>
      </c>
      <c r="G137" s="246"/>
      <c r="H137" s="249">
        <v>2.496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3701</v>
      </c>
      <c r="G138" s="246"/>
      <c r="H138" s="249">
        <v>0.93600000000000005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3702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3703</v>
      </c>
      <c r="G140" s="246"/>
      <c r="H140" s="249">
        <v>1.28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4.7119999999999997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14" customFormat="1">
      <c r="A142" s="14"/>
      <c r="B142" s="245"/>
      <c r="C142" s="246"/>
      <c r="D142" s="236" t="s">
        <v>202</v>
      </c>
      <c r="E142" s="246"/>
      <c r="F142" s="248" t="s">
        <v>3708</v>
      </c>
      <c r="G142" s="246"/>
      <c r="H142" s="249">
        <v>9.4239999999999995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4</v>
      </c>
      <c r="AX142" s="14" t="s">
        <v>80</v>
      </c>
      <c r="AY142" s="255" t="s">
        <v>191</v>
      </c>
    </row>
    <row r="143" s="2" customFormat="1" ht="24.15" customHeight="1">
      <c r="A143" s="41"/>
      <c r="B143" s="42"/>
      <c r="C143" s="216" t="s">
        <v>259</v>
      </c>
      <c r="D143" s="216" t="s">
        <v>193</v>
      </c>
      <c r="E143" s="217" t="s">
        <v>243</v>
      </c>
      <c r="F143" s="218" t="s">
        <v>244</v>
      </c>
      <c r="G143" s="219" t="s">
        <v>233</v>
      </c>
      <c r="H143" s="220">
        <v>4.7119999999999997</v>
      </c>
      <c r="I143" s="221"/>
      <c r="J143" s="222">
        <f>ROUND(I143*H143,2)</f>
        <v>0</v>
      </c>
      <c r="K143" s="218" t="s">
        <v>197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3709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246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3689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3" customFormat="1">
      <c r="A146" s="13"/>
      <c r="B146" s="234"/>
      <c r="C146" s="235"/>
      <c r="D146" s="236" t="s">
        <v>202</v>
      </c>
      <c r="E146" s="237" t="s">
        <v>19</v>
      </c>
      <c r="F146" s="238" t="s">
        <v>3690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202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3700</v>
      </c>
      <c r="G147" s="246"/>
      <c r="H147" s="249">
        <v>2.496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3701</v>
      </c>
      <c r="G148" s="246"/>
      <c r="H148" s="249">
        <v>0.93600000000000005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3702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3703</v>
      </c>
      <c r="G150" s="246"/>
      <c r="H150" s="249">
        <v>1.28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4.7119999999999997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12" customFormat="1" ht="22.8" customHeight="1">
      <c r="A152" s="12"/>
      <c r="B152" s="200"/>
      <c r="C152" s="201"/>
      <c r="D152" s="202" t="s">
        <v>71</v>
      </c>
      <c r="E152" s="214" t="s">
        <v>82</v>
      </c>
      <c r="F152" s="214" t="s">
        <v>269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SUM(P153:P174)</f>
        <v>0</v>
      </c>
      <c r="Q152" s="208"/>
      <c r="R152" s="209">
        <f>SUM(R153:R174)</f>
        <v>18.216243169999998</v>
      </c>
      <c r="S152" s="208"/>
      <c r="T152" s="21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71</v>
      </c>
      <c r="AU152" s="212" t="s">
        <v>80</v>
      </c>
      <c r="AY152" s="211" t="s">
        <v>191</v>
      </c>
      <c r="BK152" s="213">
        <f>SUM(BK153:BK174)</f>
        <v>0</v>
      </c>
    </row>
    <row r="153" s="2" customFormat="1" ht="16.5" customHeight="1">
      <c r="A153" s="41"/>
      <c r="B153" s="42"/>
      <c r="C153" s="216" t="s">
        <v>264</v>
      </c>
      <c r="D153" s="216" t="s">
        <v>193</v>
      </c>
      <c r="E153" s="217" t="s">
        <v>3281</v>
      </c>
      <c r="F153" s="218" t="s">
        <v>3282</v>
      </c>
      <c r="G153" s="219" t="s">
        <v>233</v>
      </c>
      <c r="H153" s="220">
        <v>0.32800000000000001</v>
      </c>
      <c r="I153" s="221"/>
      <c r="J153" s="222">
        <f>ROUND(I153*H153,2)</f>
        <v>0</v>
      </c>
      <c r="K153" s="218" t="s">
        <v>197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2.1600000000000001</v>
      </c>
      <c r="R153" s="225">
        <f>Q153*H153</f>
        <v>0.70848000000000011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3710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3284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3689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3690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3711</v>
      </c>
      <c r="G157" s="246"/>
      <c r="H157" s="249">
        <v>0.192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3712</v>
      </c>
      <c r="G158" s="246"/>
      <c r="H158" s="249">
        <v>0.071999999999999995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3702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3713</v>
      </c>
      <c r="G160" s="246"/>
      <c r="H160" s="249">
        <v>0.064000000000000001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0.32800000000000001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3296</v>
      </c>
      <c r="F162" s="218" t="s">
        <v>3297</v>
      </c>
      <c r="G162" s="219" t="s">
        <v>233</v>
      </c>
      <c r="H162" s="220">
        <v>6.4509999999999996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2.5018699999999998</v>
      </c>
      <c r="R162" s="225">
        <f>Q162*H162</f>
        <v>16.139563369999998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3714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3299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3689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3690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3715</v>
      </c>
      <c r="G166" s="246"/>
      <c r="H166" s="249">
        <v>3.7759999999999998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3716</v>
      </c>
      <c r="G167" s="246"/>
      <c r="H167" s="249">
        <v>1.4159999999999999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3702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3717</v>
      </c>
      <c r="G169" s="246"/>
      <c r="H169" s="249">
        <v>1.2589999999999999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6.4510000000000005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2" customFormat="1" ht="16.5" customHeight="1">
      <c r="A171" s="41"/>
      <c r="B171" s="42"/>
      <c r="C171" s="216" t="s">
        <v>275</v>
      </c>
      <c r="D171" s="216" t="s">
        <v>193</v>
      </c>
      <c r="E171" s="217" t="s">
        <v>3301</v>
      </c>
      <c r="F171" s="218" t="s">
        <v>3302</v>
      </c>
      <c r="G171" s="219" t="s">
        <v>310</v>
      </c>
      <c r="H171" s="220">
        <v>1.29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1.0606199999999999</v>
      </c>
      <c r="R171" s="225">
        <f>Q171*H171</f>
        <v>1.3681998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3718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3304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3719</v>
      </c>
      <c r="G173" s="246"/>
      <c r="H173" s="249">
        <v>1.29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1.29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264</v>
      </c>
      <c r="F175" s="214" t="s">
        <v>292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SUM(P176:P237)</f>
        <v>0</v>
      </c>
      <c r="Q175" s="208"/>
      <c r="R175" s="209">
        <f>SUM(R176:R237)</f>
        <v>0</v>
      </c>
      <c r="S175" s="208"/>
      <c r="T175" s="210">
        <f>SUM(T176:T237)</f>
        <v>0.30099999999999999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SUM(BK176:BK237)</f>
        <v>0</v>
      </c>
    </row>
    <row r="176" s="2" customFormat="1" ht="16.5" customHeight="1">
      <c r="A176" s="41"/>
      <c r="B176" s="42"/>
      <c r="C176" s="216" t="s">
        <v>8</v>
      </c>
      <c r="D176" s="216" t="s">
        <v>193</v>
      </c>
      <c r="E176" s="217" t="s">
        <v>3720</v>
      </c>
      <c r="F176" s="218" t="s">
        <v>3721</v>
      </c>
      <c r="G176" s="219" t="s">
        <v>215</v>
      </c>
      <c r="H176" s="220">
        <v>24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3722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3723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3689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3690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3724</v>
      </c>
      <c r="G180" s="246"/>
      <c r="H180" s="249">
        <v>19.199999999999999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3725</v>
      </c>
      <c r="G181" s="246"/>
      <c r="H181" s="249">
        <v>4.7999999999999998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24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2" customFormat="1" ht="24.15" customHeight="1">
      <c r="A183" s="41"/>
      <c r="B183" s="42"/>
      <c r="C183" s="216" t="s">
        <v>287</v>
      </c>
      <c r="D183" s="216" t="s">
        <v>193</v>
      </c>
      <c r="E183" s="217" t="s">
        <v>3726</v>
      </c>
      <c r="F183" s="218" t="s">
        <v>3727</v>
      </c>
      <c r="G183" s="219" t="s">
        <v>233</v>
      </c>
      <c r="H183" s="220">
        <v>1463.1089999999999</v>
      </c>
      <c r="I183" s="221"/>
      <c r="J183" s="222">
        <f>ROUND(I183*H183,2)</f>
        <v>0</v>
      </c>
      <c r="K183" s="218" t="s">
        <v>197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3728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3729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3730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3731</v>
      </c>
      <c r="G186" s="246"/>
      <c r="H186" s="249">
        <v>354.65899999999999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3732</v>
      </c>
      <c r="G187" s="246"/>
      <c r="H187" s="249">
        <v>288.75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3733</v>
      </c>
      <c r="G188" s="246"/>
      <c r="H188" s="249">
        <v>280.19999999999999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3734</v>
      </c>
      <c r="G189" s="246"/>
      <c r="H189" s="249">
        <v>259.80000000000001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3735</v>
      </c>
      <c r="G190" s="246"/>
      <c r="H190" s="249">
        <v>230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3736</v>
      </c>
      <c r="G191" s="246"/>
      <c r="H191" s="249">
        <v>49.700000000000003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1463.1089999999999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2" customFormat="1" ht="24.15" customHeight="1">
      <c r="A193" s="41"/>
      <c r="B193" s="42"/>
      <c r="C193" s="216" t="s">
        <v>293</v>
      </c>
      <c r="D193" s="216" t="s">
        <v>193</v>
      </c>
      <c r="E193" s="217" t="s">
        <v>3737</v>
      </c>
      <c r="F193" s="218" t="s">
        <v>3738</v>
      </c>
      <c r="G193" s="219" t="s">
        <v>233</v>
      </c>
      <c r="H193" s="220">
        <v>87786.539999999994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3739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3740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3741</v>
      </c>
      <c r="G195" s="246"/>
      <c r="H195" s="249">
        <v>87786.539999999994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87786.539999999994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2" customFormat="1" ht="33" customHeight="1">
      <c r="A197" s="41"/>
      <c r="B197" s="42"/>
      <c r="C197" s="216" t="s">
        <v>300</v>
      </c>
      <c r="D197" s="216" t="s">
        <v>193</v>
      </c>
      <c r="E197" s="217" t="s">
        <v>3742</v>
      </c>
      <c r="F197" s="218" t="s">
        <v>3743</v>
      </c>
      <c r="G197" s="219" t="s">
        <v>250</v>
      </c>
      <c r="H197" s="220">
        <v>1</v>
      </c>
      <c r="I197" s="221"/>
      <c r="J197" s="222">
        <f>ROUND(I197*H197,2)</f>
        <v>0</v>
      </c>
      <c r="K197" s="218" t="s">
        <v>197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3744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3745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3730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80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6" customFormat="1">
      <c r="A201" s="16"/>
      <c r="B201" s="267"/>
      <c r="C201" s="268"/>
      <c r="D201" s="236" t="s">
        <v>202</v>
      </c>
      <c r="E201" s="269" t="s">
        <v>19</v>
      </c>
      <c r="F201" s="270" t="s">
        <v>212</v>
      </c>
      <c r="G201" s="268"/>
      <c r="H201" s="271">
        <v>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202</v>
      </c>
      <c r="AU201" s="277" t="s">
        <v>82</v>
      </c>
      <c r="AV201" s="16" t="s">
        <v>198</v>
      </c>
      <c r="AW201" s="16" t="s">
        <v>34</v>
      </c>
      <c r="AX201" s="16" t="s">
        <v>80</v>
      </c>
      <c r="AY201" s="277" t="s">
        <v>191</v>
      </c>
    </row>
    <row r="202" s="2" customFormat="1" ht="24.15" customHeight="1">
      <c r="A202" s="41"/>
      <c r="B202" s="42"/>
      <c r="C202" s="216" t="s">
        <v>464</v>
      </c>
      <c r="D202" s="216" t="s">
        <v>193</v>
      </c>
      <c r="E202" s="217" t="s">
        <v>3746</v>
      </c>
      <c r="F202" s="218" t="s">
        <v>3747</v>
      </c>
      <c r="G202" s="219" t="s">
        <v>233</v>
      </c>
      <c r="H202" s="220">
        <v>1463.1089999999999</v>
      </c>
      <c r="I202" s="221"/>
      <c r="J202" s="222">
        <f>ROUND(I202*H202,2)</f>
        <v>0</v>
      </c>
      <c r="K202" s="218" t="s">
        <v>197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3748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3749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3730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3731</v>
      </c>
      <c r="G205" s="246"/>
      <c r="H205" s="249">
        <v>354.65899999999999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3732</v>
      </c>
      <c r="G206" s="246"/>
      <c r="H206" s="249">
        <v>288.75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3733</v>
      </c>
      <c r="G207" s="246"/>
      <c r="H207" s="249">
        <v>280.19999999999999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3734</v>
      </c>
      <c r="G208" s="246"/>
      <c r="H208" s="249">
        <v>259.80000000000001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3735</v>
      </c>
      <c r="G209" s="246"/>
      <c r="H209" s="249">
        <v>230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3736</v>
      </c>
      <c r="G210" s="246"/>
      <c r="H210" s="249">
        <v>49.700000000000003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1463.1089999999999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24.15" customHeight="1">
      <c r="A212" s="41"/>
      <c r="B212" s="42"/>
      <c r="C212" s="216" t="s">
        <v>313</v>
      </c>
      <c r="D212" s="216" t="s">
        <v>193</v>
      </c>
      <c r="E212" s="217" t="s">
        <v>3750</v>
      </c>
      <c r="F212" s="218" t="s">
        <v>3751</v>
      </c>
      <c r="G212" s="219" t="s">
        <v>196</v>
      </c>
      <c r="H212" s="220">
        <v>12.039999999999999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0.025000000000000001</v>
      </c>
      <c r="T212" s="226">
        <f>S212*H212</f>
        <v>0.30099999999999999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3752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3753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3730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3754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3755</v>
      </c>
      <c r="G216" s="246"/>
      <c r="H216" s="249">
        <v>12.039999999999999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12.039999999999999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16" t="s">
        <v>318</v>
      </c>
      <c r="D218" s="216" t="s">
        <v>193</v>
      </c>
      <c r="E218" s="217" t="s">
        <v>3756</v>
      </c>
      <c r="F218" s="218" t="s">
        <v>3757</v>
      </c>
      <c r="G218" s="219" t="s">
        <v>233</v>
      </c>
      <c r="H218" s="220">
        <v>1463.1089999999999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3758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3759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3730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3731</v>
      </c>
      <c r="G221" s="246"/>
      <c r="H221" s="249">
        <v>354.65899999999999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3732</v>
      </c>
      <c r="G222" s="246"/>
      <c r="H222" s="249">
        <v>288.75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3733</v>
      </c>
      <c r="G223" s="246"/>
      <c r="H223" s="249">
        <v>280.19999999999999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3734</v>
      </c>
      <c r="G224" s="246"/>
      <c r="H224" s="249">
        <v>259.80000000000001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3735</v>
      </c>
      <c r="G225" s="246"/>
      <c r="H225" s="249">
        <v>230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3736</v>
      </c>
      <c r="G226" s="246"/>
      <c r="H226" s="249">
        <v>49.700000000000003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1463.1089999999999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324</v>
      </c>
      <c r="D228" s="216" t="s">
        <v>193</v>
      </c>
      <c r="E228" s="217" t="s">
        <v>3760</v>
      </c>
      <c r="F228" s="218" t="s">
        <v>3761</v>
      </c>
      <c r="G228" s="219" t="s">
        <v>233</v>
      </c>
      <c r="H228" s="220">
        <v>1463.1089999999999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3762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3763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3730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4" customFormat="1">
      <c r="A231" s="14"/>
      <c r="B231" s="245"/>
      <c r="C231" s="246"/>
      <c r="D231" s="236" t="s">
        <v>202</v>
      </c>
      <c r="E231" s="247" t="s">
        <v>19</v>
      </c>
      <c r="F231" s="248" t="s">
        <v>3731</v>
      </c>
      <c r="G231" s="246"/>
      <c r="H231" s="249">
        <v>354.65899999999999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202</v>
      </c>
      <c r="AU231" s="255" t="s">
        <v>82</v>
      </c>
      <c r="AV231" s="14" t="s">
        <v>82</v>
      </c>
      <c r="AW231" s="14" t="s">
        <v>34</v>
      </c>
      <c r="AX231" s="14" t="s">
        <v>72</v>
      </c>
      <c r="AY231" s="255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3732</v>
      </c>
      <c r="G232" s="246"/>
      <c r="H232" s="249">
        <v>288.75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4" customFormat="1">
      <c r="A233" s="14"/>
      <c r="B233" s="245"/>
      <c r="C233" s="246"/>
      <c r="D233" s="236" t="s">
        <v>202</v>
      </c>
      <c r="E233" s="247" t="s">
        <v>19</v>
      </c>
      <c r="F233" s="248" t="s">
        <v>3733</v>
      </c>
      <c r="G233" s="246"/>
      <c r="H233" s="249">
        <v>280.19999999999999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202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3734</v>
      </c>
      <c r="G234" s="246"/>
      <c r="H234" s="249">
        <v>259.80000000000001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3735</v>
      </c>
      <c r="G235" s="246"/>
      <c r="H235" s="249">
        <v>230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3736</v>
      </c>
      <c r="G236" s="246"/>
      <c r="H236" s="249">
        <v>49.700000000000003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1463.1089999999999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2" customFormat="1" ht="22.8" customHeight="1">
      <c r="A238" s="12"/>
      <c r="B238" s="200"/>
      <c r="C238" s="201"/>
      <c r="D238" s="202" t="s">
        <v>71</v>
      </c>
      <c r="E238" s="214" t="s">
        <v>305</v>
      </c>
      <c r="F238" s="214" t="s">
        <v>306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SUM(P239:P248)</f>
        <v>0</v>
      </c>
      <c r="Q238" s="208"/>
      <c r="R238" s="209">
        <f>SUM(R239:R248)</f>
        <v>0</v>
      </c>
      <c r="S238" s="208"/>
      <c r="T238" s="210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80</v>
      </c>
      <c r="AT238" s="212" t="s">
        <v>71</v>
      </c>
      <c r="AU238" s="212" t="s">
        <v>80</v>
      </c>
      <c r="AY238" s="211" t="s">
        <v>191</v>
      </c>
      <c r="BK238" s="213">
        <f>SUM(BK239:BK248)</f>
        <v>0</v>
      </c>
    </row>
    <row r="239" s="2" customFormat="1" ht="24.15" customHeight="1">
      <c r="A239" s="41"/>
      <c r="B239" s="42"/>
      <c r="C239" s="216" t="s">
        <v>912</v>
      </c>
      <c r="D239" s="216" t="s">
        <v>193</v>
      </c>
      <c r="E239" s="217" t="s">
        <v>308</v>
      </c>
      <c r="F239" s="218" t="s">
        <v>309</v>
      </c>
      <c r="G239" s="219" t="s">
        <v>310</v>
      </c>
      <c r="H239" s="220">
        <v>3.6499999999999999</v>
      </c>
      <c r="I239" s="221"/>
      <c r="J239" s="222">
        <f>ROUND(I239*H239,2)</f>
        <v>0</v>
      </c>
      <c r="K239" s="218" t="s">
        <v>197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3764</v>
      </c>
    </row>
    <row r="240" s="2" customFormat="1">
      <c r="A240" s="41"/>
      <c r="B240" s="42"/>
      <c r="C240" s="43"/>
      <c r="D240" s="229" t="s">
        <v>200</v>
      </c>
      <c r="E240" s="43"/>
      <c r="F240" s="230" t="s">
        <v>312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200</v>
      </c>
      <c r="AU240" s="20" t="s">
        <v>82</v>
      </c>
    </row>
    <row r="241" s="2" customFormat="1" ht="21.75" customHeight="1">
      <c r="A241" s="41"/>
      <c r="B241" s="42"/>
      <c r="C241" s="216" t="s">
        <v>7</v>
      </c>
      <c r="D241" s="216" t="s">
        <v>193</v>
      </c>
      <c r="E241" s="217" t="s">
        <v>314</v>
      </c>
      <c r="F241" s="218" t="s">
        <v>315</v>
      </c>
      <c r="G241" s="219" t="s">
        <v>310</v>
      </c>
      <c r="H241" s="220">
        <v>3.6499999999999999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3765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317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531</v>
      </c>
      <c r="D243" s="216" t="s">
        <v>193</v>
      </c>
      <c r="E243" s="217" t="s">
        <v>319</v>
      </c>
      <c r="F243" s="218" t="s">
        <v>320</v>
      </c>
      <c r="G243" s="219" t="s">
        <v>310</v>
      </c>
      <c r="H243" s="220">
        <v>69.349999999999994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3766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322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3767</v>
      </c>
      <c r="G245" s="246"/>
      <c r="H245" s="249">
        <v>69.349999999999994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6" customFormat="1">
      <c r="A246" s="16"/>
      <c r="B246" s="267"/>
      <c r="C246" s="268"/>
      <c r="D246" s="236" t="s">
        <v>202</v>
      </c>
      <c r="E246" s="269" t="s">
        <v>19</v>
      </c>
      <c r="F246" s="270" t="s">
        <v>212</v>
      </c>
      <c r="G246" s="268"/>
      <c r="H246" s="271">
        <v>69.349999999999994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7" t="s">
        <v>202</v>
      </c>
      <c r="AU246" s="277" t="s">
        <v>82</v>
      </c>
      <c r="AV246" s="16" t="s">
        <v>198</v>
      </c>
      <c r="AW246" s="16" t="s">
        <v>34</v>
      </c>
      <c r="AX246" s="16" t="s">
        <v>80</v>
      </c>
      <c r="AY246" s="277" t="s">
        <v>191</v>
      </c>
    </row>
    <row r="247" s="2" customFormat="1" ht="24.15" customHeight="1">
      <c r="A247" s="41"/>
      <c r="B247" s="42"/>
      <c r="C247" s="216" t="s">
        <v>553</v>
      </c>
      <c r="D247" s="216" t="s">
        <v>193</v>
      </c>
      <c r="E247" s="217" t="s">
        <v>3768</v>
      </c>
      <c r="F247" s="218" t="s">
        <v>3769</v>
      </c>
      <c r="G247" s="219" t="s">
        <v>310</v>
      </c>
      <c r="H247" s="220">
        <v>3.6499999999999999</v>
      </c>
      <c r="I247" s="221"/>
      <c r="J247" s="222">
        <f>ROUND(I247*H247,2)</f>
        <v>0</v>
      </c>
      <c r="K247" s="218" t="s">
        <v>197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198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198</v>
      </c>
      <c r="BM247" s="227" t="s">
        <v>3770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3771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12" customFormat="1" ht="22.8" customHeight="1">
      <c r="A249" s="12"/>
      <c r="B249" s="200"/>
      <c r="C249" s="201"/>
      <c r="D249" s="202" t="s">
        <v>71</v>
      </c>
      <c r="E249" s="214" t="s">
        <v>329</v>
      </c>
      <c r="F249" s="214" t="s">
        <v>330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SUM(P250:P251)</f>
        <v>0</v>
      </c>
      <c r="Q249" s="208"/>
      <c r="R249" s="209">
        <f>SUM(R250:R251)</f>
        <v>0</v>
      </c>
      <c r="S249" s="208"/>
      <c r="T249" s="21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80</v>
      </c>
      <c r="AT249" s="212" t="s">
        <v>71</v>
      </c>
      <c r="AU249" s="212" t="s">
        <v>80</v>
      </c>
      <c r="AY249" s="211" t="s">
        <v>191</v>
      </c>
      <c r="BK249" s="213">
        <f>SUM(BK250:BK251)</f>
        <v>0</v>
      </c>
    </row>
    <row r="250" s="2" customFormat="1" ht="33" customHeight="1">
      <c r="A250" s="41"/>
      <c r="B250" s="42"/>
      <c r="C250" s="216" t="s">
        <v>307</v>
      </c>
      <c r="D250" s="216" t="s">
        <v>193</v>
      </c>
      <c r="E250" s="217" t="s">
        <v>3772</v>
      </c>
      <c r="F250" s="218" t="s">
        <v>3773</v>
      </c>
      <c r="G250" s="219" t="s">
        <v>310</v>
      </c>
      <c r="H250" s="220">
        <v>18.216000000000001</v>
      </c>
      <c r="I250" s="221"/>
      <c r="J250" s="222">
        <f>ROUND(I250*H250,2)</f>
        <v>0</v>
      </c>
      <c r="K250" s="218" t="s">
        <v>197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3774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3775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12" customFormat="1" ht="25.92" customHeight="1">
      <c r="A252" s="12"/>
      <c r="B252" s="200"/>
      <c r="C252" s="201"/>
      <c r="D252" s="202" t="s">
        <v>71</v>
      </c>
      <c r="E252" s="203" t="s">
        <v>1154</v>
      </c>
      <c r="F252" s="203" t="s">
        <v>1155</v>
      </c>
      <c r="G252" s="201"/>
      <c r="H252" s="201"/>
      <c r="I252" s="204"/>
      <c r="J252" s="205">
        <f>BK252</f>
        <v>0</v>
      </c>
      <c r="K252" s="201"/>
      <c r="L252" s="206"/>
      <c r="M252" s="207"/>
      <c r="N252" s="208"/>
      <c r="O252" s="208"/>
      <c r="P252" s="209">
        <f>P253+P402</f>
        <v>0</v>
      </c>
      <c r="Q252" s="208"/>
      <c r="R252" s="209">
        <f>R253+R402</f>
        <v>23.40051343</v>
      </c>
      <c r="S252" s="208"/>
      <c r="T252" s="210">
        <f>T253+T402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82</v>
      </c>
      <c r="AT252" s="212" t="s">
        <v>71</v>
      </c>
      <c r="AU252" s="212" t="s">
        <v>72</v>
      </c>
      <c r="AY252" s="211" t="s">
        <v>191</v>
      </c>
      <c r="BK252" s="213">
        <f>BK253+BK402</f>
        <v>0</v>
      </c>
    </row>
    <row r="253" s="12" customFormat="1" ht="22.8" customHeight="1">
      <c r="A253" s="12"/>
      <c r="B253" s="200"/>
      <c r="C253" s="201"/>
      <c r="D253" s="202" t="s">
        <v>71</v>
      </c>
      <c r="E253" s="214" t="s">
        <v>2548</v>
      </c>
      <c r="F253" s="214" t="s">
        <v>2549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SUM(P254:P401)</f>
        <v>0</v>
      </c>
      <c r="Q253" s="208"/>
      <c r="R253" s="209">
        <f>SUM(R254:R401)</f>
        <v>23.08823611</v>
      </c>
      <c r="S253" s="208"/>
      <c r="T253" s="210">
        <f>SUM(T254:T401)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71</v>
      </c>
      <c r="AU253" s="212" t="s">
        <v>80</v>
      </c>
      <c r="AY253" s="211" t="s">
        <v>191</v>
      </c>
      <c r="BK253" s="213">
        <f>SUM(BK254:BK401)</f>
        <v>0</v>
      </c>
    </row>
    <row r="254" s="2" customFormat="1" ht="16.5" customHeight="1">
      <c r="A254" s="41"/>
      <c r="B254" s="42"/>
      <c r="C254" s="216" t="s">
        <v>584</v>
      </c>
      <c r="D254" s="216" t="s">
        <v>193</v>
      </c>
      <c r="E254" s="217" t="s">
        <v>3349</v>
      </c>
      <c r="F254" s="218" t="s">
        <v>3350</v>
      </c>
      <c r="G254" s="219" t="s">
        <v>196</v>
      </c>
      <c r="H254" s="220">
        <v>174.67699999999999</v>
      </c>
      <c r="I254" s="221"/>
      <c r="J254" s="222">
        <f>ROUND(I254*H254,2)</f>
        <v>0</v>
      </c>
      <c r="K254" s="218" t="s">
        <v>197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5.0000000000000002E-05</v>
      </c>
      <c r="R254" s="225">
        <f>Q254*H254</f>
        <v>0.0087338499999999996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3776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3352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3730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3777</v>
      </c>
      <c r="G257" s="246"/>
      <c r="H257" s="249">
        <v>174.67699999999999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6" customFormat="1">
      <c r="A258" s="16"/>
      <c r="B258" s="267"/>
      <c r="C258" s="268"/>
      <c r="D258" s="236" t="s">
        <v>202</v>
      </c>
      <c r="E258" s="269" t="s">
        <v>19</v>
      </c>
      <c r="F258" s="270" t="s">
        <v>212</v>
      </c>
      <c r="G258" s="268"/>
      <c r="H258" s="271">
        <v>174.67699999999999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202</v>
      </c>
      <c r="AU258" s="277" t="s">
        <v>82</v>
      </c>
      <c r="AV258" s="16" t="s">
        <v>198</v>
      </c>
      <c r="AW258" s="16" t="s">
        <v>34</v>
      </c>
      <c r="AX258" s="16" t="s">
        <v>80</v>
      </c>
      <c r="AY258" s="277" t="s">
        <v>191</v>
      </c>
    </row>
    <row r="259" s="2" customFormat="1" ht="16.5" customHeight="1">
      <c r="A259" s="41"/>
      <c r="B259" s="42"/>
      <c r="C259" s="278" t="s">
        <v>592</v>
      </c>
      <c r="D259" s="278" t="s">
        <v>260</v>
      </c>
      <c r="E259" s="279" t="s">
        <v>3357</v>
      </c>
      <c r="F259" s="280" t="s">
        <v>3358</v>
      </c>
      <c r="G259" s="281" t="s">
        <v>196</v>
      </c>
      <c r="H259" s="282">
        <v>174.67699999999999</v>
      </c>
      <c r="I259" s="283"/>
      <c r="J259" s="284">
        <f>ROUND(I259*H259,2)</f>
        <v>0</v>
      </c>
      <c r="K259" s="280" t="s">
        <v>927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0.032000000000000001</v>
      </c>
      <c r="R259" s="225">
        <f>Q259*H259</f>
        <v>5.589664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688</v>
      </c>
      <c r="AT259" s="227" t="s">
        <v>260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3778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3730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3777</v>
      </c>
      <c r="G261" s="246"/>
      <c r="H261" s="249">
        <v>174.67699999999999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174.67699999999999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21.75" customHeight="1">
      <c r="A263" s="41"/>
      <c r="B263" s="42"/>
      <c r="C263" s="216" t="s">
        <v>597</v>
      </c>
      <c r="D263" s="216" t="s">
        <v>193</v>
      </c>
      <c r="E263" s="217" t="s">
        <v>2745</v>
      </c>
      <c r="F263" s="218" t="s">
        <v>2746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197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3779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2748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3730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3754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608</v>
      </c>
      <c r="D269" s="278" t="s">
        <v>260</v>
      </c>
      <c r="E269" s="279" t="s">
        <v>2790</v>
      </c>
      <c r="F269" s="280" t="s">
        <v>2791</v>
      </c>
      <c r="G269" s="281" t="s">
        <v>196</v>
      </c>
      <c r="H269" s="282">
        <v>5.2000000000000002</v>
      </c>
      <c r="I269" s="283"/>
      <c r="J269" s="284">
        <f>ROUND(I269*H269,2)</f>
        <v>0</v>
      </c>
      <c r="K269" s="280" t="s">
        <v>197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0.038289999999999998</v>
      </c>
      <c r="R269" s="225">
        <f>Q269*H269</f>
        <v>0.19910800000000001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688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3780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3730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3754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3781</v>
      </c>
      <c r="G272" s="246"/>
      <c r="H272" s="249">
        <v>5.2000000000000002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6" customFormat="1">
      <c r="A273" s="16"/>
      <c r="B273" s="267"/>
      <c r="C273" s="268"/>
      <c r="D273" s="236" t="s">
        <v>202</v>
      </c>
      <c r="E273" s="269" t="s">
        <v>19</v>
      </c>
      <c r="F273" s="270" t="s">
        <v>212</v>
      </c>
      <c r="G273" s="268"/>
      <c r="H273" s="271">
        <v>5.2000000000000002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7" t="s">
        <v>202</v>
      </c>
      <c r="AU273" s="277" t="s">
        <v>82</v>
      </c>
      <c r="AV273" s="16" t="s">
        <v>198</v>
      </c>
      <c r="AW273" s="16" t="s">
        <v>34</v>
      </c>
      <c r="AX273" s="16" t="s">
        <v>80</v>
      </c>
      <c r="AY273" s="277" t="s">
        <v>191</v>
      </c>
    </row>
    <row r="274" s="2" customFormat="1" ht="16.5" customHeight="1">
      <c r="A274" s="41"/>
      <c r="B274" s="42"/>
      <c r="C274" s="278" t="s">
        <v>625</v>
      </c>
      <c r="D274" s="278" t="s">
        <v>260</v>
      </c>
      <c r="E274" s="279" t="s">
        <v>3782</v>
      </c>
      <c r="F274" s="280" t="s">
        <v>3783</v>
      </c>
      <c r="G274" s="281" t="s">
        <v>196</v>
      </c>
      <c r="H274" s="282">
        <v>2.1000000000000001</v>
      </c>
      <c r="I274" s="283"/>
      <c r="J274" s="284">
        <f>ROUND(I274*H274,2)</f>
        <v>0</v>
      </c>
      <c r="K274" s="280" t="s">
        <v>197</v>
      </c>
      <c r="L274" s="285"/>
      <c r="M274" s="286" t="s">
        <v>19</v>
      </c>
      <c r="N274" s="287" t="s">
        <v>43</v>
      </c>
      <c r="O274" s="87"/>
      <c r="P274" s="225">
        <f>O274*H274</f>
        <v>0</v>
      </c>
      <c r="Q274" s="225">
        <v>0.025999999999999999</v>
      </c>
      <c r="R274" s="225">
        <f>Q274*H274</f>
        <v>0.054600000000000003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688</v>
      </c>
      <c r="AT274" s="227" t="s">
        <v>260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3784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3730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3785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3786</v>
      </c>
      <c r="G277" s="246"/>
      <c r="H277" s="249">
        <v>2.1000000000000001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6" customFormat="1">
      <c r="A278" s="16"/>
      <c r="B278" s="267"/>
      <c r="C278" s="268"/>
      <c r="D278" s="236" t="s">
        <v>202</v>
      </c>
      <c r="E278" s="269" t="s">
        <v>19</v>
      </c>
      <c r="F278" s="270" t="s">
        <v>212</v>
      </c>
      <c r="G278" s="268"/>
      <c r="H278" s="271">
        <v>2.1000000000000001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202</v>
      </c>
      <c r="AU278" s="277" t="s">
        <v>82</v>
      </c>
      <c r="AV278" s="16" t="s">
        <v>198</v>
      </c>
      <c r="AW278" s="16" t="s">
        <v>34</v>
      </c>
      <c r="AX278" s="16" t="s">
        <v>80</v>
      </c>
      <c r="AY278" s="277" t="s">
        <v>191</v>
      </c>
    </row>
    <row r="279" s="2" customFormat="1" ht="16.5" customHeight="1">
      <c r="A279" s="41"/>
      <c r="B279" s="42"/>
      <c r="C279" s="278" t="s">
        <v>662</v>
      </c>
      <c r="D279" s="278" t="s">
        <v>260</v>
      </c>
      <c r="E279" s="279" t="s">
        <v>3787</v>
      </c>
      <c r="F279" s="280" t="s">
        <v>3788</v>
      </c>
      <c r="G279" s="281" t="s">
        <v>196</v>
      </c>
      <c r="H279" s="282">
        <v>3.6000000000000001</v>
      </c>
      <c r="I279" s="283"/>
      <c r="J279" s="284">
        <f>ROUND(I279*H279,2)</f>
        <v>0</v>
      </c>
      <c r="K279" s="280" t="s">
        <v>197</v>
      </c>
      <c r="L279" s="285"/>
      <c r="M279" s="286" t="s">
        <v>19</v>
      </c>
      <c r="N279" s="287" t="s">
        <v>43</v>
      </c>
      <c r="O279" s="87"/>
      <c r="P279" s="225">
        <f>O279*H279</f>
        <v>0</v>
      </c>
      <c r="Q279" s="225">
        <v>0.027</v>
      </c>
      <c r="R279" s="225">
        <f>Q279*H279</f>
        <v>0.097199999999999995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688</v>
      </c>
      <c r="AT279" s="227" t="s">
        <v>260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3789</v>
      </c>
    </row>
    <row r="280" s="13" customFormat="1">
      <c r="A280" s="13"/>
      <c r="B280" s="234"/>
      <c r="C280" s="235"/>
      <c r="D280" s="236" t="s">
        <v>202</v>
      </c>
      <c r="E280" s="237" t="s">
        <v>19</v>
      </c>
      <c r="F280" s="238" t="s">
        <v>3730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202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3790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3791</v>
      </c>
      <c r="G282" s="246"/>
      <c r="H282" s="249">
        <v>2.3999999999999999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3792</v>
      </c>
      <c r="G283" s="246"/>
      <c r="H283" s="249">
        <v>1.2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6" customFormat="1">
      <c r="A284" s="16"/>
      <c r="B284" s="267"/>
      <c r="C284" s="268"/>
      <c r="D284" s="236" t="s">
        <v>202</v>
      </c>
      <c r="E284" s="269" t="s">
        <v>19</v>
      </c>
      <c r="F284" s="270" t="s">
        <v>212</v>
      </c>
      <c r="G284" s="268"/>
      <c r="H284" s="271">
        <v>3.5999999999999996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202</v>
      </c>
      <c r="AU284" s="277" t="s">
        <v>82</v>
      </c>
      <c r="AV284" s="16" t="s">
        <v>198</v>
      </c>
      <c r="AW284" s="16" t="s">
        <v>34</v>
      </c>
      <c r="AX284" s="16" t="s">
        <v>80</v>
      </c>
      <c r="AY284" s="277" t="s">
        <v>191</v>
      </c>
    </row>
    <row r="285" s="2" customFormat="1" ht="16.5" customHeight="1">
      <c r="A285" s="41"/>
      <c r="B285" s="42"/>
      <c r="C285" s="216" t="s">
        <v>683</v>
      </c>
      <c r="D285" s="216" t="s">
        <v>193</v>
      </c>
      <c r="E285" s="217" t="s">
        <v>3793</v>
      </c>
      <c r="F285" s="218" t="s">
        <v>3794</v>
      </c>
      <c r="G285" s="219" t="s">
        <v>1187</v>
      </c>
      <c r="H285" s="220">
        <v>1435.0609999999999</v>
      </c>
      <c r="I285" s="221"/>
      <c r="J285" s="222">
        <f>ROUND(I285*H285,2)</f>
        <v>0</v>
      </c>
      <c r="K285" s="218" t="s">
        <v>197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6.0000000000000002E-05</v>
      </c>
      <c r="R285" s="225">
        <f>Q285*H285</f>
        <v>0.086103659999999999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464</v>
      </c>
      <c r="AT285" s="227" t="s">
        <v>193</v>
      </c>
      <c r="AU285" s="227" t="s">
        <v>82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464</v>
      </c>
      <c r="BM285" s="227" t="s">
        <v>3795</v>
      </c>
    </row>
    <row r="286" s="2" customFormat="1">
      <c r="A286" s="41"/>
      <c r="B286" s="42"/>
      <c r="C286" s="43"/>
      <c r="D286" s="229" t="s">
        <v>200</v>
      </c>
      <c r="E286" s="43"/>
      <c r="F286" s="230" t="s">
        <v>3796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200</v>
      </c>
      <c r="AU286" s="20" t="s">
        <v>82</v>
      </c>
    </row>
    <row r="287" s="13" customFormat="1">
      <c r="A287" s="13"/>
      <c r="B287" s="234"/>
      <c r="C287" s="235"/>
      <c r="D287" s="236" t="s">
        <v>202</v>
      </c>
      <c r="E287" s="237" t="s">
        <v>19</v>
      </c>
      <c r="F287" s="238" t="s">
        <v>3797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202</v>
      </c>
      <c r="AU287" s="244" t="s">
        <v>82</v>
      </c>
      <c r="AV287" s="13" t="s">
        <v>80</v>
      </c>
      <c r="AW287" s="13" t="s">
        <v>34</v>
      </c>
      <c r="AX287" s="13" t="s">
        <v>72</v>
      </c>
      <c r="AY287" s="244" t="s">
        <v>191</v>
      </c>
    </row>
    <row r="288" s="13" customFormat="1">
      <c r="A288" s="13"/>
      <c r="B288" s="234"/>
      <c r="C288" s="235"/>
      <c r="D288" s="236" t="s">
        <v>202</v>
      </c>
      <c r="E288" s="237" t="s">
        <v>19</v>
      </c>
      <c r="F288" s="238" t="s">
        <v>3411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202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3798</v>
      </c>
      <c r="G289" s="246"/>
      <c r="H289" s="249">
        <v>1121.4749999999999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1121.4749999999999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3799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3800</v>
      </c>
      <c r="G292" s="246"/>
      <c r="H292" s="249">
        <v>313.58600000000001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5" customFormat="1">
      <c r="A293" s="15"/>
      <c r="B293" s="256"/>
      <c r="C293" s="257"/>
      <c r="D293" s="236" t="s">
        <v>202</v>
      </c>
      <c r="E293" s="258" t="s">
        <v>19</v>
      </c>
      <c r="F293" s="259" t="s">
        <v>208</v>
      </c>
      <c r="G293" s="257"/>
      <c r="H293" s="260">
        <v>313.58600000000001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202</v>
      </c>
      <c r="AU293" s="266" t="s">
        <v>82</v>
      </c>
      <c r="AV293" s="15" t="s">
        <v>93</v>
      </c>
      <c r="AW293" s="15" t="s">
        <v>34</v>
      </c>
      <c r="AX293" s="15" t="s">
        <v>72</v>
      </c>
      <c r="AY293" s="266" t="s">
        <v>191</v>
      </c>
    </row>
    <row r="294" s="16" customFormat="1">
      <c r="A294" s="16"/>
      <c r="B294" s="267"/>
      <c r="C294" s="268"/>
      <c r="D294" s="236" t="s">
        <v>202</v>
      </c>
      <c r="E294" s="269" t="s">
        <v>19</v>
      </c>
      <c r="F294" s="270" t="s">
        <v>212</v>
      </c>
      <c r="G294" s="268"/>
      <c r="H294" s="271">
        <v>1435.0609999999999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202</v>
      </c>
      <c r="AU294" s="277" t="s">
        <v>82</v>
      </c>
      <c r="AV294" s="16" t="s">
        <v>198</v>
      </c>
      <c r="AW294" s="16" t="s">
        <v>34</v>
      </c>
      <c r="AX294" s="16" t="s">
        <v>80</v>
      </c>
      <c r="AY294" s="277" t="s">
        <v>191</v>
      </c>
    </row>
    <row r="295" s="2" customFormat="1" ht="16.5" customHeight="1">
      <c r="A295" s="41"/>
      <c r="B295" s="42"/>
      <c r="C295" s="278" t="s">
        <v>688</v>
      </c>
      <c r="D295" s="278" t="s">
        <v>260</v>
      </c>
      <c r="E295" s="279" t="s">
        <v>3435</v>
      </c>
      <c r="F295" s="280" t="s">
        <v>3436</v>
      </c>
      <c r="G295" s="281" t="s">
        <v>310</v>
      </c>
      <c r="H295" s="282">
        <v>1.2330000000000001</v>
      </c>
      <c r="I295" s="283"/>
      <c r="J295" s="284">
        <f>ROUND(I295*H295,2)</f>
        <v>0</v>
      </c>
      <c r="K295" s="280" t="s">
        <v>197</v>
      </c>
      <c r="L295" s="285"/>
      <c r="M295" s="286" t="s">
        <v>19</v>
      </c>
      <c r="N295" s="287" t="s">
        <v>43</v>
      </c>
      <c r="O295" s="87"/>
      <c r="P295" s="225">
        <f>O295*H295</f>
        <v>0</v>
      </c>
      <c r="Q295" s="225">
        <v>1</v>
      </c>
      <c r="R295" s="225">
        <f>Q295*H295</f>
        <v>1.2330000000000001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688</v>
      </c>
      <c r="AT295" s="227" t="s">
        <v>260</v>
      </c>
      <c r="AU295" s="227" t="s">
        <v>82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464</v>
      </c>
      <c r="BM295" s="227" t="s">
        <v>3801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3797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3411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3802</v>
      </c>
      <c r="G298" s="246"/>
      <c r="H298" s="249">
        <v>1.121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6" customFormat="1">
      <c r="A299" s="16"/>
      <c r="B299" s="267"/>
      <c r="C299" s="268"/>
      <c r="D299" s="236" t="s">
        <v>202</v>
      </c>
      <c r="E299" s="269" t="s">
        <v>19</v>
      </c>
      <c r="F299" s="270" t="s">
        <v>212</v>
      </c>
      <c r="G299" s="268"/>
      <c r="H299" s="271">
        <v>1.121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7" t="s">
        <v>202</v>
      </c>
      <c r="AU299" s="277" t="s">
        <v>82</v>
      </c>
      <c r="AV299" s="16" t="s">
        <v>198</v>
      </c>
      <c r="AW299" s="16" t="s">
        <v>34</v>
      </c>
      <c r="AX299" s="16" t="s">
        <v>80</v>
      </c>
      <c r="AY299" s="277" t="s">
        <v>191</v>
      </c>
    </row>
    <row r="300" s="14" customFormat="1">
      <c r="A300" s="14"/>
      <c r="B300" s="245"/>
      <c r="C300" s="246"/>
      <c r="D300" s="236" t="s">
        <v>202</v>
      </c>
      <c r="E300" s="246"/>
      <c r="F300" s="248" t="s">
        <v>3803</v>
      </c>
      <c r="G300" s="246"/>
      <c r="H300" s="249">
        <v>1.2330000000000001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4</v>
      </c>
      <c r="AX300" s="14" t="s">
        <v>80</v>
      </c>
      <c r="AY300" s="255" t="s">
        <v>191</v>
      </c>
    </row>
    <row r="301" s="2" customFormat="1" ht="16.5" customHeight="1">
      <c r="A301" s="41"/>
      <c r="B301" s="42"/>
      <c r="C301" s="278" t="s">
        <v>696</v>
      </c>
      <c r="D301" s="278" t="s">
        <v>260</v>
      </c>
      <c r="E301" s="279" t="s">
        <v>3804</v>
      </c>
      <c r="F301" s="280" t="s">
        <v>3805</v>
      </c>
      <c r="G301" s="281" t="s">
        <v>310</v>
      </c>
      <c r="H301" s="282">
        <v>0.34499999999999997</v>
      </c>
      <c r="I301" s="283"/>
      <c r="J301" s="284">
        <f>ROUND(I301*H301,2)</f>
        <v>0</v>
      </c>
      <c r="K301" s="280" t="s">
        <v>197</v>
      </c>
      <c r="L301" s="285"/>
      <c r="M301" s="286" t="s">
        <v>19</v>
      </c>
      <c r="N301" s="287" t="s">
        <v>43</v>
      </c>
      <c r="O301" s="87"/>
      <c r="P301" s="225">
        <f>O301*H301</f>
        <v>0</v>
      </c>
      <c r="Q301" s="225">
        <v>1</v>
      </c>
      <c r="R301" s="225">
        <f>Q301*H301</f>
        <v>0.34499999999999997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688</v>
      </c>
      <c r="AT301" s="227" t="s">
        <v>260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3806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3797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3799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3807</v>
      </c>
      <c r="G304" s="246"/>
      <c r="H304" s="249">
        <v>0.314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0.314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14" customFormat="1">
      <c r="A306" s="14"/>
      <c r="B306" s="245"/>
      <c r="C306" s="246"/>
      <c r="D306" s="236" t="s">
        <v>202</v>
      </c>
      <c r="E306" s="246"/>
      <c r="F306" s="248" t="s">
        <v>3808</v>
      </c>
      <c r="G306" s="246"/>
      <c r="H306" s="249">
        <v>0.34499999999999997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4</v>
      </c>
      <c r="AX306" s="14" t="s">
        <v>80</v>
      </c>
      <c r="AY306" s="255" t="s">
        <v>191</v>
      </c>
    </row>
    <row r="307" s="2" customFormat="1" ht="16.5" customHeight="1">
      <c r="A307" s="41"/>
      <c r="B307" s="42"/>
      <c r="C307" s="216" t="s">
        <v>707</v>
      </c>
      <c r="D307" s="216" t="s">
        <v>193</v>
      </c>
      <c r="E307" s="217" t="s">
        <v>3398</v>
      </c>
      <c r="F307" s="218" t="s">
        <v>3399</v>
      </c>
      <c r="G307" s="219" t="s">
        <v>1187</v>
      </c>
      <c r="H307" s="220">
        <v>1896.1700000000001</v>
      </c>
      <c r="I307" s="221"/>
      <c r="J307" s="222">
        <f>ROUND(I307*H307,2)</f>
        <v>0</v>
      </c>
      <c r="K307" s="218" t="s">
        <v>197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6.0000000000000002E-05</v>
      </c>
      <c r="R307" s="225">
        <f>Q307*H307</f>
        <v>0.1137702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3809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3401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3797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3" customFormat="1">
      <c r="A310" s="13"/>
      <c r="B310" s="234"/>
      <c r="C310" s="235"/>
      <c r="D310" s="236" t="s">
        <v>202</v>
      </c>
      <c r="E310" s="237" t="s">
        <v>19</v>
      </c>
      <c r="F310" s="238" t="s">
        <v>1314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202</v>
      </c>
      <c r="AU310" s="244" t="s">
        <v>82</v>
      </c>
      <c r="AV310" s="13" t="s">
        <v>80</v>
      </c>
      <c r="AW310" s="13" t="s">
        <v>34</v>
      </c>
      <c r="AX310" s="13" t="s">
        <v>72</v>
      </c>
      <c r="AY310" s="244" t="s">
        <v>191</v>
      </c>
    </row>
    <row r="311" s="14" customFormat="1">
      <c r="A311" s="14"/>
      <c r="B311" s="245"/>
      <c r="C311" s="246"/>
      <c r="D311" s="236" t="s">
        <v>202</v>
      </c>
      <c r="E311" s="247" t="s">
        <v>19</v>
      </c>
      <c r="F311" s="248" t="s">
        <v>3810</v>
      </c>
      <c r="G311" s="246"/>
      <c r="H311" s="249">
        <v>1357.3219999999999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202</v>
      </c>
      <c r="AU311" s="255" t="s">
        <v>82</v>
      </c>
      <c r="AV311" s="14" t="s">
        <v>82</v>
      </c>
      <c r="AW311" s="14" t="s">
        <v>34</v>
      </c>
      <c r="AX311" s="14" t="s">
        <v>72</v>
      </c>
      <c r="AY311" s="255" t="s">
        <v>191</v>
      </c>
    </row>
    <row r="312" s="15" customFormat="1">
      <c r="A312" s="15"/>
      <c r="B312" s="256"/>
      <c r="C312" s="257"/>
      <c r="D312" s="236" t="s">
        <v>202</v>
      </c>
      <c r="E312" s="258" t="s">
        <v>19</v>
      </c>
      <c r="F312" s="259" t="s">
        <v>208</v>
      </c>
      <c r="G312" s="257"/>
      <c r="H312" s="260">
        <v>1357.3219999999999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202</v>
      </c>
      <c r="AU312" s="266" t="s">
        <v>82</v>
      </c>
      <c r="AV312" s="15" t="s">
        <v>93</v>
      </c>
      <c r="AW312" s="15" t="s">
        <v>34</v>
      </c>
      <c r="AX312" s="15" t="s">
        <v>72</v>
      </c>
      <c r="AY312" s="266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3542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3811</v>
      </c>
      <c r="G314" s="246"/>
      <c r="H314" s="249">
        <v>538.84799999999996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538.84799999999996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6" customFormat="1">
      <c r="A316" s="16"/>
      <c r="B316" s="267"/>
      <c r="C316" s="268"/>
      <c r="D316" s="236" t="s">
        <v>202</v>
      </c>
      <c r="E316" s="269" t="s">
        <v>19</v>
      </c>
      <c r="F316" s="270" t="s">
        <v>212</v>
      </c>
      <c r="G316" s="268"/>
      <c r="H316" s="271">
        <v>1896.1699999999999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7" t="s">
        <v>202</v>
      </c>
      <c r="AU316" s="277" t="s">
        <v>82</v>
      </c>
      <c r="AV316" s="16" t="s">
        <v>198</v>
      </c>
      <c r="AW316" s="16" t="s">
        <v>34</v>
      </c>
      <c r="AX316" s="16" t="s">
        <v>80</v>
      </c>
      <c r="AY316" s="277" t="s">
        <v>191</v>
      </c>
    </row>
    <row r="317" s="2" customFormat="1" ht="16.5" customHeight="1">
      <c r="A317" s="41"/>
      <c r="B317" s="42"/>
      <c r="C317" s="278" t="s">
        <v>716</v>
      </c>
      <c r="D317" s="278" t="s">
        <v>260</v>
      </c>
      <c r="E317" s="279" t="s">
        <v>1324</v>
      </c>
      <c r="F317" s="280" t="s">
        <v>1325</v>
      </c>
      <c r="G317" s="281" t="s">
        <v>310</v>
      </c>
      <c r="H317" s="282">
        <v>1.4930000000000001</v>
      </c>
      <c r="I317" s="283"/>
      <c r="J317" s="284">
        <f>ROUND(I317*H317,2)</f>
        <v>0</v>
      </c>
      <c r="K317" s="280" t="s">
        <v>197</v>
      </c>
      <c r="L317" s="285"/>
      <c r="M317" s="286" t="s">
        <v>19</v>
      </c>
      <c r="N317" s="287" t="s">
        <v>43</v>
      </c>
      <c r="O317" s="87"/>
      <c r="P317" s="225">
        <f>O317*H317</f>
        <v>0</v>
      </c>
      <c r="Q317" s="225">
        <v>1</v>
      </c>
      <c r="R317" s="225">
        <f>Q317*H317</f>
        <v>1.4930000000000001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688</v>
      </c>
      <c r="AT317" s="227" t="s">
        <v>260</v>
      </c>
      <c r="AU317" s="227" t="s">
        <v>82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464</v>
      </c>
      <c r="BM317" s="227" t="s">
        <v>3812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3797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1314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3813</v>
      </c>
      <c r="G320" s="246"/>
      <c r="H320" s="249">
        <v>1.357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6" customFormat="1">
      <c r="A321" s="16"/>
      <c r="B321" s="267"/>
      <c r="C321" s="268"/>
      <c r="D321" s="236" t="s">
        <v>202</v>
      </c>
      <c r="E321" s="269" t="s">
        <v>19</v>
      </c>
      <c r="F321" s="270" t="s">
        <v>212</v>
      </c>
      <c r="G321" s="268"/>
      <c r="H321" s="271">
        <v>1.357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7" t="s">
        <v>202</v>
      </c>
      <c r="AU321" s="277" t="s">
        <v>82</v>
      </c>
      <c r="AV321" s="16" t="s">
        <v>198</v>
      </c>
      <c r="AW321" s="16" t="s">
        <v>34</v>
      </c>
      <c r="AX321" s="16" t="s">
        <v>80</v>
      </c>
      <c r="AY321" s="277" t="s">
        <v>191</v>
      </c>
    </row>
    <row r="322" s="14" customFormat="1">
      <c r="A322" s="14"/>
      <c r="B322" s="245"/>
      <c r="C322" s="246"/>
      <c r="D322" s="236" t="s">
        <v>202</v>
      </c>
      <c r="E322" s="246"/>
      <c r="F322" s="248" t="s">
        <v>3814</v>
      </c>
      <c r="G322" s="246"/>
      <c r="H322" s="249">
        <v>1.4930000000000001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4</v>
      </c>
      <c r="AX322" s="14" t="s">
        <v>80</v>
      </c>
      <c r="AY322" s="255" t="s">
        <v>191</v>
      </c>
    </row>
    <row r="323" s="2" customFormat="1" ht="16.5" customHeight="1">
      <c r="A323" s="41"/>
      <c r="B323" s="42"/>
      <c r="C323" s="278" t="s">
        <v>724</v>
      </c>
      <c r="D323" s="278" t="s">
        <v>260</v>
      </c>
      <c r="E323" s="279" t="s">
        <v>3552</v>
      </c>
      <c r="F323" s="280" t="s">
        <v>3553</v>
      </c>
      <c r="G323" s="281" t="s">
        <v>310</v>
      </c>
      <c r="H323" s="282">
        <v>0.59299999999999997</v>
      </c>
      <c r="I323" s="283"/>
      <c r="J323" s="284">
        <f>ROUND(I323*H323,2)</f>
        <v>0</v>
      </c>
      <c r="K323" s="280" t="s">
        <v>197</v>
      </c>
      <c r="L323" s="285"/>
      <c r="M323" s="286" t="s">
        <v>19</v>
      </c>
      <c r="N323" s="287" t="s">
        <v>43</v>
      </c>
      <c r="O323" s="87"/>
      <c r="P323" s="225">
        <f>O323*H323</f>
        <v>0</v>
      </c>
      <c r="Q323" s="225">
        <v>1</v>
      </c>
      <c r="R323" s="225">
        <f>Q323*H323</f>
        <v>0.59299999999999997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688</v>
      </c>
      <c r="AT323" s="227" t="s">
        <v>260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3815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3797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3542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3816</v>
      </c>
      <c r="G326" s="246"/>
      <c r="H326" s="249">
        <v>0.53900000000000003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0.53900000000000003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3817</v>
      </c>
      <c r="G328" s="246"/>
      <c r="H328" s="249">
        <v>0.59299999999999997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16" t="s">
        <v>732</v>
      </c>
      <c r="D329" s="216" t="s">
        <v>193</v>
      </c>
      <c r="E329" s="217" t="s">
        <v>3450</v>
      </c>
      <c r="F329" s="218" t="s">
        <v>3451</v>
      </c>
      <c r="G329" s="219" t="s">
        <v>1187</v>
      </c>
      <c r="H329" s="220">
        <v>8416.6779999999999</v>
      </c>
      <c r="I329" s="221"/>
      <c r="J329" s="222">
        <f>ROUND(I329*H329,2)</f>
        <v>0</v>
      </c>
      <c r="K329" s="218" t="s">
        <v>197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5.0000000000000002E-05</v>
      </c>
      <c r="R329" s="225">
        <f>Q329*H329</f>
        <v>0.42083390000000004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3818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3453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3797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3819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3820</v>
      </c>
      <c r="G333" s="246"/>
      <c r="H333" s="249">
        <v>333.87200000000001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5" customFormat="1">
      <c r="A334" s="15"/>
      <c r="B334" s="256"/>
      <c r="C334" s="257"/>
      <c r="D334" s="236" t="s">
        <v>202</v>
      </c>
      <c r="E334" s="258" t="s">
        <v>19</v>
      </c>
      <c r="F334" s="259" t="s">
        <v>208</v>
      </c>
      <c r="G334" s="257"/>
      <c r="H334" s="260">
        <v>333.87200000000001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202</v>
      </c>
      <c r="AU334" s="266" t="s">
        <v>82</v>
      </c>
      <c r="AV334" s="15" t="s">
        <v>93</v>
      </c>
      <c r="AW334" s="15" t="s">
        <v>34</v>
      </c>
      <c r="AX334" s="15" t="s">
        <v>72</v>
      </c>
      <c r="AY334" s="266" t="s">
        <v>191</v>
      </c>
    </row>
    <row r="335" s="13" customFormat="1">
      <c r="A335" s="13"/>
      <c r="B335" s="234"/>
      <c r="C335" s="235"/>
      <c r="D335" s="236" t="s">
        <v>202</v>
      </c>
      <c r="E335" s="237" t="s">
        <v>19</v>
      </c>
      <c r="F335" s="238" t="s">
        <v>3821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202</v>
      </c>
      <c r="AU335" s="244" t="s">
        <v>82</v>
      </c>
      <c r="AV335" s="13" t="s">
        <v>80</v>
      </c>
      <c r="AW335" s="13" t="s">
        <v>34</v>
      </c>
      <c r="AX335" s="13" t="s">
        <v>72</v>
      </c>
      <c r="AY335" s="244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3822</v>
      </c>
      <c r="G336" s="246"/>
      <c r="H336" s="249">
        <v>136.20400000000001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5" customFormat="1">
      <c r="A337" s="15"/>
      <c r="B337" s="256"/>
      <c r="C337" s="257"/>
      <c r="D337" s="236" t="s">
        <v>202</v>
      </c>
      <c r="E337" s="258" t="s">
        <v>19</v>
      </c>
      <c r="F337" s="259" t="s">
        <v>208</v>
      </c>
      <c r="G337" s="257"/>
      <c r="H337" s="260">
        <v>136.20400000000001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202</v>
      </c>
      <c r="AU337" s="266" t="s">
        <v>82</v>
      </c>
      <c r="AV337" s="15" t="s">
        <v>93</v>
      </c>
      <c r="AW337" s="15" t="s">
        <v>34</v>
      </c>
      <c r="AX337" s="15" t="s">
        <v>72</v>
      </c>
      <c r="AY337" s="266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3823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3824</v>
      </c>
      <c r="G339" s="246"/>
      <c r="H339" s="249">
        <v>6931.9610000000002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6931.9610000000002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3825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4" customFormat="1">
      <c r="A342" s="14"/>
      <c r="B342" s="245"/>
      <c r="C342" s="246"/>
      <c r="D342" s="236" t="s">
        <v>202</v>
      </c>
      <c r="E342" s="247" t="s">
        <v>19</v>
      </c>
      <c r="F342" s="248" t="s">
        <v>3826</v>
      </c>
      <c r="G342" s="246"/>
      <c r="H342" s="249">
        <v>1014.641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202</v>
      </c>
      <c r="AU342" s="255" t="s">
        <v>82</v>
      </c>
      <c r="AV342" s="14" t="s">
        <v>82</v>
      </c>
      <c r="AW342" s="14" t="s">
        <v>34</v>
      </c>
      <c r="AX342" s="14" t="s">
        <v>72</v>
      </c>
      <c r="AY342" s="255" t="s">
        <v>191</v>
      </c>
    </row>
    <row r="343" s="15" customFormat="1">
      <c r="A343" s="15"/>
      <c r="B343" s="256"/>
      <c r="C343" s="257"/>
      <c r="D343" s="236" t="s">
        <v>202</v>
      </c>
      <c r="E343" s="258" t="s">
        <v>19</v>
      </c>
      <c r="F343" s="259" t="s">
        <v>208</v>
      </c>
      <c r="G343" s="257"/>
      <c r="H343" s="260">
        <v>1014.641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202</v>
      </c>
      <c r="AU343" s="266" t="s">
        <v>82</v>
      </c>
      <c r="AV343" s="15" t="s">
        <v>93</v>
      </c>
      <c r="AW343" s="15" t="s">
        <v>34</v>
      </c>
      <c r="AX343" s="15" t="s">
        <v>72</v>
      </c>
      <c r="AY343" s="266" t="s">
        <v>191</v>
      </c>
    </row>
    <row r="344" s="16" customFormat="1">
      <c r="A344" s="16"/>
      <c r="B344" s="267"/>
      <c r="C344" s="268"/>
      <c r="D344" s="236" t="s">
        <v>202</v>
      </c>
      <c r="E344" s="269" t="s">
        <v>19</v>
      </c>
      <c r="F344" s="270" t="s">
        <v>212</v>
      </c>
      <c r="G344" s="268"/>
      <c r="H344" s="271">
        <v>8416.6779999999999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202</v>
      </c>
      <c r="AU344" s="277" t="s">
        <v>82</v>
      </c>
      <c r="AV344" s="16" t="s">
        <v>198</v>
      </c>
      <c r="AW344" s="16" t="s">
        <v>34</v>
      </c>
      <c r="AX344" s="16" t="s">
        <v>80</v>
      </c>
      <c r="AY344" s="277" t="s">
        <v>191</v>
      </c>
    </row>
    <row r="345" s="2" customFormat="1" ht="16.5" customHeight="1">
      <c r="A345" s="41"/>
      <c r="B345" s="42"/>
      <c r="C345" s="278" t="s">
        <v>738</v>
      </c>
      <c r="D345" s="278" t="s">
        <v>260</v>
      </c>
      <c r="E345" s="279" t="s">
        <v>1332</v>
      </c>
      <c r="F345" s="280" t="s">
        <v>1333</v>
      </c>
      <c r="G345" s="281" t="s">
        <v>310</v>
      </c>
      <c r="H345" s="282">
        <v>0.36699999999999999</v>
      </c>
      <c r="I345" s="283"/>
      <c r="J345" s="284">
        <f>ROUND(I345*H345,2)</f>
        <v>0</v>
      </c>
      <c r="K345" s="280" t="s">
        <v>197</v>
      </c>
      <c r="L345" s="285"/>
      <c r="M345" s="286" t="s">
        <v>19</v>
      </c>
      <c r="N345" s="287" t="s">
        <v>43</v>
      </c>
      <c r="O345" s="87"/>
      <c r="P345" s="225">
        <f>O345*H345</f>
        <v>0</v>
      </c>
      <c r="Q345" s="225">
        <v>1</v>
      </c>
      <c r="R345" s="225">
        <f>Q345*H345</f>
        <v>0.36699999999999999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688</v>
      </c>
      <c r="AT345" s="227" t="s">
        <v>260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3827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3797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3" customFormat="1">
      <c r="A347" s="13"/>
      <c r="B347" s="234"/>
      <c r="C347" s="235"/>
      <c r="D347" s="236" t="s">
        <v>202</v>
      </c>
      <c r="E347" s="237" t="s">
        <v>19</v>
      </c>
      <c r="F347" s="238" t="s">
        <v>3819</v>
      </c>
      <c r="G347" s="235"/>
      <c r="H347" s="237" t="s">
        <v>19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202</v>
      </c>
      <c r="AU347" s="244" t="s">
        <v>82</v>
      </c>
      <c r="AV347" s="13" t="s">
        <v>80</v>
      </c>
      <c r="AW347" s="13" t="s">
        <v>34</v>
      </c>
      <c r="AX347" s="13" t="s">
        <v>72</v>
      </c>
      <c r="AY347" s="244" t="s">
        <v>191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3828</v>
      </c>
      <c r="G348" s="246"/>
      <c r="H348" s="249">
        <v>0.33400000000000002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0.33400000000000002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14" customFormat="1">
      <c r="A350" s="14"/>
      <c r="B350" s="245"/>
      <c r="C350" s="246"/>
      <c r="D350" s="236" t="s">
        <v>202</v>
      </c>
      <c r="E350" s="246"/>
      <c r="F350" s="248" t="s">
        <v>3829</v>
      </c>
      <c r="G350" s="246"/>
      <c r="H350" s="249">
        <v>0.36699999999999999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4</v>
      </c>
      <c r="AX350" s="14" t="s">
        <v>80</v>
      </c>
      <c r="AY350" s="255" t="s">
        <v>191</v>
      </c>
    </row>
    <row r="351" s="2" customFormat="1" ht="16.5" customHeight="1">
      <c r="A351" s="41"/>
      <c r="B351" s="42"/>
      <c r="C351" s="278" t="s">
        <v>775</v>
      </c>
      <c r="D351" s="278" t="s">
        <v>260</v>
      </c>
      <c r="E351" s="279" t="s">
        <v>3456</v>
      </c>
      <c r="F351" s="280" t="s">
        <v>3457</v>
      </c>
      <c r="G351" s="281" t="s">
        <v>310</v>
      </c>
      <c r="H351" s="282">
        <v>0.14999999999999999</v>
      </c>
      <c r="I351" s="283"/>
      <c r="J351" s="284">
        <f>ROUND(I351*H351,2)</f>
        <v>0</v>
      </c>
      <c r="K351" s="280" t="s">
        <v>197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1</v>
      </c>
      <c r="R351" s="225">
        <f>Q351*H351</f>
        <v>0.14999999999999999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3830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3797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3" customFormat="1">
      <c r="A353" s="13"/>
      <c r="B353" s="234"/>
      <c r="C353" s="235"/>
      <c r="D353" s="236" t="s">
        <v>202</v>
      </c>
      <c r="E353" s="237" t="s">
        <v>19</v>
      </c>
      <c r="F353" s="238" t="s">
        <v>3821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202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3831</v>
      </c>
      <c r="G354" s="246"/>
      <c r="H354" s="249">
        <v>0.13600000000000001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6" customFormat="1">
      <c r="A355" s="16"/>
      <c r="B355" s="267"/>
      <c r="C355" s="268"/>
      <c r="D355" s="236" t="s">
        <v>202</v>
      </c>
      <c r="E355" s="269" t="s">
        <v>19</v>
      </c>
      <c r="F355" s="270" t="s">
        <v>212</v>
      </c>
      <c r="G355" s="268"/>
      <c r="H355" s="271">
        <v>0.13600000000000001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7" t="s">
        <v>202</v>
      </c>
      <c r="AU355" s="277" t="s">
        <v>82</v>
      </c>
      <c r="AV355" s="16" t="s">
        <v>198</v>
      </c>
      <c r="AW355" s="16" t="s">
        <v>34</v>
      </c>
      <c r="AX355" s="16" t="s">
        <v>80</v>
      </c>
      <c r="AY355" s="277" t="s">
        <v>191</v>
      </c>
    </row>
    <row r="356" s="14" customFormat="1">
      <c r="A356" s="14"/>
      <c r="B356" s="245"/>
      <c r="C356" s="246"/>
      <c r="D356" s="236" t="s">
        <v>202</v>
      </c>
      <c r="E356" s="246"/>
      <c r="F356" s="248" t="s">
        <v>3832</v>
      </c>
      <c r="G356" s="246"/>
      <c r="H356" s="249">
        <v>0.14999999999999999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4</v>
      </c>
      <c r="AX356" s="14" t="s">
        <v>80</v>
      </c>
      <c r="AY356" s="255" t="s">
        <v>191</v>
      </c>
    </row>
    <row r="357" s="2" customFormat="1" ht="16.5" customHeight="1">
      <c r="A357" s="41"/>
      <c r="B357" s="42"/>
      <c r="C357" s="278" t="s">
        <v>826</v>
      </c>
      <c r="D357" s="278" t="s">
        <v>260</v>
      </c>
      <c r="E357" s="279" t="s">
        <v>3382</v>
      </c>
      <c r="F357" s="280" t="s">
        <v>3833</v>
      </c>
      <c r="G357" s="281" t="s">
        <v>310</v>
      </c>
      <c r="H357" s="282">
        <v>7.625</v>
      </c>
      <c r="I357" s="283"/>
      <c r="J357" s="284">
        <f>ROUND(I357*H357,2)</f>
        <v>0</v>
      </c>
      <c r="K357" s="280" t="s">
        <v>927</v>
      </c>
      <c r="L357" s="285"/>
      <c r="M357" s="286" t="s">
        <v>19</v>
      </c>
      <c r="N357" s="287" t="s">
        <v>43</v>
      </c>
      <c r="O357" s="87"/>
      <c r="P357" s="225">
        <f>O357*H357</f>
        <v>0</v>
      </c>
      <c r="Q357" s="225">
        <v>1</v>
      </c>
      <c r="R357" s="225">
        <f>Q357*H357</f>
        <v>7.625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688</v>
      </c>
      <c r="AT357" s="227" t="s">
        <v>260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464</v>
      </c>
      <c r="BM357" s="227" t="s">
        <v>3834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3797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3823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3835</v>
      </c>
      <c r="G360" s="246"/>
      <c r="H360" s="249">
        <v>6.9320000000000004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6.9320000000000004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14" customFormat="1">
      <c r="A362" s="14"/>
      <c r="B362" s="245"/>
      <c r="C362" s="246"/>
      <c r="D362" s="236" t="s">
        <v>202</v>
      </c>
      <c r="E362" s="246"/>
      <c r="F362" s="248" t="s">
        <v>3836</v>
      </c>
      <c r="G362" s="246"/>
      <c r="H362" s="249">
        <v>7.625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4</v>
      </c>
      <c r="AX362" s="14" t="s">
        <v>80</v>
      </c>
      <c r="AY362" s="255" t="s">
        <v>191</v>
      </c>
    </row>
    <row r="363" s="2" customFormat="1" ht="16.5" customHeight="1">
      <c r="A363" s="41"/>
      <c r="B363" s="42"/>
      <c r="C363" s="278" t="s">
        <v>831</v>
      </c>
      <c r="D363" s="278" t="s">
        <v>260</v>
      </c>
      <c r="E363" s="279" t="s">
        <v>3837</v>
      </c>
      <c r="F363" s="280" t="s">
        <v>3838</v>
      </c>
      <c r="G363" s="281" t="s">
        <v>310</v>
      </c>
      <c r="H363" s="282">
        <v>1.117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5">
        <f>O363*H363</f>
        <v>0</v>
      </c>
      <c r="Q363" s="225">
        <v>1</v>
      </c>
      <c r="R363" s="225">
        <f>Q363*H363</f>
        <v>1.117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688</v>
      </c>
      <c r="AT363" s="227" t="s">
        <v>260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3839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3797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3825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3840</v>
      </c>
      <c r="G366" s="246"/>
      <c r="H366" s="249">
        <v>1.0149999999999999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6" customFormat="1">
      <c r="A367" s="16"/>
      <c r="B367" s="267"/>
      <c r="C367" s="268"/>
      <c r="D367" s="236" t="s">
        <v>202</v>
      </c>
      <c r="E367" s="269" t="s">
        <v>19</v>
      </c>
      <c r="F367" s="270" t="s">
        <v>212</v>
      </c>
      <c r="G367" s="268"/>
      <c r="H367" s="271">
        <v>1.0149999999999999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7" t="s">
        <v>202</v>
      </c>
      <c r="AU367" s="277" t="s">
        <v>82</v>
      </c>
      <c r="AV367" s="16" t="s">
        <v>198</v>
      </c>
      <c r="AW367" s="16" t="s">
        <v>34</v>
      </c>
      <c r="AX367" s="16" t="s">
        <v>80</v>
      </c>
      <c r="AY367" s="277" t="s">
        <v>191</v>
      </c>
    </row>
    <row r="368" s="14" customFormat="1">
      <c r="A368" s="14"/>
      <c r="B368" s="245"/>
      <c r="C368" s="246"/>
      <c r="D368" s="236" t="s">
        <v>202</v>
      </c>
      <c r="E368" s="246"/>
      <c r="F368" s="248" t="s">
        <v>3841</v>
      </c>
      <c r="G368" s="246"/>
      <c r="H368" s="249">
        <v>1.117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4</v>
      </c>
      <c r="AX368" s="14" t="s">
        <v>80</v>
      </c>
      <c r="AY368" s="255" t="s">
        <v>191</v>
      </c>
    </row>
    <row r="369" s="2" customFormat="1" ht="16.5" customHeight="1">
      <c r="A369" s="41"/>
      <c r="B369" s="42"/>
      <c r="C369" s="216" t="s">
        <v>838</v>
      </c>
      <c r="D369" s="216" t="s">
        <v>193</v>
      </c>
      <c r="E369" s="217" t="s">
        <v>3842</v>
      </c>
      <c r="F369" s="218" t="s">
        <v>3843</v>
      </c>
      <c r="G369" s="219" t="s">
        <v>1187</v>
      </c>
      <c r="H369" s="220">
        <v>3322.5059999999999</v>
      </c>
      <c r="I369" s="221"/>
      <c r="J369" s="222">
        <f>ROUND(I369*H369,2)</f>
        <v>0</v>
      </c>
      <c r="K369" s="218" t="s">
        <v>197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5.0000000000000002E-05</v>
      </c>
      <c r="R369" s="225">
        <f>Q369*H369</f>
        <v>0.1661253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3844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3845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3797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3" customFormat="1">
      <c r="A372" s="13"/>
      <c r="B372" s="234"/>
      <c r="C372" s="235"/>
      <c r="D372" s="236" t="s">
        <v>202</v>
      </c>
      <c r="E372" s="237" t="s">
        <v>19</v>
      </c>
      <c r="F372" s="238" t="s">
        <v>3846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202</v>
      </c>
      <c r="AU372" s="244" t="s">
        <v>82</v>
      </c>
      <c r="AV372" s="13" t="s">
        <v>80</v>
      </c>
      <c r="AW372" s="13" t="s">
        <v>34</v>
      </c>
      <c r="AX372" s="13" t="s">
        <v>72</v>
      </c>
      <c r="AY372" s="244" t="s">
        <v>191</v>
      </c>
    </row>
    <row r="373" s="14" customFormat="1">
      <c r="A373" s="14"/>
      <c r="B373" s="245"/>
      <c r="C373" s="246"/>
      <c r="D373" s="236" t="s">
        <v>202</v>
      </c>
      <c r="E373" s="247" t="s">
        <v>19</v>
      </c>
      <c r="F373" s="248" t="s">
        <v>3847</v>
      </c>
      <c r="G373" s="246"/>
      <c r="H373" s="249">
        <v>2343.6640000000002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34</v>
      </c>
      <c r="AX373" s="14" t="s">
        <v>72</v>
      </c>
      <c r="AY373" s="255" t="s">
        <v>191</v>
      </c>
    </row>
    <row r="374" s="15" customFormat="1">
      <c r="A374" s="15"/>
      <c r="B374" s="256"/>
      <c r="C374" s="257"/>
      <c r="D374" s="236" t="s">
        <v>202</v>
      </c>
      <c r="E374" s="258" t="s">
        <v>19</v>
      </c>
      <c r="F374" s="259" t="s">
        <v>208</v>
      </c>
      <c r="G374" s="257"/>
      <c r="H374" s="260">
        <v>2343.6640000000002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202</v>
      </c>
      <c r="AU374" s="266" t="s">
        <v>82</v>
      </c>
      <c r="AV374" s="15" t="s">
        <v>93</v>
      </c>
      <c r="AW374" s="15" t="s">
        <v>34</v>
      </c>
      <c r="AX374" s="15" t="s">
        <v>72</v>
      </c>
      <c r="AY374" s="266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3848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3849</v>
      </c>
      <c r="G376" s="246"/>
      <c r="H376" s="249">
        <v>626.98000000000002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626.98000000000002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3850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3851</v>
      </c>
      <c r="G379" s="246"/>
      <c r="H379" s="249">
        <v>351.86200000000002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5" customFormat="1">
      <c r="A380" s="15"/>
      <c r="B380" s="256"/>
      <c r="C380" s="257"/>
      <c r="D380" s="236" t="s">
        <v>202</v>
      </c>
      <c r="E380" s="258" t="s">
        <v>19</v>
      </c>
      <c r="F380" s="259" t="s">
        <v>208</v>
      </c>
      <c r="G380" s="257"/>
      <c r="H380" s="260">
        <v>351.86200000000002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202</v>
      </c>
      <c r="AU380" s="266" t="s">
        <v>82</v>
      </c>
      <c r="AV380" s="15" t="s">
        <v>93</v>
      </c>
      <c r="AW380" s="15" t="s">
        <v>34</v>
      </c>
      <c r="AX380" s="15" t="s">
        <v>72</v>
      </c>
      <c r="AY380" s="266" t="s">
        <v>191</v>
      </c>
    </row>
    <row r="381" s="16" customFormat="1">
      <c r="A381" s="16"/>
      <c r="B381" s="267"/>
      <c r="C381" s="268"/>
      <c r="D381" s="236" t="s">
        <v>202</v>
      </c>
      <c r="E381" s="269" t="s">
        <v>19</v>
      </c>
      <c r="F381" s="270" t="s">
        <v>212</v>
      </c>
      <c r="G381" s="268"/>
      <c r="H381" s="271">
        <v>3322.5060000000003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202</v>
      </c>
      <c r="AU381" s="277" t="s">
        <v>82</v>
      </c>
      <c r="AV381" s="16" t="s">
        <v>198</v>
      </c>
      <c r="AW381" s="16" t="s">
        <v>34</v>
      </c>
      <c r="AX381" s="16" t="s">
        <v>80</v>
      </c>
      <c r="AY381" s="277" t="s">
        <v>191</v>
      </c>
    </row>
    <row r="382" s="2" customFormat="1" ht="16.5" customHeight="1">
      <c r="A382" s="41"/>
      <c r="B382" s="42"/>
      <c r="C382" s="278" t="s">
        <v>844</v>
      </c>
      <c r="D382" s="278" t="s">
        <v>260</v>
      </c>
      <c r="E382" s="279" t="s">
        <v>3852</v>
      </c>
      <c r="F382" s="280" t="s">
        <v>3853</v>
      </c>
      <c r="G382" s="281" t="s">
        <v>310</v>
      </c>
      <c r="H382" s="282">
        <v>2.5779999999999998</v>
      </c>
      <c r="I382" s="283"/>
      <c r="J382" s="284">
        <f>ROUND(I382*H382,2)</f>
        <v>0</v>
      </c>
      <c r="K382" s="280" t="s">
        <v>197</v>
      </c>
      <c r="L382" s="285"/>
      <c r="M382" s="286" t="s">
        <v>19</v>
      </c>
      <c r="N382" s="287" t="s">
        <v>43</v>
      </c>
      <c r="O382" s="87"/>
      <c r="P382" s="225">
        <f>O382*H382</f>
        <v>0</v>
      </c>
      <c r="Q382" s="225">
        <v>1</v>
      </c>
      <c r="R382" s="225">
        <f>Q382*H382</f>
        <v>2.5779999999999998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688</v>
      </c>
      <c r="AT382" s="227" t="s">
        <v>260</v>
      </c>
      <c r="AU382" s="227" t="s">
        <v>82</v>
      </c>
      <c r="AY382" s="20" t="s">
        <v>191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464</v>
      </c>
      <c r="BM382" s="227" t="s">
        <v>3854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3797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3" customFormat="1">
      <c r="A384" s="13"/>
      <c r="B384" s="234"/>
      <c r="C384" s="235"/>
      <c r="D384" s="236" t="s">
        <v>202</v>
      </c>
      <c r="E384" s="237" t="s">
        <v>19</v>
      </c>
      <c r="F384" s="238" t="s">
        <v>3846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202</v>
      </c>
      <c r="AU384" s="244" t="s">
        <v>82</v>
      </c>
      <c r="AV384" s="13" t="s">
        <v>80</v>
      </c>
      <c r="AW384" s="13" t="s">
        <v>34</v>
      </c>
      <c r="AX384" s="13" t="s">
        <v>72</v>
      </c>
      <c r="AY384" s="244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3855</v>
      </c>
      <c r="G385" s="246"/>
      <c r="H385" s="249">
        <v>2.3439999999999999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6" customFormat="1">
      <c r="A386" s="16"/>
      <c r="B386" s="267"/>
      <c r="C386" s="268"/>
      <c r="D386" s="236" t="s">
        <v>202</v>
      </c>
      <c r="E386" s="269" t="s">
        <v>19</v>
      </c>
      <c r="F386" s="270" t="s">
        <v>212</v>
      </c>
      <c r="G386" s="268"/>
      <c r="H386" s="271">
        <v>2.3439999999999999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7" t="s">
        <v>202</v>
      </c>
      <c r="AU386" s="277" t="s">
        <v>82</v>
      </c>
      <c r="AV386" s="16" t="s">
        <v>198</v>
      </c>
      <c r="AW386" s="16" t="s">
        <v>34</v>
      </c>
      <c r="AX386" s="16" t="s">
        <v>80</v>
      </c>
      <c r="AY386" s="277" t="s">
        <v>191</v>
      </c>
    </row>
    <row r="387" s="14" customFormat="1">
      <c r="A387" s="14"/>
      <c r="B387" s="245"/>
      <c r="C387" s="246"/>
      <c r="D387" s="236" t="s">
        <v>202</v>
      </c>
      <c r="E387" s="246"/>
      <c r="F387" s="248" t="s">
        <v>3856</v>
      </c>
      <c r="G387" s="246"/>
      <c r="H387" s="249">
        <v>2.5779999999999998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4</v>
      </c>
      <c r="AX387" s="14" t="s">
        <v>80</v>
      </c>
      <c r="AY387" s="255" t="s">
        <v>191</v>
      </c>
    </row>
    <row r="388" s="2" customFormat="1" ht="16.5" customHeight="1">
      <c r="A388" s="41"/>
      <c r="B388" s="42"/>
      <c r="C388" s="278" t="s">
        <v>856</v>
      </c>
      <c r="D388" s="278" t="s">
        <v>260</v>
      </c>
      <c r="E388" s="279" t="s">
        <v>3857</v>
      </c>
      <c r="F388" s="280" t="s">
        <v>3858</v>
      </c>
      <c r="G388" s="281" t="s">
        <v>310</v>
      </c>
      <c r="H388" s="282">
        <v>0.68999999999999995</v>
      </c>
      <c r="I388" s="283"/>
      <c r="J388" s="284">
        <f>ROUND(I388*H388,2)</f>
        <v>0</v>
      </c>
      <c r="K388" s="280" t="s">
        <v>197</v>
      </c>
      <c r="L388" s="285"/>
      <c r="M388" s="286" t="s">
        <v>19</v>
      </c>
      <c r="N388" s="287" t="s">
        <v>43</v>
      </c>
      <c r="O388" s="87"/>
      <c r="P388" s="225">
        <f>O388*H388</f>
        <v>0</v>
      </c>
      <c r="Q388" s="225">
        <v>1</v>
      </c>
      <c r="R388" s="225">
        <f>Q388*H388</f>
        <v>0.68999999999999995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688</v>
      </c>
      <c r="AT388" s="227" t="s">
        <v>260</v>
      </c>
      <c r="AU388" s="227" t="s">
        <v>82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464</v>
      </c>
      <c r="BM388" s="227" t="s">
        <v>3859</v>
      </c>
    </row>
    <row r="389" s="13" customFormat="1">
      <c r="A389" s="13"/>
      <c r="B389" s="234"/>
      <c r="C389" s="235"/>
      <c r="D389" s="236" t="s">
        <v>202</v>
      </c>
      <c r="E389" s="237" t="s">
        <v>19</v>
      </c>
      <c r="F389" s="238" t="s">
        <v>3797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202</v>
      </c>
      <c r="AU389" s="244" t="s">
        <v>82</v>
      </c>
      <c r="AV389" s="13" t="s">
        <v>80</v>
      </c>
      <c r="AW389" s="13" t="s">
        <v>34</v>
      </c>
      <c r="AX389" s="13" t="s">
        <v>72</v>
      </c>
      <c r="AY389" s="244" t="s">
        <v>191</v>
      </c>
    </row>
    <row r="390" s="13" customFormat="1">
      <c r="A390" s="13"/>
      <c r="B390" s="234"/>
      <c r="C390" s="235"/>
      <c r="D390" s="236" t="s">
        <v>202</v>
      </c>
      <c r="E390" s="237" t="s">
        <v>19</v>
      </c>
      <c r="F390" s="238" t="s">
        <v>3848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202</v>
      </c>
      <c r="AU390" s="244" t="s">
        <v>82</v>
      </c>
      <c r="AV390" s="13" t="s">
        <v>80</v>
      </c>
      <c r="AW390" s="13" t="s">
        <v>34</v>
      </c>
      <c r="AX390" s="13" t="s">
        <v>72</v>
      </c>
      <c r="AY390" s="244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3860</v>
      </c>
      <c r="G391" s="246"/>
      <c r="H391" s="249">
        <v>0.627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6" customFormat="1">
      <c r="A392" s="16"/>
      <c r="B392" s="267"/>
      <c r="C392" s="268"/>
      <c r="D392" s="236" t="s">
        <v>202</v>
      </c>
      <c r="E392" s="269" t="s">
        <v>19</v>
      </c>
      <c r="F392" s="270" t="s">
        <v>212</v>
      </c>
      <c r="G392" s="268"/>
      <c r="H392" s="271">
        <v>0.627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7" t="s">
        <v>202</v>
      </c>
      <c r="AU392" s="277" t="s">
        <v>82</v>
      </c>
      <c r="AV392" s="16" t="s">
        <v>198</v>
      </c>
      <c r="AW392" s="16" t="s">
        <v>34</v>
      </c>
      <c r="AX392" s="16" t="s">
        <v>80</v>
      </c>
      <c r="AY392" s="277" t="s">
        <v>191</v>
      </c>
    </row>
    <row r="393" s="14" customFormat="1">
      <c r="A393" s="14"/>
      <c r="B393" s="245"/>
      <c r="C393" s="246"/>
      <c r="D393" s="236" t="s">
        <v>202</v>
      </c>
      <c r="E393" s="246"/>
      <c r="F393" s="248" t="s">
        <v>3861</v>
      </c>
      <c r="G393" s="246"/>
      <c r="H393" s="249">
        <v>0.68999999999999995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4</v>
      </c>
      <c r="AX393" s="14" t="s">
        <v>80</v>
      </c>
      <c r="AY393" s="255" t="s">
        <v>191</v>
      </c>
    </row>
    <row r="394" s="2" customFormat="1" ht="16.5" customHeight="1">
      <c r="A394" s="41"/>
      <c r="B394" s="42"/>
      <c r="C394" s="278" t="s">
        <v>867</v>
      </c>
      <c r="D394" s="278" t="s">
        <v>260</v>
      </c>
      <c r="E394" s="279" t="s">
        <v>3862</v>
      </c>
      <c r="F394" s="280" t="s">
        <v>3863</v>
      </c>
      <c r="G394" s="281" t="s">
        <v>215</v>
      </c>
      <c r="H394" s="282">
        <v>4.5099999999999998</v>
      </c>
      <c r="I394" s="283"/>
      <c r="J394" s="284">
        <f>ROUND(I394*H394,2)</f>
        <v>0</v>
      </c>
      <c r="K394" s="280" t="s">
        <v>927</v>
      </c>
      <c r="L394" s="285"/>
      <c r="M394" s="286" t="s">
        <v>19</v>
      </c>
      <c r="N394" s="287" t="s">
        <v>43</v>
      </c>
      <c r="O394" s="87"/>
      <c r="P394" s="225">
        <f>O394*H394</f>
        <v>0</v>
      </c>
      <c r="Q394" s="225">
        <v>0.035720000000000002</v>
      </c>
      <c r="R394" s="225">
        <f>Q394*H394</f>
        <v>0.1610972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688</v>
      </c>
      <c r="AT394" s="227" t="s">
        <v>260</v>
      </c>
      <c r="AU394" s="227" t="s">
        <v>82</v>
      </c>
      <c r="AY394" s="20" t="s">
        <v>191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80</v>
      </c>
      <c r="BK394" s="228">
        <f>ROUND(I394*H394,2)</f>
        <v>0</v>
      </c>
      <c r="BL394" s="20" t="s">
        <v>464</v>
      </c>
      <c r="BM394" s="227" t="s">
        <v>3864</v>
      </c>
    </row>
    <row r="395" s="13" customFormat="1">
      <c r="A395" s="13"/>
      <c r="B395" s="234"/>
      <c r="C395" s="235"/>
      <c r="D395" s="236" t="s">
        <v>202</v>
      </c>
      <c r="E395" s="237" t="s">
        <v>19</v>
      </c>
      <c r="F395" s="238" t="s">
        <v>3797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202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3850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3865</v>
      </c>
      <c r="G397" s="246"/>
      <c r="H397" s="249">
        <v>4.0999999999999996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6" customFormat="1">
      <c r="A398" s="16"/>
      <c r="B398" s="267"/>
      <c r="C398" s="268"/>
      <c r="D398" s="236" t="s">
        <v>202</v>
      </c>
      <c r="E398" s="269" t="s">
        <v>19</v>
      </c>
      <c r="F398" s="270" t="s">
        <v>212</v>
      </c>
      <c r="G398" s="268"/>
      <c r="H398" s="271">
        <v>4.0999999999999996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202</v>
      </c>
      <c r="AU398" s="277" t="s">
        <v>82</v>
      </c>
      <c r="AV398" s="16" t="s">
        <v>198</v>
      </c>
      <c r="AW398" s="16" t="s">
        <v>34</v>
      </c>
      <c r="AX398" s="16" t="s">
        <v>80</v>
      </c>
      <c r="AY398" s="277" t="s">
        <v>191</v>
      </c>
    </row>
    <row r="399" s="14" customFormat="1">
      <c r="A399" s="14"/>
      <c r="B399" s="245"/>
      <c r="C399" s="246"/>
      <c r="D399" s="236" t="s">
        <v>202</v>
      </c>
      <c r="E399" s="246"/>
      <c r="F399" s="248" t="s">
        <v>3866</v>
      </c>
      <c r="G399" s="246"/>
      <c r="H399" s="249">
        <v>4.5099999999999998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4</v>
      </c>
      <c r="AX399" s="14" t="s">
        <v>80</v>
      </c>
      <c r="AY399" s="255" t="s">
        <v>191</v>
      </c>
    </row>
    <row r="400" s="2" customFormat="1" ht="24.15" customHeight="1">
      <c r="A400" s="41"/>
      <c r="B400" s="42"/>
      <c r="C400" s="216" t="s">
        <v>919</v>
      </c>
      <c r="D400" s="216" t="s">
        <v>193</v>
      </c>
      <c r="E400" s="217" t="s">
        <v>2876</v>
      </c>
      <c r="F400" s="218" t="s">
        <v>2877</v>
      </c>
      <c r="G400" s="219" t="s">
        <v>310</v>
      </c>
      <c r="H400" s="220">
        <v>23.088000000000001</v>
      </c>
      <c r="I400" s="221"/>
      <c r="J400" s="222">
        <f>ROUND(I400*H400,2)</f>
        <v>0</v>
      </c>
      <c r="K400" s="218" t="s">
        <v>197</v>
      </c>
      <c r="L400" s="47"/>
      <c r="M400" s="223" t="s">
        <v>19</v>
      </c>
      <c r="N400" s="224" t="s">
        <v>43</v>
      </c>
      <c r="O400" s="87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464</v>
      </c>
      <c r="AT400" s="227" t="s">
        <v>193</v>
      </c>
      <c r="AU400" s="227" t="s">
        <v>82</v>
      </c>
      <c r="AY400" s="20" t="s">
        <v>191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80</v>
      </c>
      <c r="BK400" s="228">
        <f>ROUND(I400*H400,2)</f>
        <v>0</v>
      </c>
      <c r="BL400" s="20" t="s">
        <v>464</v>
      </c>
      <c r="BM400" s="227" t="s">
        <v>3867</v>
      </c>
    </row>
    <row r="401" s="2" customFormat="1">
      <c r="A401" s="41"/>
      <c r="B401" s="42"/>
      <c r="C401" s="43"/>
      <c r="D401" s="229" t="s">
        <v>200</v>
      </c>
      <c r="E401" s="43"/>
      <c r="F401" s="230" t="s">
        <v>2879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200</v>
      </c>
      <c r="AU401" s="20" t="s">
        <v>82</v>
      </c>
    </row>
    <row r="402" s="12" customFormat="1" ht="22.8" customHeight="1">
      <c r="A402" s="12"/>
      <c r="B402" s="200"/>
      <c r="C402" s="201"/>
      <c r="D402" s="202" t="s">
        <v>71</v>
      </c>
      <c r="E402" s="214" t="s">
        <v>3212</v>
      </c>
      <c r="F402" s="214" t="s">
        <v>3213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SUM(P403:P550)</f>
        <v>0</v>
      </c>
      <c r="Q402" s="208"/>
      <c r="R402" s="209">
        <f>SUM(R403:R550)</f>
        <v>0.31227732000000002</v>
      </c>
      <c r="S402" s="208"/>
      <c r="T402" s="210">
        <f>SUM(T403:T550)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82</v>
      </c>
      <c r="AT402" s="212" t="s">
        <v>71</v>
      </c>
      <c r="AU402" s="212" t="s">
        <v>80</v>
      </c>
      <c r="AY402" s="211" t="s">
        <v>191</v>
      </c>
      <c r="BK402" s="213">
        <f>SUM(BK403:BK550)</f>
        <v>0</v>
      </c>
    </row>
    <row r="403" s="2" customFormat="1" ht="24.15" customHeight="1">
      <c r="A403" s="41"/>
      <c r="B403" s="42"/>
      <c r="C403" s="216" t="s">
        <v>878</v>
      </c>
      <c r="D403" s="216" t="s">
        <v>193</v>
      </c>
      <c r="E403" s="217" t="s">
        <v>3215</v>
      </c>
      <c r="F403" s="218" t="s">
        <v>3216</v>
      </c>
      <c r="G403" s="219" t="s">
        <v>196</v>
      </c>
      <c r="H403" s="220">
        <v>380.82600000000002</v>
      </c>
      <c r="I403" s="221"/>
      <c r="J403" s="222">
        <f>ROUND(I403*H403,2)</f>
        <v>0</v>
      </c>
      <c r="K403" s="218" t="s">
        <v>197</v>
      </c>
      <c r="L403" s="47"/>
      <c r="M403" s="223" t="s">
        <v>19</v>
      </c>
      <c r="N403" s="224" t="s">
        <v>43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464</v>
      </c>
      <c r="AT403" s="227" t="s">
        <v>193</v>
      </c>
      <c r="AU403" s="227" t="s">
        <v>82</v>
      </c>
      <c r="AY403" s="20" t="s">
        <v>191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80</v>
      </c>
      <c r="BK403" s="228">
        <f>ROUND(I403*H403,2)</f>
        <v>0</v>
      </c>
      <c r="BL403" s="20" t="s">
        <v>464</v>
      </c>
      <c r="BM403" s="227" t="s">
        <v>3868</v>
      </c>
    </row>
    <row r="404" s="2" customFormat="1">
      <c r="A404" s="41"/>
      <c r="B404" s="42"/>
      <c r="C404" s="43"/>
      <c r="D404" s="229" t="s">
        <v>200</v>
      </c>
      <c r="E404" s="43"/>
      <c r="F404" s="230" t="s">
        <v>3218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200</v>
      </c>
      <c r="AU404" s="20" t="s">
        <v>82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3797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3411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3869</v>
      </c>
      <c r="G407" s="246"/>
      <c r="H407" s="249">
        <v>37.219999999999999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5" customFormat="1">
      <c r="A408" s="15"/>
      <c r="B408" s="256"/>
      <c r="C408" s="257"/>
      <c r="D408" s="236" t="s">
        <v>202</v>
      </c>
      <c r="E408" s="258" t="s">
        <v>19</v>
      </c>
      <c r="F408" s="259" t="s">
        <v>208</v>
      </c>
      <c r="G408" s="257"/>
      <c r="H408" s="260">
        <v>37.219999999999999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202</v>
      </c>
      <c r="AU408" s="266" t="s">
        <v>82</v>
      </c>
      <c r="AV408" s="15" t="s">
        <v>93</v>
      </c>
      <c r="AW408" s="15" t="s">
        <v>34</v>
      </c>
      <c r="AX408" s="15" t="s">
        <v>72</v>
      </c>
      <c r="AY408" s="266" t="s">
        <v>191</v>
      </c>
    </row>
    <row r="409" s="13" customFormat="1">
      <c r="A409" s="13"/>
      <c r="B409" s="234"/>
      <c r="C409" s="235"/>
      <c r="D409" s="236" t="s">
        <v>202</v>
      </c>
      <c r="E409" s="237" t="s">
        <v>19</v>
      </c>
      <c r="F409" s="238" t="s">
        <v>3799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202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3870</v>
      </c>
      <c r="G410" s="246"/>
      <c r="H410" s="249">
        <v>14.019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5" customFormat="1">
      <c r="A411" s="15"/>
      <c r="B411" s="256"/>
      <c r="C411" s="257"/>
      <c r="D411" s="236" t="s">
        <v>202</v>
      </c>
      <c r="E411" s="258" t="s">
        <v>19</v>
      </c>
      <c r="F411" s="259" t="s">
        <v>208</v>
      </c>
      <c r="G411" s="257"/>
      <c r="H411" s="260">
        <v>14.019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202</v>
      </c>
      <c r="AU411" s="266" t="s">
        <v>82</v>
      </c>
      <c r="AV411" s="15" t="s">
        <v>93</v>
      </c>
      <c r="AW411" s="15" t="s">
        <v>34</v>
      </c>
      <c r="AX411" s="15" t="s">
        <v>72</v>
      </c>
      <c r="AY411" s="266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1314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3871</v>
      </c>
      <c r="G413" s="246"/>
      <c r="H413" s="249">
        <v>58.110999999999997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58.110999999999997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3542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3872</v>
      </c>
      <c r="G416" s="246"/>
      <c r="H416" s="249">
        <v>14.321999999999999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14.321999999999999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3819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3873</v>
      </c>
      <c r="G419" s="246"/>
      <c r="H419" s="249">
        <v>10.75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10.75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3821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3874</v>
      </c>
      <c r="G422" s="246"/>
      <c r="H422" s="249">
        <v>3.6739999999999999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3.6739999999999999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3823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3875</v>
      </c>
      <c r="G425" s="246"/>
      <c r="H425" s="249">
        <v>151.29499999999999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5" customFormat="1">
      <c r="A426" s="15"/>
      <c r="B426" s="256"/>
      <c r="C426" s="257"/>
      <c r="D426" s="236" t="s">
        <v>202</v>
      </c>
      <c r="E426" s="258" t="s">
        <v>19</v>
      </c>
      <c r="F426" s="259" t="s">
        <v>208</v>
      </c>
      <c r="G426" s="257"/>
      <c r="H426" s="260">
        <v>151.29499999999999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202</v>
      </c>
      <c r="AU426" s="266" t="s">
        <v>82</v>
      </c>
      <c r="AV426" s="15" t="s">
        <v>93</v>
      </c>
      <c r="AW426" s="15" t="s">
        <v>34</v>
      </c>
      <c r="AX426" s="15" t="s">
        <v>72</v>
      </c>
      <c r="AY426" s="266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3825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3876</v>
      </c>
      <c r="G428" s="246"/>
      <c r="H428" s="249">
        <v>16.797000000000001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5" customFormat="1">
      <c r="A429" s="15"/>
      <c r="B429" s="256"/>
      <c r="C429" s="257"/>
      <c r="D429" s="236" t="s">
        <v>202</v>
      </c>
      <c r="E429" s="258" t="s">
        <v>19</v>
      </c>
      <c r="F429" s="259" t="s">
        <v>208</v>
      </c>
      <c r="G429" s="257"/>
      <c r="H429" s="260">
        <v>16.797000000000001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202</v>
      </c>
      <c r="AU429" s="266" t="s">
        <v>82</v>
      </c>
      <c r="AV429" s="15" t="s">
        <v>93</v>
      </c>
      <c r="AW429" s="15" t="s">
        <v>34</v>
      </c>
      <c r="AX429" s="15" t="s">
        <v>72</v>
      </c>
      <c r="AY429" s="266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3846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3877</v>
      </c>
      <c r="G431" s="246"/>
      <c r="H431" s="249">
        <v>58.463999999999999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5" customFormat="1">
      <c r="A432" s="15"/>
      <c r="B432" s="256"/>
      <c r="C432" s="257"/>
      <c r="D432" s="236" t="s">
        <v>202</v>
      </c>
      <c r="E432" s="258" t="s">
        <v>19</v>
      </c>
      <c r="F432" s="259" t="s">
        <v>208</v>
      </c>
      <c r="G432" s="257"/>
      <c r="H432" s="260">
        <v>58.463999999999999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202</v>
      </c>
      <c r="AU432" s="266" t="s">
        <v>82</v>
      </c>
      <c r="AV432" s="15" t="s">
        <v>93</v>
      </c>
      <c r="AW432" s="15" t="s">
        <v>34</v>
      </c>
      <c r="AX432" s="15" t="s">
        <v>72</v>
      </c>
      <c r="AY432" s="266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3848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3878</v>
      </c>
      <c r="G434" s="246"/>
      <c r="H434" s="249">
        <v>13.616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13.616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3850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3879</v>
      </c>
      <c r="G437" s="246"/>
      <c r="H437" s="249">
        <v>2.5579999999999998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5" customFormat="1">
      <c r="A438" s="15"/>
      <c r="B438" s="256"/>
      <c r="C438" s="257"/>
      <c r="D438" s="236" t="s">
        <v>202</v>
      </c>
      <c r="E438" s="258" t="s">
        <v>19</v>
      </c>
      <c r="F438" s="259" t="s">
        <v>208</v>
      </c>
      <c r="G438" s="257"/>
      <c r="H438" s="260">
        <v>2.5579999999999998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202</v>
      </c>
      <c r="AU438" s="266" t="s">
        <v>82</v>
      </c>
      <c r="AV438" s="15" t="s">
        <v>93</v>
      </c>
      <c r="AW438" s="15" t="s">
        <v>34</v>
      </c>
      <c r="AX438" s="15" t="s">
        <v>72</v>
      </c>
      <c r="AY438" s="266" t="s">
        <v>191</v>
      </c>
    </row>
    <row r="439" s="16" customFormat="1">
      <c r="A439" s="16"/>
      <c r="B439" s="267"/>
      <c r="C439" s="268"/>
      <c r="D439" s="236" t="s">
        <v>202</v>
      </c>
      <c r="E439" s="269" t="s">
        <v>19</v>
      </c>
      <c r="F439" s="270" t="s">
        <v>212</v>
      </c>
      <c r="G439" s="268"/>
      <c r="H439" s="271">
        <v>380.82599999999996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202</v>
      </c>
      <c r="AU439" s="277" t="s">
        <v>82</v>
      </c>
      <c r="AV439" s="16" t="s">
        <v>198</v>
      </c>
      <c r="AW439" s="16" t="s">
        <v>34</v>
      </c>
      <c r="AX439" s="16" t="s">
        <v>80</v>
      </c>
      <c r="AY439" s="277" t="s">
        <v>191</v>
      </c>
    </row>
    <row r="440" s="2" customFormat="1" ht="16.5" customHeight="1">
      <c r="A440" s="41"/>
      <c r="B440" s="42"/>
      <c r="C440" s="216" t="s">
        <v>883</v>
      </c>
      <c r="D440" s="216" t="s">
        <v>193</v>
      </c>
      <c r="E440" s="217" t="s">
        <v>3227</v>
      </c>
      <c r="F440" s="218" t="s">
        <v>3228</v>
      </c>
      <c r="G440" s="219" t="s">
        <v>196</v>
      </c>
      <c r="H440" s="220">
        <v>380.82600000000002</v>
      </c>
      <c r="I440" s="221"/>
      <c r="J440" s="222">
        <f>ROUND(I440*H440,2)</f>
        <v>0</v>
      </c>
      <c r="K440" s="218" t="s">
        <v>197</v>
      </c>
      <c r="L440" s="47"/>
      <c r="M440" s="223" t="s">
        <v>19</v>
      </c>
      <c r="N440" s="224" t="s">
        <v>43</v>
      </c>
      <c r="O440" s="87"/>
      <c r="P440" s="225">
        <f>O440*H440</f>
        <v>0</v>
      </c>
      <c r="Q440" s="225">
        <v>0.00033</v>
      </c>
      <c r="R440" s="225">
        <f>Q440*H440</f>
        <v>0.12567258000000001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464</v>
      </c>
      <c r="AT440" s="227" t="s">
        <v>193</v>
      </c>
      <c r="AU440" s="227" t="s">
        <v>82</v>
      </c>
      <c r="AY440" s="20" t="s">
        <v>191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80</v>
      </c>
      <c r="BK440" s="228">
        <f>ROUND(I440*H440,2)</f>
        <v>0</v>
      </c>
      <c r="BL440" s="20" t="s">
        <v>464</v>
      </c>
      <c r="BM440" s="227" t="s">
        <v>3880</v>
      </c>
    </row>
    <row r="441" s="2" customFormat="1">
      <c r="A441" s="41"/>
      <c r="B441" s="42"/>
      <c r="C441" s="43"/>
      <c r="D441" s="229" t="s">
        <v>200</v>
      </c>
      <c r="E441" s="43"/>
      <c r="F441" s="230" t="s">
        <v>3230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200</v>
      </c>
      <c r="AU441" s="20" t="s">
        <v>82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3797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3411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3869</v>
      </c>
      <c r="G444" s="246"/>
      <c r="H444" s="249">
        <v>37.219999999999999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5" customFormat="1">
      <c r="A445" s="15"/>
      <c r="B445" s="256"/>
      <c r="C445" s="257"/>
      <c r="D445" s="236" t="s">
        <v>202</v>
      </c>
      <c r="E445" s="258" t="s">
        <v>19</v>
      </c>
      <c r="F445" s="259" t="s">
        <v>208</v>
      </c>
      <c r="G445" s="257"/>
      <c r="H445" s="260">
        <v>37.219999999999999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202</v>
      </c>
      <c r="AU445" s="266" t="s">
        <v>82</v>
      </c>
      <c r="AV445" s="15" t="s">
        <v>93</v>
      </c>
      <c r="AW445" s="15" t="s">
        <v>34</v>
      </c>
      <c r="AX445" s="15" t="s">
        <v>72</v>
      </c>
      <c r="AY445" s="266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3799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3870</v>
      </c>
      <c r="G447" s="246"/>
      <c r="H447" s="249">
        <v>14.019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5" customFormat="1">
      <c r="A448" s="15"/>
      <c r="B448" s="256"/>
      <c r="C448" s="257"/>
      <c r="D448" s="236" t="s">
        <v>202</v>
      </c>
      <c r="E448" s="258" t="s">
        <v>19</v>
      </c>
      <c r="F448" s="259" t="s">
        <v>208</v>
      </c>
      <c r="G448" s="257"/>
      <c r="H448" s="260">
        <v>14.019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202</v>
      </c>
      <c r="AU448" s="266" t="s">
        <v>82</v>
      </c>
      <c r="AV448" s="15" t="s">
        <v>93</v>
      </c>
      <c r="AW448" s="15" t="s">
        <v>34</v>
      </c>
      <c r="AX448" s="15" t="s">
        <v>72</v>
      </c>
      <c r="AY448" s="266" t="s">
        <v>191</v>
      </c>
    </row>
    <row r="449" s="13" customFormat="1">
      <c r="A449" s="13"/>
      <c r="B449" s="234"/>
      <c r="C449" s="235"/>
      <c r="D449" s="236" t="s">
        <v>202</v>
      </c>
      <c r="E449" s="237" t="s">
        <v>19</v>
      </c>
      <c r="F449" s="238" t="s">
        <v>1314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202</v>
      </c>
      <c r="AU449" s="244" t="s">
        <v>82</v>
      </c>
      <c r="AV449" s="13" t="s">
        <v>80</v>
      </c>
      <c r="AW449" s="13" t="s">
        <v>34</v>
      </c>
      <c r="AX449" s="13" t="s">
        <v>72</v>
      </c>
      <c r="AY449" s="244" t="s">
        <v>191</v>
      </c>
    </row>
    <row r="450" s="14" customFormat="1">
      <c r="A450" s="14"/>
      <c r="B450" s="245"/>
      <c r="C450" s="246"/>
      <c r="D450" s="236" t="s">
        <v>202</v>
      </c>
      <c r="E450" s="247" t="s">
        <v>19</v>
      </c>
      <c r="F450" s="248" t="s">
        <v>3871</v>
      </c>
      <c r="G450" s="246"/>
      <c r="H450" s="249">
        <v>58.110999999999997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202</v>
      </c>
      <c r="AU450" s="255" t="s">
        <v>82</v>
      </c>
      <c r="AV450" s="14" t="s">
        <v>82</v>
      </c>
      <c r="AW450" s="14" t="s">
        <v>34</v>
      </c>
      <c r="AX450" s="14" t="s">
        <v>72</v>
      </c>
      <c r="AY450" s="255" t="s">
        <v>191</v>
      </c>
    </row>
    <row r="451" s="15" customFormat="1">
      <c r="A451" s="15"/>
      <c r="B451" s="256"/>
      <c r="C451" s="257"/>
      <c r="D451" s="236" t="s">
        <v>202</v>
      </c>
      <c r="E451" s="258" t="s">
        <v>19</v>
      </c>
      <c r="F451" s="259" t="s">
        <v>208</v>
      </c>
      <c r="G451" s="257"/>
      <c r="H451" s="260">
        <v>58.110999999999997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202</v>
      </c>
      <c r="AU451" s="266" t="s">
        <v>82</v>
      </c>
      <c r="AV451" s="15" t="s">
        <v>93</v>
      </c>
      <c r="AW451" s="15" t="s">
        <v>34</v>
      </c>
      <c r="AX451" s="15" t="s">
        <v>72</v>
      </c>
      <c r="AY451" s="266" t="s">
        <v>191</v>
      </c>
    </row>
    <row r="452" s="13" customFormat="1">
      <c r="A452" s="13"/>
      <c r="B452" s="234"/>
      <c r="C452" s="235"/>
      <c r="D452" s="236" t="s">
        <v>202</v>
      </c>
      <c r="E452" s="237" t="s">
        <v>19</v>
      </c>
      <c r="F452" s="238" t="s">
        <v>3542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202</v>
      </c>
      <c r="AU452" s="244" t="s">
        <v>82</v>
      </c>
      <c r="AV452" s="13" t="s">
        <v>80</v>
      </c>
      <c r="AW452" s="13" t="s">
        <v>34</v>
      </c>
      <c r="AX452" s="13" t="s">
        <v>72</v>
      </c>
      <c r="AY452" s="244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3872</v>
      </c>
      <c r="G453" s="246"/>
      <c r="H453" s="249">
        <v>14.321999999999999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14.321999999999999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3" customFormat="1">
      <c r="A455" s="13"/>
      <c r="B455" s="234"/>
      <c r="C455" s="235"/>
      <c r="D455" s="236" t="s">
        <v>202</v>
      </c>
      <c r="E455" s="237" t="s">
        <v>19</v>
      </c>
      <c r="F455" s="238" t="s">
        <v>3819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202</v>
      </c>
      <c r="AU455" s="244" t="s">
        <v>82</v>
      </c>
      <c r="AV455" s="13" t="s">
        <v>80</v>
      </c>
      <c r="AW455" s="13" t="s">
        <v>34</v>
      </c>
      <c r="AX455" s="13" t="s">
        <v>72</v>
      </c>
      <c r="AY455" s="244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3873</v>
      </c>
      <c r="G456" s="246"/>
      <c r="H456" s="249">
        <v>10.75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5" customFormat="1">
      <c r="A457" s="15"/>
      <c r="B457" s="256"/>
      <c r="C457" s="257"/>
      <c r="D457" s="236" t="s">
        <v>202</v>
      </c>
      <c r="E457" s="258" t="s">
        <v>19</v>
      </c>
      <c r="F457" s="259" t="s">
        <v>208</v>
      </c>
      <c r="G457" s="257"/>
      <c r="H457" s="260">
        <v>10.75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202</v>
      </c>
      <c r="AU457" s="266" t="s">
        <v>82</v>
      </c>
      <c r="AV457" s="15" t="s">
        <v>93</v>
      </c>
      <c r="AW457" s="15" t="s">
        <v>34</v>
      </c>
      <c r="AX457" s="15" t="s">
        <v>72</v>
      </c>
      <c r="AY457" s="266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3821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3874</v>
      </c>
      <c r="G459" s="246"/>
      <c r="H459" s="249">
        <v>3.6739999999999999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5" customFormat="1">
      <c r="A460" s="15"/>
      <c r="B460" s="256"/>
      <c r="C460" s="257"/>
      <c r="D460" s="236" t="s">
        <v>202</v>
      </c>
      <c r="E460" s="258" t="s">
        <v>19</v>
      </c>
      <c r="F460" s="259" t="s">
        <v>208</v>
      </c>
      <c r="G460" s="257"/>
      <c r="H460" s="260">
        <v>3.6739999999999999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202</v>
      </c>
      <c r="AU460" s="266" t="s">
        <v>82</v>
      </c>
      <c r="AV460" s="15" t="s">
        <v>93</v>
      </c>
      <c r="AW460" s="15" t="s">
        <v>34</v>
      </c>
      <c r="AX460" s="15" t="s">
        <v>72</v>
      </c>
      <c r="AY460" s="266" t="s">
        <v>191</v>
      </c>
    </row>
    <row r="461" s="13" customFormat="1">
      <c r="A461" s="13"/>
      <c r="B461" s="234"/>
      <c r="C461" s="235"/>
      <c r="D461" s="236" t="s">
        <v>202</v>
      </c>
      <c r="E461" s="237" t="s">
        <v>19</v>
      </c>
      <c r="F461" s="238" t="s">
        <v>3823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202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3875</v>
      </c>
      <c r="G462" s="246"/>
      <c r="H462" s="249">
        <v>151.29499999999999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5" customFormat="1">
      <c r="A463" s="15"/>
      <c r="B463" s="256"/>
      <c r="C463" s="257"/>
      <c r="D463" s="236" t="s">
        <v>202</v>
      </c>
      <c r="E463" s="258" t="s">
        <v>19</v>
      </c>
      <c r="F463" s="259" t="s">
        <v>208</v>
      </c>
      <c r="G463" s="257"/>
      <c r="H463" s="260">
        <v>151.29499999999999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202</v>
      </c>
      <c r="AU463" s="266" t="s">
        <v>82</v>
      </c>
      <c r="AV463" s="15" t="s">
        <v>93</v>
      </c>
      <c r="AW463" s="15" t="s">
        <v>34</v>
      </c>
      <c r="AX463" s="15" t="s">
        <v>72</v>
      </c>
      <c r="AY463" s="266" t="s">
        <v>191</v>
      </c>
    </row>
    <row r="464" s="13" customFormat="1">
      <c r="A464" s="13"/>
      <c r="B464" s="234"/>
      <c r="C464" s="235"/>
      <c r="D464" s="236" t="s">
        <v>202</v>
      </c>
      <c r="E464" s="237" t="s">
        <v>19</v>
      </c>
      <c r="F464" s="238" t="s">
        <v>3825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202</v>
      </c>
      <c r="AU464" s="244" t="s">
        <v>82</v>
      </c>
      <c r="AV464" s="13" t="s">
        <v>80</v>
      </c>
      <c r="AW464" s="13" t="s">
        <v>34</v>
      </c>
      <c r="AX464" s="13" t="s">
        <v>72</v>
      </c>
      <c r="AY464" s="244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3876</v>
      </c>
      <c r="G465" s="246"/>
      <c r="H465" s="249">
        <v>16.797000000000001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5" customFormat="1">
      <c r="A466" s="15"/>
      <c r="B466" s="256"/>
      <c r="C466" s="257"/>
      <c r="D466" s="236" t="s">
        <v>202</v>
      </c>
      <c r="E466" s="258" t="s">
        <v>19</v>
      </c>
      <c r="F466" s="259" t="s">
        <v>208</v>
      </c>
      <c r="G466" s="257"/>
      <c r="H466" s="260">
        <v>16.797000000000001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202</v>
      </c>
      <c r="AU466" s="266" t="s">
        <v>82</v>
      </c>
      <c r="AV466" s="15" t="s">
        <v>93</v>
      </c>
      <c r="AW466" s="15" t="s">
        <v>34</v>
      </c>
      <c r="AX466" s="15" t="s">
        <v>72</v>
      </c>
      <c r="AY466" s="266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3846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3877</v>
      </c>
      <c r="G468" s="246"/>
      <c r="H468" s="249">
        <v>58.463999999999999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5" customFormat="1">
      <c r="A469" s="15"/>
      <c r="B469" s="256"/>
      <c r="C469" s="257"/>
      <c r="D469" s="236" t="s">
        <v>202</v>
      </c>
      <c r="E469" s="258" t="s">
        <v>19</v>
      </c>
      <c r="F469" s="259" t="s">
        <v>208</v>
      </c>
      <c r="G469" s="257"/>
      <c r="H469" s="260">
        <v>58.463999999999999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202</v>
      </c>
      <c r="AU469" s="266" t="s">
        <v>82</v>
      </c>
      <c r="AV469" s="15" t="s">
        <v>93</v>
      </c>
      <c r="AW469" s="15" t="s">
        <v>34</v>
      </c>
      <c r="AX469" s="15" t="s">
        <v>72</v>
      </c>
      <c r="AY469" s="266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3848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3878</v>
      </c>
      <c r="G471" s="246"/>
      <c r="H471" s="249">
        <v>13.616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13.616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3850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4" customFormat="1">
      <c r="A474" s="14"/>
      <c r="B474" s="245"/>
      <c r="C474" s="246"/>
      <c r="D474" s="236" t="s">
        <v>202</v>
      </c>
      <c r="E474" s="247" t="s">
        <v>19</v>
      </c>
      <c r="F474" s="248" t="s">
        <v>3879</v>
      </c>
      <c r="G474" s="246"/>
      <c r="H474" s="249">
        <v>2.5579999999999998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202</v>
      </c>
      <c r="AU474" s="255" t="s">
        <v>82</v>
      </c>
      <c r="AV474" s="14" t="s">
        <v>82</v>
      </c>
      <c r="AW474" s="14" t="s">
        <v>34</v>
      </c>
      <c r="AX474" s="14" t="s">
        <v>72</v>
      </c>
      <c r="AY474" s="255" t="s">
        <v>191</v>
      </c>
    </row>
    <row r="475" s="15" customFormat="1">
      <c r="A475" s="15"/>
      <c r="B475" s="256"/>
      <c r="C475" s="257"/>
      <c r="D475" s="236" t="s">
        <v>202</v>
      </c>
      <c r="E475" s="258" t="s">
        <v>19</v>
      </c>
      <c r="F475" s="259" t="s">
        <v>208</v>
      </c>
      <c r="G475" s="257"/>
      <c r="H475" s="260">
        <v>2.5579999999999998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202</v>
      </c>
      <c r="AU475" s="266" t="s">
        <v>82</v>
      </c>
      <c r="AV475" s="15" t="s">
        <v>93</v>
      </c>
      <c r="AW475" s="15" t="s">
        <v>34</v>
      </c>
      <c r="AX475" s="15" t="s">
        <v>72</v>
      </c>
      <c r="AY475" s="266" t="s">
        <v>191</v>
      </c>
    </row>
    <row r="476" s="16" customFormat="1">
      <c r="A476" s="16"/>
      <c r="B476" s="267"/>
      <c r="C476" s="268"/>
      <c r="D476" s="236" t="s">
        <v>202</v>
      </c>
      <c r="E476" s="269" t="s">
        <v>19</v>
      </c>
      <c r="F476" s="270" t="s">
        <v>212</v>
      </c>
      <c r="G476" s="268"/>
      <c r="H476" s="271">
        <v>380.82599999999996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7" t="s">
        <v>202</v>
      </c>
      <c r="AU476" s="277" t="s">
        <v>82</v>
      </c>
      <c r="AV476" s="16" t="s">
        <v>198</v>
      </c>
      <c r="AW476" s="16" t="s">
        <v>34</v>
      </c>
      <c r="AX476" s="16" t="s">
        <v>80</v>
      </c>
      <c r="AY476" s="277" t="s">
        <v>191</v>
      </c>
    </row>
    <row r="477" s="2" customFormat="1" ht="16.5" customHeight="1">
      <c r="A477" s="41"/>
      <c r="B477" s="42"/>
      <c r="C477" s="216" t="s">
        <v>890</v>
      </c>
      <c r="D477" s="216" t="s">
        <v>193</v>
      </c>
      <c r="E477" s="217" t="s">
        <v>3232</v>
      </c>
      <c r="F477" s="218" t="s">
        <v>3233</v>
      </c>
      <c r="G477" s="219" t="s">
        <v>196</v>
      </c>
      <c r="H477" s="220">
        <v>380.82600000000002</v>
      </c>
      <c r="I477" s="221"/>
      <c r="J477" s="222">
        <f>ROUND(I477*H477,2)</f>
        <v>0</v>
      </c>
      <c r="K477" s="218" t="s">
        <v>197</v>
      </c>
      <c r="L477" s="47"/>
      <c r="M477" s="223" t="s">
        <v>19</v>
      </c>
      <c r="N477" s="224" t="s">
        <v>43</v>
      </c>
      <c r="O477" s="87"/>
      <c r="P477" s="225">
        <f>O477*H477</f>
        <v>0</v>
      </c>
      <c r="Q477" s="225">
        <v>0.00025999999999999998</v>
      </c>
      <c r="R477" s="225">
        <f>Q477*H477</f>
        <v>0.099014759999999993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464</v>
      </c>
      <c r="AT477" s="227" t="s">
        <v>193</v>
      </c>
      <c r="AU477" s="227" t="s">
        <v>82</v>
      </c>
      <c r="AY477" s="20" t="s">
        <v>191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80</v>
      </c>
      <c r="BK477" s="228">
        <f>ROUND(I477*H477,2)</f>
        <v>0</v>
      </c>
      <c r="BL477" s="20" t="s">
        <v>464</v>
      </c>
      <c r="BM477" s="227" t="s">
        <v>3881</v>
      </c>
    </row>
    <row r="478" s="2" customFormat="1">
      <c r="A478" s="41"/>
      <c r="B478" s="42"/>
      <c r="C478" s="43"/>
      <c r="D478" s="229" t="s">
        <v>200</v>
      </c>
      <c r="E478" s="43"/>
      <c r="F478" s="230" t="s">
        <v>3235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200</v>
      </c>
      <c r="AU478" s="20" t="s">
        <v>82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3797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3" customFormat="1">
      <c r="A480" s="13"/>
      <c r="B480" s="234"/>
      <c r="C480" s="235"/>
      <c r="D480" s="236" t="s">
        <v>202</v>
      </c>
      <c r="E480" s="237" t="s">
        <v>19</v>
      </c>
      <c r="F480" s="238" t="s">
        <v>3411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202</v>
      </c>
      <c r="AU480" s="244" t="s">
        <v>82</v>
      </c>
      <c r="AV480" s="13" t="s">
        <v>80</v>
      </c>
      <c r="AW480" s="13" t="s">
        <v>34</v>
      </c>
      <c r="AX480" s="13" t="s">
        <v>72</v>
      </c>
      <c r="AY480" s="244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3869</v>
      </c>
      <c r="G481" s="246"/>
      <c r="H481" s="249">
        <v>37.219999999999999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37.219999999999999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3" customFormat="1">
      <c r="A483" s="13"/>
      <c r="B483" s="234"/>
      <c r="C483" s="235"/>
      <c r="D483" s="236" t="s">
        <v>202</v>
      </c>
      <c r="E483" s="237" t="s">
        <v>19</v>
      </c>
      <c r="F483" s="238" t="s">
        <v>3799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202</v>
      </c>
      <c r="AU483" s="244" t="s">
        <v>82</v>
      </c>
      <c r="AV483" s="13" t="s">
        <v>80</v>
      </c>
      <c r="AW483" s="13" t="s">
        <v>34</v>
      </c>
      <c r="AX483" s="13" t="s">
        <v>72</v>
      </c>
      <c r="AY483" s="244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3870</v>
      </c>
      <c r="G484" s="246"/>
      <c r="H484" s="249">
        <v>14.019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5" customFormat="1">
      <c r="A485" s="15"/>
      <c r="B485" s="256"/>
      <c r="C485" s="257"/>
      <c r="D485" s="236" t="s">
        <v>202</v>
      </c>
      <c r="E485" s="258" t="s">
        <v>19</v>
      </c>
      <c r="F485" s="259" t="s">
        <v>208</v>
      </c>
      <c r="G485" s="257"/>
      <c r="H485" s="260">
        <v>14.019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202</v>
      </c>
      <c r="AU485" s="266" t="s">
        <v>82</v>
      </c>
      <c r="AV485" s="15" t="s">
        <v>93</v>
      </c>
      <c r="AW485" s="15" t="s">
        <v>34</v>
      </c>
      <c r="AX485" s="15" t="s">
        <v>72</v>
      </c>
      <c r="AY485" s="266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1314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3871</v>
      </c>
      <c r="G487" s="246"/>
      <c r="H487" s="249">
        <v>58.110999999999997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5" customFormat="1">
      <c r="A488" s="15"/>
      <c r="B488" s="256"/>
      <c r="C488" s="257"/>
      <c r="D488" s="236" t="s">
        <v>202</v>
      </c>
      <c r="E488" s="258" t="s">
        <v>19</v>
      </c>
      <c r="F488" s="259" t="s">
        <v>208</v>
      </c>
      <c r="G488" s="257"/>
      <c r="H488" s="260">
        <v>58.110999999999997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202</v>
      </c>
      <c r="AU488" s="266" t="s">
        <v>82</v>
      </c>
      <c r="AV488" s="15" t="s">
        <v>93</v>
      </c>
      <c r="AW488" s="15" t="s">
        <v>34</v>
      </c>
      <c r="AX488" s="15" t="s">
        <v>72</v>
      </c>
      <c r="AY488" s="266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3542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3872</v>
      </c>
      <c r="G490" s="246"/>
      <c r="H490" s="249">
        <v>14.321999999999999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5" customFormat="1">
      <c r="A491" s="15"/>
      <c r="B491" s="256"/>
      <c r="C491" s="257"/>
      <c r="D491" s="236" t="s">
        <v>202</v>
      </c>
      <c r="E491" s="258" t="s">
        <v>19</v>
      </c>
      <c r="F491" s="259" t="s">
        <v>208</v>
      </c>
      <c r="G491" s="257"/>
      <c r="H491" s="260">
        <v>14.321999999999999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202</v>
      </c>
      <c r="AU491" s="266" t="s">
        <v>82</v>
      </c>
      <c r="AV491" s="15" t="s">
        <v>93</v>
      </c>
      <c r="AW491" s="15" t="s">
        <v>34</v>
      </c>
      <c r="AX491" s="15" t="s">
        <v>72</v>
      </c>
      <c r="AY491" s="266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3819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3873</v>
      </c>
      <c r="G493" s="246"/>
      <c r="H493" s="249">
        <v>10.75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5" customFormat="1">
      <c r="A494" s="15"/>
      <c r="B494" s="256"/>
      <c r="C494" s="257"/>
      <c r="D494" s="236" t="s">
        <v>202</v>
      </c>
      <c r="E494" s="258" t="s">
        <v>19</v>
      </c>
      <c r="F494" s="259" t="s">
        <v>208</v>
      </c>
      <c r="G494" s="257"/>
      <c r="H494" s="260">
        <v>10.75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202</v>
      </c>
      <c r="AU494" s="266" t="s">
        <v>82</v>
      </c>
      <c r="AV494" s="15" t="s">
        <v>93</v>
      </c>
      <c r="AW494" s="15" t="s">
        <v>34</v>
      </c>
      <c r="AX494" s="15" t="s">
        <v>72</v>
      </c>
      <c r="AY494" s="266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3821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3874</v>
      </c>
      <c r="G496" s="246"/>
      <c r="H496" s="249">
        <v>3.6739999999999999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5" customFormat="1">
      <c r="A497" s="15"/>
      <c r="B497" s="256"/>
      <c r="C497" s="257"/>
      <c r="D497" s="236" t="s">
        <v>202</v>
      </c>
      <c r="E497" s="258" t="s">
        <v>19</v>
      </c>
      <c r="F497" s="259" t="s">
        <v>208</v>
      </c>
      <c r="G497" s="257"/>
      <c r="H497" s="260">
        <v>3.6739999999999999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202</v>
      </c>
      <c r="AU497" s="266" t="s">
        <v>82</v>
      </c>
      <c r="AV497" s="15" t="s">
        <v>93</v>
      </c>
      <c r="AW497" s="15" t="s">
        <v>34</v>
      </c>
      <c r="AX497" s="15" t="s">
        <v>72</v>
      </c>
      <c r="AY497" s="266" t="s">
        <v>191</v>
      </c>
    </row>
    <row r="498" s="13" customFormat="1">
      <c r="A498" s="13"/>
      <c r="B498" s="234"/>
      <c r="C498" s="235"/>
      <c r="D498" s="236" t="s">
        <v>202</v>
      </c>
      <c r="E498" s="237" t="s">
        <v>19</v>
      </c>
      <c r="F498" s="238" t="s">
        <v>3823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202</v>
      </c>
      <c r="AU498" s="244" t="s">
        <v>82</v>
      </c>
      <c r="AV498" s="13" t="s">
        <v>80</v>
      </c>
      <c r="AW498" s="13" t="s">
        <v>34</v>
      </c>
      <c r="AX498" s="13" t="s">
        <v>72</v>
      </c>
      <c r="AY498" s="244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3875</v>
      </c>
      <c r="G499" s="246"/>
      <c r="H499" s="249">
        <v>151.29499999999999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5" customFormat="1">
      <c r="A500" s="15"/>
      <c r="B500" s="256"/>
      <c r="C500" s="257"/>
      <c r="D500" s="236" t="s">
        <v>202</v>
      </c>
      <c r="E500" s="258" t="s">
        <v>19</v>
      </c>
      <c r="F500" s="259" t="s">
        <v>208</v>
      </c>
      <c r="G500" s="257"/>
      <c r="H500" s="260">
        <v>151.29499999999999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202</v>
      </c>
      <c r="AU500" s="266" t="s">
        <v>82</v>
      </c>
      <c r="AV500" s="15" t="s">
        <v>93</v>
      </c>
      <c r="AW500" s="15" t="s">
        <v>34</v>
      </c>
      <c r="AX500" s="15" t="s">
        <v>72</v>
      </c>
      <c r="AY500" s="266" t="s">
        <v>191</v>
      </c>
    </row>
    <row r="501" s="13" customFormat="1">
      <c r="A501" s="13"/>
      <c r="B501" s="234"/>
      <c r="C501" s="235"/>
      <c r="D501" s="236" t="s">
        <v>202</v>
      </c>
      <c r="E501" s="237" t="s">
        <v>19</v>
      </c>
      <c r="F501" s="238" t="s">
        <v>3825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202</v>
      </c>
      <c r="AU501" s="244" t="s">
        <v>82</v>
      </c>
      <c r="AV501" s="13" t="s">
        <v>80</v>
      </c>
      <c r="AW501" s="13" t="s">
        <v>34</v>
      </c>
      <c r="AX501" s="13" t="s">
        <v>72</v>
      </c>
      <c r="AY501" s="244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3876</v>
      </c>
      <c r="G502" s="246"/>
      <c r="H502" s="249">
        <v>16.797000000000001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5" customFormat="1">
      <c r="A503" s="15"/>
      <c r="B503" s="256"/>
      <c r="C503" s="257"/>
      <c r="D503" s="236" t="s">
        <v>202</v>
      </c>
      <c r="E503" s="258" t="s">
        <v>19</v>
      </c>
      <c r="F503" s="259" t="s">
        <v>208</v>
      </c>
      <c r="G503" s="257"/>
      <c r="H503" s="260">
        <v>16.797000000000001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202</v>
      </c>
      <c r="AU503" s="266" t="s">
        <v>82</v>
      </c>
      <c r="AV503" s="15" t="s">
        <v>93</v>
      </c>
      <c r="AW503" s="15" t="s">
        <v>34</v>
      </c>
      <c r="AX503" s="15" t="s">
        <v>72</v>
      </c>
      <c r="AY503" s="266" t="s">
        <v>191</v>
      </c>
    </row>
    <row r="504" s="13" customFormat="1">
      <c r="A504" s="13"/>
      <c r="B504" s="234"/>
      <c r="C504" s="235"/>
      <c r="D504" s="236" t="s">
        <v>202</v>
      </c>
      <c r="E504" s="237" t="s">
        <v>19</v>
      </c>
      <c r="F504" s="238" t="s">
        <v>3846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202</v>
      </c>
      <c r="AU504" s="244" t="s">
        <v>82</v>
      </c>
      <c r="AV504" s="13" t="s">
        <v>80</v>
      </c>
      <c r="AW504" s="13" t="s">
        <v>34</v>
      </c>
      <c r="AX504" s="13" t="s">
        <v>72</v>
      </c>
      <c r="AY504" s="244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3877</v>
      </c>
      <c r="G505" s="246"/>
      <c r="H505" s="249">
        <v>58.463999999999999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5" customFormat="1">
      <c r="A506" s="15"/>
      <c r="B506" s="256"/>
      <c r="C506" s="257"/>
      <c r="D506" s="236" t="s">
        <v>202</v>
      </c>
      <c r="E506" s="258" t="s">
        <v>19</v>
      </c>
      <c r="F506" s="259" t="s">
        <v>208</v>
      </c>
      <c r="G506" s="257"/>
      <c r="H506" s="260">
        <v>58.463999999999999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202</v>
      </c>
      <c r="AU506" s="266" t="s">
        <v>82</v>
      </c>
      <c r="AV506" s="15" t="s">
        <v>93</v>
      </c>
      <c r="AW506" s="15" t="s">
        <v>34</v>
      </c>
      <c r="AX506" s="15" t="s">
        <v>72</v>
      </c>
      <c r="AY506" s="266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3848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3878</v>
      </c>
      <c r="G508" s="246"/>
      <c r="H508" s="249">
        <v>13.616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5" customFormat="1">
      <c r="A509" s="15"/>
      <c r="B509" s="256"/>
      <c r="C509" s="257"/>
      <c r="D509" s="236" t="s">
        <v>202</v>
      </c>
      <c r="E509" s="258" t="s">
        <v>19</v>
      </c>
      <c r="F509" s="259" t="s">
        <v>208</v>
      </c>
      <c r="G509" s="257"/>
      <c r="H509" s="260">
        <v>13.616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202</v>
      </c>
      <c r="AU509" s="266" t="s">
        <v>82</v>
      </c>
      <c r="AV509" s="15" t="s">
        <v>93</v>
      </c>
      <c r="AW509" s="15" t="s">
        <v>34</v>
      </c>
      <c r="AX509" s="15" t="s">
        <v>72</v>
      </c>
      <c r="AY509" s="266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3850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3879</v>
      </c>
      <c r="G511" s="246"/>
      <c r="H511" s="249">
        <v>2.5579999999999998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2.5579999999999998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6" customFormat="1">
      <c r="A513" s="16"/>
      <c r="B513" s="267"/>
      <c r="C513" s="268"/>
      <c r="D513" s="236" t="s">
        <v>202</v>
      </c>
      <c r="E513" s="269" t="s">
        <v>19</v>
      </c>
      <c r="F513" s="270" t="s">
        <v>212</v>
      </c>
      <c r="G513" s="268"/>
      <c r="H513" s="271">
        <v>380.82599999999996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202</v>
      </c>
      <c r="AU513" s="277" t="s">
        <v>82</v>
      </c>
      <c r="AV513" s="16" t="s">
        <v>198</v>
      </c>
      <c r="AW513" s="16" t="s">
        <v>34</v>
      </c>
      <c r="AX513" s="16" t="s">
        <v>80</v>
      </c>
      <c r="AY513" s="277" t="s">
        <v>191</v>
      </c>
    </row>
    <row r="514" s="2" customFormat="1" ht="16.5" customHeight="1">
      <c r="A514" s="41"/>
      <c r="B514" s="42"/>
      <c r="C514" s="216" t="s">
        <v>900</v>
      </c>
      <c r="D514" s="216" t="s">
        <v>193</v>
      </c>
      <c r="E514" s="217" t="s">
        <v>3237</v>
      </c>
      <c r="F514" s="218" t="s">
        <v>3238</v>
      </c>
      <c r="G514" s="219" t="s">
        <v>196</v>
      </c>
      <c r="H514" s="220">
        <v>380.82600000000002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0.00023000000000000001</v>
      </c>
      <c r="R514" s="225">
        <f>Q514*H514</f>
        <v>0.087589980000000012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464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464</v>
      </c>
      <c r="BM514" s="227" t="s">
        <v>3882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3240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3797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3" customFormat="1">
      <c r="A517" s="13"/>
      <c r="B517" s="234"/>
      <c r="C517" s="235"/>
      <c r="D517" s="236" t="s">
        <v>202</v>
      </c>
      <c r="E517" s="237" t="s">
        <v>19</v>
      </c>
      <c r="F517" s="238" t="s">
        <v>3411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202</v>
      </c>
      <c r="AU517" s="244" t="s">
        <v>82</v>
      </c>
      <c r="AV517" s="13" t="s">
        <v>80</v>
      </c>
      <c r="AW517" s="13" t="s">
        <v>34</v>
      </c>
      <c r="AX517" s="13" t="s">
        <v>72</v>
      </c>
      <c r="AY517" s="244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3869</v>
      </c>
      <c r="G518" s="246"/>
      <c r="H518" s="249">
        <v>37.219999999999999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5" customFormat="1">
      <c r="A519" s="15"/>
      <c r="B519" s="256"/>
      <c r="C519" s="257"/>
      <c r="D519" s="236" t="s">
        <v>202</v>
      </c>
      <c r="E519" s="258" t="s">
        <v>19</v>
      </c>
      <c r="F519" s="259" t="s">
        <v>208</v>
      </c>
      <c r="G519" s="257"/>
      <c r="H519" s="260">
        <v>37.219999999999999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202</v>
      </c>
      <c r="AU519" s="266" t="s">
        <v>82</v>
      </c>
      <c r="AV519" s="15" t="s">
        <v>93</v>
      </c>
      <c r="AW519" s="15" t="s">
        <v>34</v>
      </c>
      <c r="AX519" s="15" t="s">
        <v>72</v>
      </c>
      <c r="AY519" s="266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3799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3870</v>
      </c>
      <c r="G521" s="246"/>
      <c r="H521" s="249">
        <v>14.019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5" customFormat="1">
      <c r="A522" s="15"/>
      <c r="B522" s="256"/>
      <c r="C522" s="257"/>
      <c r="D522" s="236" t="s">
        <v>202</v>
      </c>
      <c r="E522" s="258" t="s">
        <v>19</v>
      </c>
      <c r="F522" s="259" t="s">
        <v>208</v>
      </c>
      <c r="G522" s="257"/>
      <c r="H522" s="260">
        <v>14.019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202</v>
      </c>
      <c r="AU522" s="266" t="s">
        <v>82</v>
      </c>
      <c r="AV522" s="15" t="s">
        <v>93</v>
      </c>
      <c r="AW522" s="15" t="s">
        <v>34</v>
      </c>
      <c r="AX522" s="15" t="s">
        <v>72</v>
      </c>
      <c r="AY522" s="266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1314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3871</v>
      </c>
      <c r="G524" s="246"/>
      <c r="H524" s="249">
        <v>58.110999999999997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58.110999999999997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3542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3872</v>
      </c>
      <c r="G527" s="246"/>
      <c r="H527" s="249">
        <v>14.321999999999999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14.321999999999999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3819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3873</v>
      </c>
      <c r="G530" s="246"/>
      <c r="H530" s="249">
        <v>10.75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10.75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3821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3874</v>
      </c>
      <c r="G533" s="246"/>
      <c r="H533" s="249">
        <v>3.6739999999999999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3.6739999999999999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3823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3875</v>
      </c>
      <c r="G536" s="246"/>
      <c r="H536" s="249">
        <v>151.29499999999999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151.29499999999999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3825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3876</v>
      </c>
      <c r="G539" s="246"/>
      <c r="H539" s="249">
        <v>16.797000000000001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16.797000000000001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3846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3877</v>
      </c>
      <c r="G542" s="246"/>
      <c r="H542" s="249">
        <v>58.463999999999999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58.463999999999999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3" customFormat="1">
      <c r="A544" s="13"/>
      <c r="B544" s="234"/>
      <c r="C544" s="235"/>
      <c r="D544" s="236" t="s">
        <v>202</v>
      </c>
      <c r="E544" s="237" t="s">
        <v>19</v>
      </c>
      <c r="F544" s="238" t="s">
        <v>3848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202</v>
      </c>
      <c r="AU544" s="244" t="s">
        <v>82</v>
      </c>
      <c r="AV544" s="13" t="s">
        <v>80</v>
      </c>
      <c r="AW544" s="13" t="s">
        <v>34</v>
      </c>
      <c r="AX544" s="13" t="s">
        <v>72</v>
      </c>
      <c r="AY544" s="244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3878</v>
      </c>
      <c r="G545" s="246"/>
      <c r="H545" s="249">
        <v>13.616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5" customFormat="1">
      <c r="A546" s="15"/>
      <c r="B546" s="256"/>
      <c r="C546" s="257"/>
      <c r="D546" s="236" t="s">
        <v>202</v>
      </c>
      <c r="E546" s="258" t="s">
        <v>19</v>
      </c>
      <c r="F546" s="259" t="s">
        <v>208</v>
      </c>
      <c r="G546" s="257"/>
      <c r="H546" s="260">
        <v>13.616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202</v>
      </c>
      <c r="AU546" s="266" t="s">
        <v>82</v>
      </c>
      <c r="AV546" s="15" t="s">
        <v>93</v>
      </c>
      <c r="AW546" s="15" t="s">
        <v>34</v>
      </c>
      <c r="AX546" s="15" t="s">
        <v>72</v>
      </c>
      <c r="AY546" s="266" t="s">
        <v>191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3850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3879</v>
      </c>
      <c r="G548" s="246"/>
      <c r="H548" s="249">
        <v>2.5579999999999998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5" customFormat="1">
      <c r="A549" s="15"/>
      <c r="B549" s="256"/>
      <c r="C549" s="257"/>
      <c r="D549" s="236" t="s">
        <v>202</v>
      </c>
      <c r="E549" s="258" t="s">
        <v>19</v>
      </c>
      <c r="F549" s="259" t="s">
        <v>208</v>
      </c>
      <c r="G549" s="257"/>
      <c r="H549" s="260">
        <v>2.5579999999999998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202</v>
      </c>
      <c r="AU549" s="266" t="s">
        <v>82</v>
      </c>
      <c r="AV549" s="15" t="s">
        <v>93</v>
      </c>
      <c r="AW549" s="15" t="s">
        <v>34</v>
      </c>
      <c r="AX549" s="15" t="s">
        <v>72</v>
      </c>
      <c r="AY549" s="266" t="s">
        <v>191</v>
      </c>
    </row>
    <row r="550" s="16" customFormat="1">
      <c r="A550" s="16"/>
      <c r="B550" s="267"/>
      <c r="C550" s="268"/>
      <c r="D550" s="236" t="s">
        <v>202</v>
      </c>
      <c r="E550" s="269" t="s">
        <v>19</v>
      </c>
      <c r="F550" s="270" t="s">
        <v>212</v>
      </c>
      <c r="G550" s="268"/>
      <c r="H550" s="271">
        <v>380.82599999999996</v>
      </c>
      <c r="I550" s="272"/>
      <c r="J550" s="268"/>
      <c r="K550" s="268"/>
      <c r="L550" s="273"/>
      <c r="M550" s="294"/>
      <c r="N550" s="295"/>
      <c r="O550" s="295"/>
      <c r="P550" s="295"/>
      <c r="Q550" s="295"/>
      <c r="R550" s="295"/>
      <c r="S550" s="295"/>
      <c r="T550" s="29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202</v>
      </c>
      <c r="AU550" s="277" t="s">
        <v>82</v>
      </c>
      <c r="AV550" s="16" t="s">
        <v>198</v>
      </c>
      <c r="AW550" s="16" t="s">
        <v>34</v>
      </c>
      <c r="AX550" s="16" t="s">
        <v>80</v>
      </c>
      <c r="AY550" s="277" t="s">
        <v>191</v>
      </c>
    </row>
    <row r="551" s="2" customFormat="1" ht="6.96" customHeight="1">
      <c r="A551" s="41"/>
      <c r="B551" s="62"/>
      <c r="C551" s="63"/>
      <c r="D551" s="63"/>
      <c r="E551" s="63"/>
      <c r="F551" s="63"/>
      <c r="G551" s="63"/>
      <c r="H551" s="63"/>
      <c r="I551" s="63"/>
      <c r="J551" s="63"/>
      <c r="K551" s="63"/>
      <c r="L551" s="47"/>
      <c r="M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</sheetData>
  <sheetProtection sheet="1" autoFilter="0" formatColumns="0" formatRows="0" objects="1" scenarios="1" spinCount="100000" saltValue="rGgneBngz1Um+wpkH2atfjuX4vIrBrCmfNrjcVqQqeepnyBDlxEkD378oqIDpQFkomtHo+MTLywV+zN8saNEig==" hashValue="jEb2lQs+EU1Dq3yjZBjFom8ZlRw2jdM4EA8yz+60z6SP9p4u+6Udxbce4KS/svKaFoAcs8zGhuD/N+qIdPT80Q==" algorithmName="SHA-512" password="CC35"/>
  <autoFilter ref="C87:K5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322"/>
    <hyperlink ref="F99" r:id="rId2" display="https://podminky.urs.cz/item/CS_URS_2024_02/113107342"/>
    <hyperlink ref="F106" r:id="rId3" display="https://podminky.urs.cz/item/CS_URS_2024_02/113202111"/>
    <hyperlink ref="F112" r:id="rId4" display="https://podminky.urs.cz/item/CS_URS_2024_02/131213701"/>
    <hyperlink ref="F121" r:id="rId5" display="https://podminky.urs.cz/item/CS_URS_2024_02/162751117"/>
    <hyperlink ref="F130" r:id="rId6" display="https://podminky.urs.cz/item/CS_URS_2024_02/162751119"/>
    <hyperlink ref="F134" r:id="rId7" display="https://podminky.urs.cz/item/CS_URS_2024_02/171201231"/>
    <hyperlink ref="F144" r:id="rId8" display="https://podminky.urs.cz/item/CS_URS_2024_02/171251201"/>
    <hyperlink ref="F154" r:id="rId9" display="https://podminky.urs.cz/item/CS_URS_2024_02/271542211"/>
    <hyperlink ref="F163" r:id="rId10" display="https://podminky.urs.cz/item/CS_URS_2024_02/275321411"/>
    <hyperlink ref="F172" r:id="rId11" display="https://podminky.urs.cz/item/CS_URS_2024_02/275361821"/>
    <hyperlink ref="F177" r:id="rId12" display="https://podminky.urs.cz/item/CS_URS_2024_02/919735112"/>
    <hyperlink ref="F184" r:id="rId13" display="https://podminky.urs.cz/item/CS_URS_2024_02/943211111"/>
    <hyperlink ref="F194" r:id="rId14" display="https://podminky.urs.cz/item/CS_URS_2024_02/943211211"/>
    <hyperlink ref="F198" r:id="rId15" display="https://podminky.urs.cz/item/CS_URS_2024_02/943211321"/>
    <hyperlink ref="F203" r:id="rId16" display="https://podminky.urs.cz/item/CS_URS_2024_02/943211811"/>
    <hyperlink ref="F213" r:id="rId17" display="https://podminky.urs.cz/item/CS_URS_2024_02/968072641"/>
    <hyperlink ref="F219" r:id="rId18" display="https://podminky.urs.cz/item/CS_URS_2024_02/993121111"/>
    <hyperlink ref="F229" r:id="rId19" display="https://podminky.urs.cz/item/CS_URS_2024_02/993121119"/>
    <hyperlink ref="F240" r:id="rId20" display="https://podminky.urs.cz/item/CS_URS_2024_02/997013112"/>
    <hyperlink ref="F242" r:id="rId21" display="https://podminky.urs.cz/item/CS_URS_2024_02/997013501"/>
    <hyperlink ref="F244" r:id="rId22" display="https://podminky.urs.cz/item/CS_URS_2024_02/997013509"/>
    <hyperlink ref="F248" r:id="rId23" display="https://podminky.urs.cz/item/CS_URS_2024_02/997013631"/>
    <hyperlink ref="F251" r:id="rId24" display="https://podminky.urs.cz/item/CS_URS_2024_02/998018001"/>
    <hyperlink ref="F255" r:id="rId25" display="https://podminky.urs.cz/item/CS_URS_2024_02/767250113"/>
    <hyperlink ref="F264" r:id="rId26" display="https://podminky.urs.cz/item/CS_URS_2024_02/767640224"/>
    <hyperlink ref="F286" r:id="rId27" display="https://podminky.urs.cz/item/CS_URS_2024_02/767995112"/>
    <hyperlink ref="F308" r:id="rId28" display="https://podminky.urs.cz/item/CS_URS_2024_02/767995113"/>
    <hyperlink ref="F330" r:id="rId29" display="https://podminky.urs.cz/item/CS_URS_2024_02/767995114"/>
    <hyperlink ref="F370" r:id="rId30" display="https://podminky.urs.cz/item/CS_URS_2024_02/767995115"/>
    <hyperlink ref="F401" r:id="rId31" display="https://podminky.urs.cz/item/CS_URS_2024_02/998767102"/>
    <hyperlink ref="F404" r:id="rId32" display="https://podminky.urs.cz/item/CS_URS_2024_02/789112141"/>
    <hyperlink ref="F441" r:id="rId33" display="https://podminky.urs.cz/item/CS_URS_2024_02/789325310"/>
    <hyperlink ref="F478" r:id="rId34" display="https://podminky.urs.cz/item/CS_URS_2024_02/789325315"/>
    <hyperlink ref="F515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3884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3885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3886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3887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3886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3887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ROUND((SUM(BE93:BE291)),  2)</f>
        <v>0</v>
      </c>
      <c r="G35" s="41"/>
      <c r="H35" s="41"/>
      <c r="I35" s="161">
        <v>0.20999999999999999</v>
      </c>
      <c r="J35" s="160">
        <f>ROUND(((SUM(BE93:BE291))*I35),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ROUND((SUM(BF93:BF291)),  2)</f>
        <v>0</v>
      </c>
      <c r="G36" s="41"/>
      <c r="H36" s="41"/>
      <c r="I36" s="161">
        <v>0.12</v>
      </c>
      <c r="J36" s="160">
        <f>ROUND(((SUM(BF93:BF291))*I36),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ROUND((SUM(BG93:BG291)),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ROUND((SUM(BH93:BH291)),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ROUND((SUM(BI93:BI291)),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D.1.4.1 - VYTÁPĚNÍ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1278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3888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3889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3890</v>
      </c>
      <c r="E68" s="186"/>
      <c r="F68" s="186"/>
      <c r="G68" s="186"/>
      <c r="H68" s="186"/>
      <c r="I68" s="186"/>
      <c r="J68" s="187">
        <f>J154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3891</v>
      </c>
      <c r="E69" s="186"/>
      <c r="F69" s="186"/>
      <c r="G69" s="186"/>
      <c r="H69" s="186"/>
      <c r="I69" s="186"/>
      <c r="J69" s="187">
        <f>J199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3892</v>
      </c>
      <c r="E70" s="186"/>
      <c r="F70" s="186"/>
      <c r="G70" s="186"/>
      <c r="H70" s="186"/>
      <c r="I70" s="186"/>
      <c r="J70" s="187">
        <f>J240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3893</v>
      </c>
      <c r="E71" s="181"/>
      <c r="F71" s="181"/>
      <c r="G71" s="181"/>
      <c r="H71" s="181"/>
      <c r="I71" s="181"/>
      <c r="J71" s="182">
        <f>J283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Novostavba střediska krizového řízení - Objekt záchranné služby s heliportem v areálu SZZ Krnov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163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3883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337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D.1.4.1 - VYTÁPĚNÍ 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Krnov </v>
      </c>
      <c r="G87" s="43"/>
      <c r="H87" s="43"/>
      <c r="I87" s="35" t="s">
        <v>23</v>
      </c>
      <c r="J87" s="75" t="str">
        <f>IF(J14="","",J14)</f>
        <v>20. 9. 2024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31</v>
      </c>
      <c r="J89" s="39" t="str">
        <f>E23</f>
        <v xml:space="preserve">Lenka Jerakasová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Lenka Jerakasová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177</v>
      </c>
      <c r="D92" s="192" t="s">
        <v>57</v>
      </c>
      <c r="E92" s="192" t="s">
        <v>53</v>
      </c>
      <c r="F92" s="192" t="s">
        <v>54</v>
      </c>
      <c r="G92" s="192" t="s">
        <v>178</v>
      </c>
      <c r="H92" s="192" t="s">
        <v>179</v>
      </c>
      <c r="I92" s="192" t="s">
        <v>180</v>
      </c>
      <c r="J92" s="192" t="s">
        <v>167</v>
      </c>
      <c r="K92" s="193" t="s">
        <v>181</v>
      </c>
      <c r="L92" s="194"/>
      <c r="M92" s="95" t="s">
        <v>19</v>
      </c>
      <c r="N92" s="96" t="s">
        <v>42</v>
      </c>
      <c r="O92" s="96" t="s">
        <v>182</v>
      </c>
      <c r="P92" s="96" t="s">
        <v>183</v>
      </c>
      <c r="Q92" s="96" t="s">
        <v>184</v>
      </c>
      <c r="R92" s="96" t="s">
        <v>185</v>
      </c>
      <c r="S92" s="96" t="s">
        <v>186</v>
      </c>
      <c r="T92" s="97" t="s">
        <v>187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188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P94+P283</f>
        <v>0</v>
      </c>
      <c r="Q93" s="99"/>
      <c r="R93" s="197">
        <f>R94+R283</f>
        <v>2.6343794999999997</v>
      </c>
      <c r="S93" s="99"/>
      <c r="T93" s="198">
        <f>T94+T283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168</v>
      </c>
      <c r="BK93" s="199">
        <f>BK94+BK283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1154</v>
      </c>
      <c r="F94" s="203" t="s">
        <v>1155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P95+P120+P131+P154+P199+P240</f>
        <v>0</v>
      </c>
      <c r="Q94" s="208"/>
      <c r="R94" s="209">
        <f>R95+R120+R131+R154+R199+R240</f>
        <v>2.6343794999999997</v>
      </c>
      <c r="S94" s="208"/>
      <c r="T94" s="210">
        <f>T95+T120+T131+T154+T199+T240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71</v>
      </c>
      <c r="AU94" s="212" t="s">
        <v>72</v>
      </c>
      <c r="AY94" s="211" t="s">
        <v>191</v>
      </c>
      <c r="BK94" s="213">
        <f>BK95+BK120+BK131+BK154+BK199+BK240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2052</v>
      </c>
      <c r="F95" s="214" t="s">
        <v>2053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SUM(P96:P119)</f>
        <v>0</v>
      </c>
      <c r="Q95" s="208"/>
      <c r="R95" s="209">
        <f>SUM(R96:R119)</f>
        <v>0.19473949999999998</v>
      </c>
      <c r="S95" s="208"/>
      <c r="T95" s="21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71</v>
      </c>
      <c r="AU95" s="212" t="s">
        <v>80</v>
      </c>
      <c r="AY95" s="211" t="s">
        <v>191</v>
      </c>
      <c r="BK95" s="213">
        <f>SUM(BK96:BK119)</f>
        <v>0</v>
      </c>
    </row>
    <row r="96" s="2" customFormat="1" ht="37.8" customHeight="1">
      <c r="A96" s="41"/>
      <c r="B96" s="42"/>
      <c r="C96" s="216" t="s">
        <v>80</v>
      </c>
      <c r="D96" s="216" t="s">
        <v>193</v>
      </c>
      <c r="E96" s="217" t="s">
        <v>3894</v>
      </c>
      <c r="F96" s="218" t="s">
        <v>3895</v>
      </c>
      <c r="G96" s="219" t="s">
        <v>215</v>
      </c>
      <c r="H96" s="220">
        <v>218</v>
      </c>
      <c r="I96" s="221"/>
      <c r="J96" s="222">
        <f>ROUND(I96*H96,2)</f>
        <v>0</v>
      </c>
      <c r="K96" s="218" t="s">
        <v>3896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9.0000000000000006E-05</v>
      </c>
      <c r="R96" s="225">
        <f>Q96*H96</f>
        <v>0.019620000000000002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464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3897</v>
      </c>
    </row>
    <row r="97" s="2" customFormat="1">
      <c r="A97" s="41"/>
      <c r="B97" s="42"/>
      <c r="C97" s="43"/>
      <c r="D97" s="229" t="s">
        <v>200</v>
      </c>
      <c r="E97" s="43"/>
      <c r="F97" s="230" t="s">
        <v>3898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37.8" customHeight="1">
      <c r="A98" s="41"/>
      <c r="B98" s="42"/>
      <c r="C98" s="216" t="s">
        <v>82</v>
      </c>
      <c r="D98" s="216" t="s">
        <v>193</v>
      </c>
      <c r="E98" s="217" t="s">
        <v>3899</v>
      </c>
      <c r="F98" s="218" t="s">
        <v>3900</v>
      </c>
      <c r="G98" s="219" t="s">
        <v>215</v>
      </c>
      <c r="H98" s="220">
        <v>25</v>
      </c>
      <c r="I98" s="221"/>
      <c r="J98" s="222">
        <f>ROUND(I98*H98,2)</f>
        <v>0</v>
      </c>
      <c r="K98" s="218" t="s">
        <v>3896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0.00017000000000000001</v>
      </c>
      <c r="R98" s="225">
        <f>Q98*H98</f>
        <v>0.0042500000000000003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464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3901</v>
      </c>
    </row>
    <row r="99" s="2" customFormat="1">
      <c r="A99" s="41"/>
      <c r="B99" s="42"/>
      <c r="C99" s="43"/>
      <c r="D99" s="229" t="s">
        <v>200</v>
      </c>
      <c r="E99" s="43"/>
      <c r="F99" s="230" t="s">
        <v>3902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2" customFormat="1" ht="37.8" customHeight="1">
      <c r="A100" s="41"/>
      <c r="B100" s="42"/>
      <c r="C100" s="216" t="s">
        <v>93</v>
      </c>
      <c r="D100" s="216" t="s">
        <v>193</v>
      </c>
      <c r="E100" s="217" t="s">
        <v>3903</v>
      </c>
      <c r="F100" s="218" t="s">
        <v>3904</v>
      </c>
      <c r="G100" s="219" t="s">
        <v>215</v>
      </c>
      <c r="H100" s="220">
        <v>20</v>
      </c>
      <c r="I100" s="221"/>
      <c r="J100" s="222">
        <f>ROUND(I100*H100,2)</f>
        <v>0</v>
      </c>
      <c r="K100" s="218" t="s">
        <v>3896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0.00013999999999999999</v>
      </c>
      <c r="R100" s="225">
        <f>Q100*H100</f>
        <v>0.0027999999999999995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464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3905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3906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 ht="37.8" customHeight="1">
      <c r="A102" s="41"/>
      <c r="B102" s="42"/>
      <c r="C102" s="216" t="s">
        <v>198</v>
      </c>
      <c r="D102" s="216" t="s">
        <v>193</v>
      </c>
      <c r="E102" s="217" t="s">
        <v>3907</v>
      </c>
      <c r="F102" s="218" t="s">
        <v>3908</v>
      </c>
      <c r="G102" s="219" t="s">
        <v>215</v>
      </c>
      <c r="H102" s="220">
        <v>2</v>
      </c>
      <c r="I102" s="221"/>
      <c r="J102" s="222">
        <f>ROUND(I102*H102,2)</f>
        <v>0</v>
      </c>
      <c r="K102" s="218" t="s">
        <v>3896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0.00025000000000000001</v>
      </c>
      <c r="R102" s="225">
        <f>Q102*H102</f>
        <v>0.00050000000000000001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464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3909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3910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2" customFormat="1" ht="16.5" customHeight="1">
      <c r="A104" s="41"/>
      <c r="B104" s="42"/>
      <c r="C104" s="278" t="s">
        <v>242</v>
      </c>
      <c r="D104" s="278" t="s">
        <v>260</v>
      </c>
      <c r="E104" s="279" t="s">
        <v>3911</v>
      </c>
      <c r="F104" s="280" t="s">
        <v>3912</v>
      </c>
      <c r="G104" s="281" t="s">
        <v>215</v>
      </c>
      <c r="H104" s="282">
        <v>21</v>
      </c>
      <c r="I104" s="283"/>
      <c r="J104" s="284">
        <f>ROUND(I104*H104,2)</f>
        <v>0</v>
      </c>
      <c r="K104" s="280" t="s">
        <v>3896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0.00023000000000000001</v>
      </c>
      <c r="R104" s="225">
        <f>Q104*H104</f>
        <v>0.0048300000000000001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3913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3914</v>
      </c>
      <c r="G105" s="246"/>
      <c r="H105" s="249">
        <v>21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80</v>
      </c>
      <c r="AY105" s="255" t="s">
        <v>191</v>
      </c>
    </row>
    <row r="106" s="2" customFormat="1" ht="16.5" customHeight="1">
      <c r="A106" s="41"/>
      <c r="B106" s="42"/>
      <c r="C106" s="278" t="s">
        <v>247</v>
      </c>
      <c r="D106" s="278" t="s">
        <v>260</v>
      </c>
      <c r="E106" s="279" t="s">
        <v>3915</v>
      </c>
      <c r="F106" s="280" t="s">
        <v>3916</v>
      </c>
      <c r="G106" s="281" t="s">
        <v>215</v>
      </c>
      <c r="H106" s="282">
        <v>56.700000000000003</v>
      </c>
      <c r="I106" s="283"/>
      <c r="J106" s="284">
        <f>ROUND(I106*H106,2)</f>
        <v>0</v>
      </c>
      <c r="K106" s="280" t="s">
        <v>3896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0.00059000000000000003</v>
      </c>
      <c r="R106" s="225">
        <f>Q106*H106</f>
        <v>0.033453000000000004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688</v>
      </c>
      <c r="AT106" s="227" t="s">
        <v>260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464</v>
      </c>
      <c r="BM106" s="227" t="s">
        <v>3917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3918</v>
      </c>
      <c r="G107" s="246"/>
      <c r="H107" s="249">
        <v>56.700000000000003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191</v>
      </c>
    </row>
    <row r="108" s="2" customFormat="1" ht="16.5" customHeight="1">
      <c r="A108" s="41"/>
      <c r="B108" s="42"/>
      <c r="C108" s="278" t="s">
        <v>254</v>
      </c>
      <c r="D108" s="278" t="s">
        <v>260</v>
      </c>
      <c r="E108" s="279" t="s">
        <v>3919</v>
      </c>
      <c r="F108" s="280" t="s">
        <v>3920</v>
      </c>
      <c r="G108" s="281" t="s">
        <v>215</v>
      </c>
      <c r="H108" s="282">
        <v>78.75</v>
      </c>
      <c r="I108" s="283"/>
      <c r="J108" s="284">
        <f>ROUND(I108*H108,2)</f>
        <v>0</v>
      </c>
      <c r="K108" s="280" t="s">
        <v>3896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0.00025000000000000001</v>
      </c>
      <c r="R108" s="225">
        <f>Q108*H108</f>
        <v>0.0196875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688</v>
      </c>
      <c r="AT108" s="227" t="s">
        <v>260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3921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3922</v>
      </c>
      <c r="G109" s="246"/>
      <c r="H109" s="249">
        <v>78.75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80</v>
      </c>
      <c r="AY109" s="255" t="s">
        <v>191</v>
      </c>
    </row>
    <row r="110" s="2" customFormat="1" ht="16.5" customHeight="1">
      <c r="A110" s="41"/>
      <c r="B110" s="42"/>
      <c r="C110" s="278" t="s">
        <v>259</v>
      </c>
      <c r="D110" s="278" t="s">
        <v>260</v>
      </c>
      <c r="E110" s="279" t="s">
        <v>3923</v>
      </c>
      <c r="F110" s="280" t="s">
        <v>3924</v>
      </c>
      <c r="G110" s="281" t="s">
        <v>215</v>
      </c>
      <c r="H110" s="282">
        <v>43.049999999999997</v>
      </c>
      <c r="I110" s="283"/>
      <c r="J110" s="284">
        <f>ROUND(I110*H110,2)</f>
        <v>0</v>
      </c>
      <c r="K110" s="280" t="s">
        <v>3896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0.00064999999999999997</v>
      </c>
      <c r="R110" s="225">
        <f>Q110*H110</f>
        <v>0.027982499999999997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3925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3926</v>
      </c>
      <c r="G111" s="246"/>
      <c r="H111" s="249">
        <v>43.049999999999997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16.5" customHeight="1">
      <c r="A112" s="41"/>
      <c r="B112" s="42"/>
      <c r="C112" s="278" t="s">
        <v>264</v>
      </c>
      <c r="D112" s="278" t="s">
        <v>260</v>
      </c>
      <c r="E112" s="279" t="s">
        <v>3927</v>
      </c>
      <c r="F112" s="280" t="s">
        <v>3928</v>
      </c>
      <c r="G112" s="281" t="s">
        <v>215</v>
      </c>
      <c r="H112" s="282">
        <v>47.25</v>
      </c>
      <c r="I112" s="283"/>
      <c r="J112" s="284">
        <f>ROUND(I112*H112,2)</f>
        <v>0</v>
      </c>
      <c r="K112" s="280" t="s">
        <v>3896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0.0010100000000000001</v>
      </c>
      <c r="R112" s="225">
        <f>Q112*H112</f>
        <v>0.047722500000000001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688</v>
      </c>
      <c r="AT112" s="227" t="s">
        <v>260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464</v>
      </c>
      <c r="BM112" s="227" t="s">
        <v>3929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3930</v>
      </c>
      <c r="G113" s="246"/>
      <c r="H113" s="249">
        <v>47.25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80</v>
      </c>
      <c r="AY113" s="255" t="s">
        <v>191</v>
      </c>
    </row>
    <row r="114" s="2" customFormat="1" ht="16.5" customHeight="1">
      <c r="A114" s="41"/>
      <c r="B114" s="42"/>
      <c r="C114" s="278" t="s">
        <v>270</v>
      </c>
      <c r="D114" s="278" t="s">
        <v>260</v>
      </c>
      <c r="E114" s="279" t="s">
        <v>3931</v>
      </c>
      <c r="F114" s="280" t="s">
        <v>3932</v>
      </c>
      <c r="G114" s="281" t="s">
        <v>215</v>
      </c>
      <c r="H114" s="282">
        <v>22.050000000000001</v>
      </c>
      <c r="I114" s="283"/>
      <c r="J114" s="284">
        <f>ROUND(I114*H114,2)</f>
        <v>0</v>
      </c>
      <c r="K114" s="280" t="s">
        <v>3896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0.0011800000000000001</v>
      </c>
      <c r="R114" s="225">
        <f>Q114*H114</f>
        <v>0.026019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688</v>
      </c>
      <c r="AT114" s="227" t="s">
        <v>260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3933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3934</v>
      </c>
      <c r="G115" s="246"/>
      <c r="H115" s="249">
        <v>22.050000000000001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80</v>
      </c>
      <c r="AY115" s="255" t="s">
        <v>191</v>
      </c>
    </row>
    <row r="116" s="2" customFormat="1" ht="16.5" customHeight="1">
      <c r="A116" s="41"/>
      <c r="B116" s="42"/>
      <c r="C116" s="278" t="s">
        <v>275</v>
      </c>
      <c r="D116" s="278" t="s">
        <v>260</v>
      </c>
      <c r="E116" s="279" t="s">
        <v>3935</v>
      </c>
      <c r="F116" s="280" t="s">
        <v>3936</v>
      </c>
      <c r="G116" s="281" t="s">
        <v>215</v>
      </c>
      <c r="H116" s="282">
        <v>6.2999999999999998</v>
      </c>
      <c r="I116" s="283"/>
      <c r="J116" s="284">
        <f>ROUND(I116*H116,2)</f>
        <v>0</v>
      </c>
      <c r="K116" s="280" t="s">
        <v>3896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0.00125</v>
      </c>
      <c r="R116" s="225">
        <f>Q116*H116</f>
        <v>0.0078750000000000001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3937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3938</v>
      </c>
      <c r="G117" s="246"/>
      <c r="H117" s="249">
        <v>6.2999999999999998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191</v>
      </c>
    </row>
    <row r="118" s="2" customFormat="1" ht="24.15" customHeight="1">
      <c r="A118" s="41"/>
      <c r="B118" s="42"/>
      <c r="C118" s="216" t="s">
        <v>8</v>
      </c>
      <c r="D118" s="216" t="s">
        <v>193</v>
      </c>
      <c r="E118" s="217" t="s">
        <v>2180</v>
      </c>
      <c r="F118" s="218" t="s">
        <v>2181</v>
      </c>
      <c r="G118" s="219" t="s">
        <v>310</v>
      </c>
      <c r="H118" s="220">
        <v>0.19500000000000001</v>
      </c>
      <c r="I118" s="221"/>
      <c r="J118" s="222">
        <f>ROUND(I118*H118,2)</f>
        <v>0</v>
      </c>
      <c r="K118" s="218" t="s">
        <v>3896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464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464</v>
      </c>
      <c r="BM118" s="227" t="s">
        <v>3939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3940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2" customFormat="1" ht="22.8" customHeight="1">
      <c r="A120" s="12"/>
      <c r="B120" s="200"/>
      <c r="C120" s="201"/>
      <c r="D120" s="202" t="s">
        <v>71</v>
      </c>
      <c r="E120" s="214" t="s">
        <v>3941</v>
      </c>
      <c r="F120" s="214" t="s">
        <v>3942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0.15828999999999999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191</v>
      </c>
      <c r="BK120" s="213">
        <f>SUM(BK121:BK130)</f>
        <v>0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3943</v>
      </c>
      <c r="F121" s="218" t="s">
        <v>3944</v>
      </c>
      <c r="G121" s="219" t="s">
        <v>1437</v>
      </c>
      <c r="H121" s="220">
        <v>2</v>
      </c>
      <c r="I121" s="221"/>
      <c r="J121" s="222">
        <f>ROUND(I121*H121,2)</f>
        <v>0</v>
      </c>
      <c r="K121" s="218" t="s">
        <v>3896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0.061440000000000002</v>
      </c>
      <c r="R121" s="225">
        <f>Q121*H121</f>
        <v>0.12288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464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464</v>
      </c>
      <c r="BM121" s="227" t="s">
        <v>3945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3946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2" customFormat="1" ht="24.15" customHeight="1">
      <c r="A123" s="41"/>
      <c r="B123" s="42"/>
      <c r="C123" s="216" t="s">
        <v>293</v>
      </c>
      <c r="D123" s="216" t="s">
        <v>193</v>
      </c>
      <c r="E123" s="217" t="s">
        <v>3947</v>
      </c>
      <c r="F123" s="218" t="s">
        <v>3948</v>
      </c>
      <c r="G123" s="219" t="s">
        <v>1437</v>
      </c>
      <c r="H123" s="220">
        <v>1</v>
      </c>
      <c r="I123" s="221"/>
      <c r="J123" s="222">
        <f>ROUND(I123*H123,2)</f>
        <v>0</v>
      </c>
      <c r="K123" s="218" t="s">
        <v>3896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0.033169999999999998</v>
      </c>
      <c r="R123" s="225">
        <f>Q123*H123</f>
        <v>0.033169999999999998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3949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3950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24.15" customHeight="1">
      <c r="A125" s="41"/>
      <c r="B125" s="42"/>
      <c r="C125" s="216" t="s">
        <v>300</v>
      </c>
      <c r="D125" s="216" t="s">
        <v>193</v>
      </c>
      <c r="E125" s="217" t="s">
        <v>3951</v>
      </c>
      <c r="F125" s="218" t="s">
        <v>3952</v>
      </c>
      <c r="G125" s="219" t="s">
        <v>1437</v>
      </c>
      <c r="H125" s="220">
        <v>2</v>
      </c>
      <c r="I125" s="221"/>
      <c r="J125" s="222">
        <f>ROUND(I125*H125,2)</f>
        <v>0</v>
      </c>
      <c r="K125" s="218" t="s">
        <v>3896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0.00068000000000000005</v>
      </c>
      <c r="R125" s="225">
        <f>Q125*H125</f>
        <v>0.0013600000000000001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464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3953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3954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2" customFormat="1" ht="21.75" customHeight="1">
      <c r="A127" s="41"/>
      <c r="B127" s="42"/>
      <c r="C127" s="216" t="s">
        <v>464</v>
      </c>
      <c r="D127" s="216" t="s">
        <v>193</v>
      </c>
      <c r="E127" s="217" t="s">
        <v>3955</v>
      </c>
      <c r="F127" s="218" t="s">
        <v>3956</v>
      </c>
      <c r="G127" s="219" t="s">
        <v>215</v>
      </c>
      <c r="H127" s="220">
        <v>2</v>
      </c>
      <c r="I127" s="221"/>
      <c r="J127" s="222">
        <f>ROUND(I127*H127,2)</f>
        <v>0</v>
      </c>
      <c r="K127" s="218" t="s">
        <v>3896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0.00044000000000000002</v>
      </c>
      <c r="R127" s="225">
        <f>Q127*H127</f>
        <v>0.00088000000000000003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3957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3958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24.15" customHeight="1">
      <c r="A129" s="41"/>
      <c r="B129" s="42"/>
      <c r="C129" s="216" t="s">
        <v>313</v>
      </c>
      <c r="D129" s="216" t="s">
        <v>193</v>
      </c>
      <c r="E129" s="217" t="s">
        <v>3959</v>
      </c>
      <c r="F129" s="218" t="s">
        <v>3960</v>
      </c>
      <c r="G129" s="219" t="s">
        <v>310</v>
      </c>
      <c r="H129" s="220">
        <v>0.158</v>
      </c>
      <c r="I129" s="221"/>
      <c r="J129" s="222">
        <f>ROUND(I129*H129,2)</f>
        <v>0</v>
      </c>
      <c r="K129" s="218" t="s">
        <v>3896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464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3961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3962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3963</v>
      </c>
      <c r="F131" s="214" t="s">
        <v>3964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SUM(P132:P153)</f>
        <v>0</v>
      </c>
      <c r="Q131" s="208"/>
      <c r="R131" s="209">
        <f>SUM(R132:R153)</f>
        <v>0.43393999999999994</v>
      </c>
      <c r="S131" s="208"/>
      <c r="T131" s="210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71</v>
      </c>
      <c r="AU131" s="212" t="s">
        <v>80</v>
      </c>
      <c r="AY131" s="211" t="s">
        <v>191</v>
      </c>
      <c r="BK131" s="213">
        <f>SUM(BK132:BK153)</f>
        <v>0</v>
      </c>
    </row>
    <row r="132" s="2" customFormat="1" ht="24.15" customHeight="1">
      <c r="A132" s="41"/>
      <c r="B132" s="42"/>
      <c r="C132" s="216" t="s">
        <v>318</v>
      </c>
      <c r="D132" s="216" t="s">
        <v>193</v>
      </c>
      <c r="E132" s="217" t="s">
        <v>3965</v>
      </c>
      <c r="F132" s="218" t="s">
        <v>3966</v>
      </c>
      <c r="G132" s="219" t="s">
        <v>250</v>
      </c>
      <c r="H132" s="220">
        <v>1</v>
      </c>
      <c r="I132" s="221"/>
      <c r="J132" s="222">
        <f>ROUND(I132*H132,2)</f>
        <v>0</v>
      </c>
      <c r="K132" s="218" t="s">
        <v>3896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0.042439999999999999</v>
      </c>
      <c r="R132" s="225">
        <f>Q132*H132</f>
        <v>0.042439999999999999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464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3967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3968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2" customFormat="1" ht="24.15" customHeight="1">
      <c r="A134" s="41"/>
      <c r="B134" s="42"/>
      <c r="C134" s="216" t="s">
        <v>324</v>
      </c>
      <c r="D134" s="216" t="s">
        <v>193</v>
      </c>
      <c r="E134" s="217" t="s">
        <v>3969</v>
      </c>
      <c r="F134" s="218" t="s">
        <v>3970</v>
      </c>
      <c r="G134" s="219" t="s">
        <v>250</v>
      </c>
      <c r="H134" s="220">
        <v>1</v>
      </c>
      <c r="I134" s="221"/>
      <c r="J134" s="222">
        <f>ROUND(I134*H134,2)</f>
        <v>0</v>
      </c>
      <c r="K134" s="218" t="s">
        <v>3896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0.037510000000000002</v>
      </c>
      <c r="R134" s="225">
        <f>Q134*H134</f>
        <v>0.037510000000000002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464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464</v>
      </c>
      <c r="BM134" s="227" t="s">
        <v>3971</v>
      </c>
    </row>
    <row r="135" s="2" customFormat="1">
      <c r="A135" s="41"/>
      <c r="B135" s="42"/>
      <c r="C135" s="43"/>
      <c r="D135" s="229" t="s">
        <v>200</v>
      </c>
      <c r="E135" s="43"/>
      <c r="F135" s="230" t="s">
        <v>3972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200</v>
      </c>
      <c r="AU135" s="20" t="s">
        <v>82</v>
      </c>
    </row>
    <row r="136" s="2" customFormat="1" ht="16.5" customHeight="1">
      <c r="A136" s="41"/>
      <c r="B136" s="42"/>
      <c r="C136" s="216" t="s">
        <v>331</v>
      </c>
      <c r="D136" s="216" t="s">
        <v>193</v>
      </c>
      <c r="E136" s="217" t="s">
        <v>3973</v>
      </c>
      <c r="F136" s="218" t="s">
        <v>3974</v>
      </c>
      <c r="G136" s="219" t="s">
        <v>1437</v>
      </c>
      <c r="H136" s="220">
        <v>6</v>
      </c>
      <c r="I136" s="221"/>
      <c r="J136" s="222">
        <f>ROUND(I136*H136,2)</f>
        <v>0</v>
      </c>
      <c r="K136" s="218" t="s">
        <v>3896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0.00114</v>
      </c>
      <c r="R136" s="225">
        <f>Q136*H136</f>
        <v>0.0068399999999999997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3975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3976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</v>
      </c>
      <c r="D138" s="216" t="s">
        <v>193</v>
      </c>
      <c r="E138" s="217" t="s">
        <v>3977</v>
      </c>
      <c r="F138" s="218" t="s">
        <v>3978</v>
      </c>
      <c r="G138" s="219" t="s">
        <v>1437</v>
      </c>
      <c r="H138" s="220">
        <v>2</v>
      </c>
      <c r="I138" s="221"/>
      <c r="J138" s="222">
        <f>ROUND(I138*H138,2)</f>
        <v>0</v>
      </c>
      <c r="K138" s="218" t="s">
        <v>3896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0.13306999999999999</v>
      </c>
      <c r="R138" s="225">
        <f>Q138*H138</f>
        <v>0.26613999999999999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3979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3980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2" customFormat="1" ht="24.15" customHeight="1">
      <c r="A140" s="41"/>
      <c r="B140" s="42"/>
      <c r="C140" s="216" t="s">
        <v>531</v>
      </c>
      <c r="D140" s="216" t="s">
        <v>193</v>
      </c>
      <c r="E140" s="217" t="s">
        <v>3981</v>
      </c>
      <c r="F140" s="218" t="s">
        <v>3982</v>
      </c>
      <c r="G140" s="219" t="s">
        <v>1437</v>
      </c>
      <c r="H140" s="220">
        <v>1</v>
      </c>
      <c r="I140" s="221"/>
      <c r="J140" s="222">
        <f>ROUND(I140*H140,2)</f>
        <v>0</v>
      </c>
      <c r="K140" s="218" t="s">
        <v>3896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0.0096299999999999997</v>
      </c>
      <c r="R140" s="225">
        <f>Q140*H140</f>
        <v>0.0096299999999999997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464</v>
      </c>
      <c r="AT140" s="227" t="s">
        <v>193</v>
      </c>
      <c r="AU140" s="227" t="s">
        <v>82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464</v>
      </c>
      <c r="BM140" s="227" t="s">
        <v>3983</v>
      </c>
    </row>
    <row r="141" s="2" customFormat="1">
      <c r="A141" s="41"/>
      <c r="B141" s="42"/>
      <c r="C141" s="43"/>
      <c r="D141" s="229" t="s">
        <v>200</v>
      </c>
      <c r="E141" s="43"/>
      <c r="F141" s="230" t="s">
        <v>3984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200</v>
      </c>
      <c r="AU141" s="20" t="s">
        <v>82</v>
      </c>
    </row>
    <row r="142" s="2" customFormat="1" ht="24.15" customHeight="1">
      <c r="A142" s="41"/>
      <c r="B142" s="42"/>
      <c r="C142" s="216" t="s">
        <v>553</v>
      </c>
      <c r="D142" s="216" t="s">
        <v>193</v>
      </c>
      <c r="E142" s="217" t="s">
        <v>3985</v>
      </c>
      <c r="F142" s="218" t="s">
        <v>3986</v>
      </c>
      <c r="G142" s="219" t="s">
        <v>250</v>
      </c>
      <c r="H142" s="220">
        <v>1</v>
      </c>
      <c r="I142" s="221"/>
      <c r="J142" s="222">
        <f>ROUND(I142*H142,2)</f>
        <v>0</v>
      </c>
      <c r="K142" s="218" t="s">
        <v>3896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0.00075000000000000002</v>
      </c>
      <c r="R142" s="225">
        <f>Q142*H142</f>
        <v>0.00075000000000000002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464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464</v>
      </c>
      <c r="BM142" s="227" t="s">
        <v>3987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3988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2" customFormat="1" ht="24.15" customHeight="1">
      <c r="A144" s="41"/>
      <c r="B144" s="42"/>
      <c r="C144" s="216" t="s">
        <v>307</v>
      </c>
      <c r="D144" s="216" t="s">
        <v>193</v>
      </c>
      <c r="E144" s="217" t="s">
        <v>3989</v>
      </c>
      <c r="F144" s="218" t="s">
        <v>3990</v>
      </c>
      <c r="G144" s="219" t="s">
        <v>1437</v>
      </c>
      <c r="H144" s="220">
        <v>1</v>
      </c>
      <c r="I144" s="221"/>
      <c r="J144" s="222">
        <f>ROUND(I144*H144,2)</f>
        <v>0</v>
      </c>
      <c r="K144" s="218" t="s">
        <v>3896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0.055570000000000001</v>
      </c>
      <c r="R144" s="225">
        <f>Q144*H144</f>
        <v>0.055570000000000001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464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464</v>
      </c>
      <c r="BM144" s="227" t="s">
        <v>3991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3992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2" customFormat="1" ht="24.15" customHeight="1">
      <c r="A146" s="41"/>
      <c r="B146" s="42"/>
      <c r="C146" s="216" t="s">
        <v>584</v>
      </c>
      <c r="D146" s="216" t="s">
        <v>193</v>
      </c>
      <c r="E146" s="217" t="s">
        <v>3993</v>
      </c>
      <c r="F146" s="218" t="s">
        <v>3994</v>
      </c>
      <c r="G146" s="219" t="s">
        <v>1437</v>
      </c>
      <c r="H146" s="220">
        <v>1</v>
      </c>
      <c r="I146" s="221"/>
      <c r="J146" s="222">
        <f>ROUND(I146*H146,2)</f>
        <v>0</v>
      </c>
      <c r="K146" s="218" t="s">
        <v>3896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0.0018799999999999999</v>
      </c>
      <c r="R146" s="225">
        <f>Q146*H146</f>
        <v>0.0018799999999999999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464</v>
      </c>
      <c r="AT146" s="227" t="s">
        <v>193</v>
      </c>
      <c r="AU146" s="227" t="s">
        <v>82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464</v>
      </c>
      <c r="BM146" s="227" t="s">
        <v>3995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3996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82</v>
      </c>
    </row>
    <row r="148" s="2" customFormat="1" ht="33" customHeight="1">
      <c r="A148" s="41"/>
      <c r="B148" s="42"/>
      <c r="C148" s="216" t="s">
        <v>592</v>
      </c>
      <c r="D148" s="216" t="s">
        <v>193</v>
      </c>
      <c r="E148" s="217" t="s">
        <v>3997</v>
      </c>
      <c r="F148" s="218" t="s">
        <v>3998</v>
      </c>
      <c r="G148" s="219" t="s">
        <v>1437</v>
      </c>
      <c r="H148" s="220">
        <v>1</v>
      </c>
      <c r="I148" s="221"/>
      <c r="J148" s="222">
        <f>ROUND(I148*H148,2)</f>
        <v>0</v>
      </c>
      <c r="K148" s="218" t="s">
        <v>3896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0.0065900000000000004</v>
      </c>
      <c r="R148" s="225">
        <f>Q148*H148</f>
        <v>0.0065900000000000004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3999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4000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2" customFormat="1" ht="33" customHeight="1">
      <c r="A150" s="41"/>
      <c r="B150" s="42"/>
      <c r="C150" s="216" t="s">
        <v>597</v>
      </c>
      <c r="D150" s="216" t="s">
        <v>193</v>
      </c>
      <c r="E150" s="217" t="s">
        <v>4001</v>
      </c>
      <c r="F150" s="218" t="s">
        <v>4002</v>
      </c>
      <c r="G150" s="219" t="s">
        <v>1437</v>
      </c>
      <c r="H150" s="220">
        <v>1</v>
      </c>
      <c r="I150" s="221"/>
      <c r="J150" s="222">
        <f>ROUND(I150*H150,2)</f>
        <v>0</v>
      </c>
      <c r="K150" s="218" t="s">
        <v>3896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0.0065900000000000004</v>
      </c>
      <c r="R150" s="225">
        <f>Q150*H150</f>
        <v>0.0065900000000000004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464</v>
      </c>
      <c r="AT150" s="227" t="s">
        <v>193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464</v>
      </c>
      <c r="BM150" s="227" t="s">
        <v>4003</v>
      </c>
    </row>
    <row r="151" s="2" customFormat="1">
      <c r="A151" s="41"/>
      <c r="B151" s="42"/>
      <c r="C151" s="43"/>
      <c r="D151" s="229" t="s">
        <v>200</v>
      </c>
      <c r="E151" s="43"/>
      <c r="F151" s="230" t="s">
        <v>4004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200</v>
      </c>
      <c r="AU151" s="20" t="s">
        <v>82</v>
      </c>
    </row>
    <row r="152" s="2" customFormat="1" ht="24.15" customHeight="1">
      <c r="A152" s="41"/>
      <c r="B152" s="42"/>
      <c r="C152" s="216" t="s">
        <v>608</v>
      </c>
      <c r="D152" s="216" t="s">
        <v>193</v>
      </c>
      <c r="E152" s="217" t="s">
        <v>4005</v>
      </c>
      <c r="F152" s="218" t="s">
        <v>4006</v>
      </c>
      <c r="G152" s="219" t="s">
        <v>310</v>
      </c>
      <c r="H152" s="220">
        <v>0.434</v>
      </c>
      <c r="I152" s="221"/>
      <c r="J152" s="222">
        <f>ROUND(I152*H152,2)</f>
        <v>0</v>
      </c>
      <c r="K152" s="218" t="s">
        <v>3896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464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464</v>
      </c>
      <c r="BM152" s="227" t="s">
        <v>4007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4008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4009</v>
      </c>
      <c r="F154" s="214" t="s">
        <v>4010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SUM(P155:P198)</f>
        <v>0</v>
      </c>
      <c r="Q154" s="208"/>
      <c r="R154" s="209">
        <f>SUM(R155:R198)</f>
        <v>0.58177999999999996</v>
      </c>
      <c r="S154" s="208"/>
      <c r="T154" s="210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71</v>
      </c>
      <c r="AU154" s="212" t="s">
        <v>80</v>
      </c>
      <c r="AY154" s="211" t="s">
        <v>191</v>
      </c>
      <c r="BK154" s="213">
        <f>SUM(BK155:BK198)</f>
        <v>0</v>
      </c>
    </row>
    <row r="155" s="2" customFormat="1" ht="24.15" customHeight="1">
      <c r="A155" s="41"/>
      <c r="B155" s="42"/>
      <c r="C155" s="216" t="s">
        <v>625</v>
      </c>
      <c r="D155" s="216" t="s">
        <v>193</v>
      </c>
      <c r="E155" s="217" t="s">
        <v>4011</v>
      </c>
      <c r="F155" s="218" t="s">
        <v>4012</v>
      </c>
      <c r="G155" s="219" t="s">
        <v>215</v>
      </c>
      <c r="H155" s="220">
        <v>74</v>
      </c>
      <c r="I155" s="221"/>
      <c r="J155" s="222">
        <f>ROUND(I155*H155,2)</f>
        <v>0</v>
      </c>
      <c r="K155" s="218" t="s">
        <v>3896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0.00040999999999999999</v>
      </c>
      <c r="R155" s="225">
        <f>Q155*H155</f>
        <v>0.030339999999999999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464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464</v>
      </c>
      <c r="BM155" s="227" t="s">
        <v>4013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4014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662</v>
      </c>
      <c r="D157" s="216" t="s">
        <v>193</v>
      </c>
      <c r="E157" s="217" t="s">
        <v>4015</v>
      </c>
      <c r="F157" s="218" t="s">
        <v>4016</v>
      </c>
      <c r="G157" s="219" t="s">
        <v>215</v>
      </c>
      <c r="H157" s="220">
        <v>111</v>
      </c>
      <c r="I157" s="221"/>
      <c r="J157" s="222">
        <f>ROUND(I157*H157,2)</f>
        <v>0</v>
      </c>
      <c r="K157" s="218" t="s">
        <v>3896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0.00050000000000000001</v>
      </c>
      <c r="R157" s="225">
        <f>Q157*H157</f>
        <v>0.055500000000000001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464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464</v>
      </c>
      <c r="BM157" s="227" t="s">
        <v>4017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4018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683</v>
      </c>
      <c r="D159" s="216" t="s">
        <v>193</v>
      </c>
      <c r="E159" s="217" t="s">
        <v>4019</v>
      </c>
      <c r="F159" s="218" t="s">
        <v>4020</v>
      </c>
      <c r="G159" s="219" t="s">
        <v>215</v>
      </c>
      <c r="H159" s="220">
        <v>138</v>
      </c>
      <c r="I159" s="221"/>
      <c r="J159" s="222">
        <f>ROUND(I159*H159,2)</f>
        <v>0</v>
      </c>
      <c r="K159" s="218" t="s">
        <v>3896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0.00060999999999999997</v>
      </c>
      <c r="R159" s="225">
        <f>Q159*H159</f>
        <v>0.084179999999999991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464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464</v>
      </c>
      <c r="BM159" s="227" t="s">
        <v>4021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4022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688</v>
      </c>
      <c r="D161" s="216" t="s">
        <v>193</v>
      </c>
      <c r="E161" s="217" t="s">
        <v>4023</v>
      </c>
      <c r="F161" s="218" t="s">
        <v>4024</v>
      </c>
      <c r="G161" s="219" t="s">
        <v>215</v>
      </c>
      <c r="H161" s="220">
        <v>23</v>
      </c>
      <c r="I161" s="221"/>
      <c r="J161" s="222">
        <f>ROUND(I161*H161,2)</f>
        <v>0</v>
      </c>
      <c r="K161" s="218" t="s">
        <v>3896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0.00093999999999999997</v>
      </c>
      <c r="R161" s="225">
        <f>Q161*H161</f>
        <v>0.02162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464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464</v>
      </c>
      <c r="BM161" s="227" t="s">
        <v>4025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4026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2" customFormat="1" ht="24.15" customHeight="1">
      <c r="A163" s="41"/>
      <c r="B163" s="42"/>
      <c r="C163" s="216" t="s">
        <v>696</v>
      </c>
      <c r="D163" s="216" t="s">
        <v>193</v>
      </c>
      <c r="E163" s="217" t="s">
        <v>4027</v>
      </c>
      <c r="F163" s="218" t="s">
        <v>4028</v>
      </c>
      <c r="G163" s="219" t="s">
        <v>215</v>
      </c>
      <c r="H163" s="220">
        <v>74</v>
      </c>
      <c r="I163" s="221"/>
      <c r="J163" s="222">
        <f>ROUND(I163*H163,2)</f>
        <v>0</v>
      </c>
      <c r="K163" s="218" t="s">
        <v>3896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0.0011800000000000001</v>
      </c>
      <c r="R163" s="225">
        <f>Q163*H163</f>
        <v>0.087320000000000009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4029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4030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4.15" customHeight="1">
      <c r="A165" s="41"/>
      <c r="B165" s="42"/>
      <c r="C165" s="216" t="s">
        <v>707</v>
      </c>
      <c r="D165" s="216" t="s">
        <v>193</v>
      </c>
      <c r="E165" s="217" t="s">
        <v>4031</v>
      </c>
      <c r="F165" s="218" t="s">
        <v>4032</v>
      </c>
      <c r="G165" s="219" t="s">
        <v>215</v>
      </c>
      <c r="H165" s="220">
        <v>41</v>
      </c>
      <c r="I165" s="221"/>
      <c r="J165" s="222">
        <f>ROUND(I165*H165,2)</f>
        <v>0</v>
      </c>
      <c r="K165" s="218" t="s">
        <v>3896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0.00149</v>
      </c>
      <c r="R165" s="225">
        <f>Q165*H165</f>
        <v>0.061089999999999998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464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4033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4034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716</v>
      </c>
      <c r="D167" s="216" t="s">
        <v>193</v>
      </c>
      <c r="E167" s="217" t="s">
        <v>4035</v>
      </c>
      <c r="F167" s="218" t="s">
        <v>4036</v>
      </c>
      <c r="G167" s="219" t="s">
        <v>215</v>
      </c>
      <c r="H167" s="220">
        <v>45</v>
      </c>
      <c r="I167" s="221"/>
      <c r="J167" s="222">
        <f>ROUND(I167*H167,2)</f>
        <v>0</v>
      </c>
      <c r="K167" s="218" t="s">
        <v>3896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0.0019300000000000001</v>
      </c>
      <c r="R167" s="225">
        <f>Q167*H167</f>
        <v>0.086849999999999997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464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464</v>
      </c>
      <c r="BM167" s="227" t="s">
        <v>4037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4038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2" customFormat="1" ht="24.15" customHeight="1">
      <c r="A169" s="41"/>
      <c r="B169" s="42"/>
      <c r="C169" s="216" t="s">
        <v>724</v>
      </c>
      <c r="D169" s="216" t="s">
        <v>193</v>
      </c>
      <c r="E169" s="217" t="s">
        <v>4039</v>
      </c>
      <c r="F169" s="218" t="s">
        <v>4040</v>
      </c>
      <c r="G169" s="219" t="s">
        <v>215</v>
      </c>
      <c r="H169" s="220">
        <v>21</v>
      </c>
      <c r="I169" s="221"/>
      <c r="J169" s="222">
        <f>ROUND(I169*H169,2)</f>
        <v>0</v>
      </c>
      <c r="K169" s="218" t="s">
        <v>3896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0.0026099999999999999</v>
      </c>
      <c r="R169" s="225">
        <f>Q169*H169</f>
        <v>0.054809999999999998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464</v>
      </c>
      <c r="AT169" s="227" t="s">
        <v>193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4041</v>
      </c>
    </row>
    <row r="170" s="2" customFormat="1">
      <c r="A170" s="41"/>
      <c r="B170" s="42"/>
      <c r="C170" s="43"/>
      <c r="D170" s="229" t="s">
        <v>200</v>
      </c>
      <c r="E170" s="43"/>
      <c r="F170" s="230" t="s">
        <v>4042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200</v>
      </c>
      <c r="AU170" s="20" t="s">
        <v>82</v>
      </c>
    </row>
    <row r="171" s="2" customFormat="1" ht="24.15" customHeight="1">
      <c r="A171" s="41"/>
      <c r="B171" s="42"/>
      <c r="C171" s="216" t="s">
        <v>732</v>
      </c>
      <c r="D171" s="216" t="s">
        <v>193</v>
      </c>
      <c r="E171" s="217" t="s">
        <v>4043</v>
      </c>
      <c r="F171" s="218" t="s">
        <v>4044</v>
      </c>
      <c r="G171" s="219" t="s">
        <v>215</v>
      </c>
      <c r="H171" s="220">
        <v>6</v>
      </c>
      <c r="I171" s="221"/>
      <c r="J171" s="222">
        <f>ROUND(I171*H171,2)</f>
        <v>0</v>
      </c>
      <c r="K171" s="218" t="s">
        <v>3896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0.0039899999999999996</v>
      </c>
      <c r="R171" s="225">
        <f>Q171*H171</f>
        <v>0.023939999999999996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464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464</v>
      </c>
      <c r="BM171" s="227" t="s">
        <v>4045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4046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738</v>
      </c>
      <c r="D173" s="216" t="s">
        <v>193</v>
      </c>
      <c r="E173" s="217" t="s">
        <v>4047</v>
      </c>
      <c r="F173" s="218" t="s">
        <v>4048</v>
      </c>
      <c r="G173" s="219" t="s">
        <v>215</v>
      </c>
      <c r="H173" s="220">
        <v>3</v>
      </c>
      <c r="I173" s="221"/>
      <c r="J173" s="222">
        <f>ROUND(I173*H173,2)</f>
        <v>0</v>
      </c>
      <c r="K173" s="218" t="s">
        <v>3896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5.0000000000000002E-05</v>
      </c>
      <c r="R173" s="225">
        <f>Q173*H173</f>
        <v>0.00015000000000000001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4049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4050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1.75" customHeight="1">
      <c r="A175" s="41"/>
      <c r="B175" s="42"/>
      <c r="C175" s="216" t="s">
        <v>775</v>
      </c>
      <c r="D175" s="216" t="s">
        <v>193</v>
      </c>
      <c r="E175" s="217" t="s">
        <v>4051</v>
      </c>
      <c r="F175" s="218" t="s">
        <v>4052</v>
      </c>
      <c r="G175" s="219" t="s">
        <v>215</v>
      </c>
      <c r="H175" s="220">
        <v>8</v>
      </c>
      <c r="I175" s="221"/>
      <c r="J175" s="222">
        <f>ROUND(I175*H175,2)</f>
        <v>0</v>
      </c>
      <c r="K175" s="218" t="s">
        <v>3896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6.0000000000000002E-05</v>
      </c>
      <c r="R175" s="225">
        <f>Q175*H175</f>
        <v>0.00048000000000000001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464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4053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4054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2" customFormat="1" ht="21.75" customHeight="1">
      <c r="A177" s="41"/>
      <c r="B177" s="42"/>
      <c r="C177" s="216" t="s">
        <v>826</v>
      </c>
      <c r="D177" s="216" t="s">
        <v>193</v>
      </c>
      <c r="E177" s="217" t="s">
        <v>4055</v>
      </c>
      <c r="F177" s="218" t="s">
        <v>4056</v>
      </c>
      <c r="G177" s="219" t="s">
        <v>215</v>
      </c>
      <c r="H177" s="220">
        <v>6</v>
      </c>
      <c r="I177" s="221"/>
      <c r="J177" s="222">
        <f>ROUND(I177*H177,2)</f>
        <v>0</v>
      </c>
      <c r="K177" s="218" t="s">
        <v>3896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0.00013999999999999999</v>
      </c>
      <c r="R177" s="225">
        <f>Q177*H177</f>
        <v>0.00083999999999999993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464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464</v>
      </c>
      <c r="BM177" s="227" t="s">
        <v>4057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4058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21.75" customHeight="1">
      <c r="A179" s="41"/>
      <c r="B179" s="42"/>
      <c r="C179" s="216" t="s">
        <v>831</v>
      </c>
      <c r="D179" s="216" t="s">
        <v>193</v>
      </c>
      <c r="E179" s="217" t="s">
        <v>4059</v>
      </c>
      <c r="F179" s="218" t="s">
        <v>4060</v>
      </c>
      <c r="G179" s="219" t="s">
        <v>215</v>
      </c>
      <c r="H179" s="220">
        <v>19</v>
      </c>
      <c r="I179" s="221"/>
      <c r="J179" s="222">
        <f>ROUND(I179*H179,2)</f>
        <v>0</v>
      </c>
      <c r="K179" s="218" t="s">
        <v>3896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0.00024000000000000001</v>
      </c>
      <c r="R179" s="225">
        <f>Q179*H179</f>
        <v>0.0045599999999999998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4061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4062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21.75" customHeight="1">
      <c r="A181" s="41"/>
      <c r="B181" s="42"/>
      <c r="C181" s="216" t="s">
        <v>838</v>
      </c>
      <c r="D181" s="216" t="s">
        <v>193</v>
      </c>
      <c r="E181" s="217" t="s">
        <v>4063</v>
      </c>
      <c r="F181" s="218" t="s">
        <v>4064</v>
      </c>
      <c r="G181" s="219" t="s">
        <v>215</v>
      </c>
      <c r="H181" s="220">
        <v>6</v>
      </c>
      <c r="I181" s="221"/>
      <c r="J181" s="222">
        <f>ROUND(I181*H181,2)</f>
        <v>0</v>
      </c>
      <c r="K181" s="218" t="s">
        <v>3896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0.00016000000000000001</v>
      </c>
      <c r="R181" s="225">
        <f>Q181*H181</f>
        <v>0.00096000000000000013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4065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4066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21.75" customHeight="1">
      <c r="A183" s="41"/>
      <c r="B183" s="42"/>
      <c r="C183" s="216" t="s">
        <v>844</v>
      </c>
      <c r="D183" s="216" t="s">
        <v>193</v>
      </c>
      <c r="E183" s="217" t="s">
        <v>4067</v>
      </c>
      <c r="F183" s="218" t="s">
        <v>4068</v>
      </c>
      <c r="G183" s="219" t="s">
        <v>250</v>
      </c>
      <c r="H183" s="220">
        <v>34</v>
      </c>
      <c r="I183" s="221"/>
      <c r="J183" s="222">
        <f>ROUND(I183*H183,2)</f>
        <v>0</v>
      </c>
      <c r="K183" s="218" t="s">
        <v>3896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1.0000000000000001E-05</v>
      </c>
      <c r="R183" s="225">
        <f>Q183*H183</f>
        <v>0.00034000000000000002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4069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4070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21.75" customHeight="1">
      <c r="A185" s="41"/>
      <c r="B185" s="42"/>
      <c r="C185" s="216" t="s">
        <v>856</v>
      </c>
      <c r="D185" s="216" t="s">
        <v>193</v>
      </c>
      <c r="E185" s="217" t="s">
        <v>4071</v>
      </c>
      <c r="F185" s="218" t="s">
        <v>4072</v>
      </c>
      <c r="G185" s="219" t="s">
        <v>250</v>
      </c>
      <c r="H185" s="220">
        <v>26</v>
      </c>
      <c r="I185" s="221"/>
      <c r="J185" s="222">
        <f>ROUND(I185*H185,2)</f>
        <v>0</v>
      </c>
      <c r="K185" s="218" t="s">
        <v>3896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1.0000000000000001E-05</v>
      </c>
      <c r="R185" s="225">
        <f>Q185*H185</f>
        <v>0.00026000000000000003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464</v>
      </c>
      <c r="AT185" s="227" t="s">
        <v>193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4073</v>
      </c>
    </row>
    <row r="186" s="2" customFormat="1">
      <c r="A186" s="41"/>
      <c r="B186" s="42"/>
      <c r="C186" s="43"/>
      <c r="D186" s="229" t="s">
        <v>200</v>
      </c>
      <c r="E186" s="43"/>
      <c r="F186" s="230" t="s">
        <v>4074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200</v>
      </c>
      <c r="AU186" s="20" t="s">
        <v>82</v>
      </c>
    </row>
    <row r="187" s="2" customFormat="1" ht="21.75" customHeight="1">
      <c r="A187" s="41"/>
      <c r="B187" s="42"/>
      <c r="C187" s="216" t="s">
        <v>867</v>
      </c>
      <c r="D187" s="216" t="s">
        <v>193</v>
      </c>
      <c r="E187" s="217" t="s">
        <v>4075</v>
      </c>
      <c r="F187" s="218" t="s">
        <v>4076</v>
      </c>
      <c r="G187" s="219" t="s">
        <v>250</v>
      </c>
      <c r="H187" s="220">
        <v>8</v>
      </c>
      <c r="I187" s="221"/>
      <c r="J187" s="222">
        <f>ROUND(I187*H187,2)</f>
        <v>0</v>
      </c>
      <c r="K187" s="218" t="s">
        <v>3896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2.0000000000000002E-05</v>
      </c>
      <c r="R187" s="225">
        <f>Q187*H187</f>
        <v>0.00016000000000000001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4077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4078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2" customFormat="1" ht="16.5" customHeight="1">
      <c r="A189" s="41"/>
      <c r="B189" s="42"/>
      <c r="C189" s="216" t="s">
        <v>872</v>
      </c>
      <c r="D189" s="216" t="s">
        <v>193</v>
      </c>
      <c r="E189" s="217" t="s">
        <v>4079</v>
      </c>
      <c r="F189" s="218" t="s">
        <v>4080</v>
      </c>
      <c r="G189" s="219" t="s">
        <v>215</v>
      </c>
      <c r="H189" s="220">
        <v>461</v>
      </c>
      <c r="I189" s="221"/>
      <c r="J189" s="222">
        <f>ROUND(I189*H189,2)</f>
        <v>0</v>
      </c>
      <c r="K189" s="218" t="s">
        <v>3896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464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4081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4082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2" customFormat="1" ht="16.5" customHeight="1">
      <c r="A191" s="41"/>
      <c r="B191" s="42"/>
      <c r="C191" s="216" t="s">
        <v>878</v>
      </c>
      <c r="D191" s="216" t="s">
        <v>193</v>
      </c>
      <c r="E191" s="217" t="s">
        <v>4083</v>
      </c>
      <c r="F191" s="218" t="s">
        <v>4084</v>
      </c>
      <c r="G191" s="219" t="s">
        <v>215</v>
      </c>
      <c r="H191" s="220">
        <v>72</v>
      </c>
      <c r="I191" s="221"/>
      <c r="J191" s="222">
        <f>ROUND(I191*H191,2)</f>
        <v>0</v>
      </c>
      <c r="K191" s="218" t="s">
        <v>3896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4085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4086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24.15" customHeight="1">
      <c r="A193" s="41"/>
      <c r="B193" s="42"/>
      <c r="C193" s="216" t="s">
        <v>883</v>
      </c>
      <c r="D193" s="216" t="s">
        <v>193</v>
      </c>
      <c r="E193" s="217" t="s">
        <v>4087</v>
      </c>
      <c r="F193" s="218" t="s">
        <v>4088</v>
      </c>
      <c r="G193" s="219" t="s">
        <v>215</v>
      </c>
      <c r="H193" s="220">
        <v>197</v>
      </c>
      <c r="I193" s="221"/>
      <c r="J193" s="222">
        <f>ROUND(I193*H193,2)</f>
        <v>0</v>
      </c>
      <c r="K193" s="218" t="s">
        <v>3896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0.00034000000000000002</v>
      </c>
      <c r="R193" s="225">
        <f>Q193*H193</f>
        <v>0.066980000000000012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464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4089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4090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33" customHeight="1">
      <c r="A195" s="41"/>
      <c r="B195" s="42"/>
      <c r="C195" s="216" t="s">
        <v>890</v>
      </c>
      <c r="D195" s="216" t="s">
        <v>193</v>
      </c>
      <c r="E195" s="217" t="s">
        <v>4091</v>
      </c>
      <c r="F195" s="218" t="s">
        <v>4092</v>
      </c>
      <c r="G195" s="219" t="s">
        <v>215</v>
      </c>
      <c r="H195" s="220">
        <v>14</v>
      </c>
      <c r="I195" s="221"/>
      <c r="J195" s="222">
        <f>ROUND(I195*H195,2)</f>
        <v>0</v>
      </c>
      <c r="K195" s="218" t="s">
        <v>3896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0.00010000000000000001</v>
      </c>
      <c r="R195" s="225">
        <f>Q195*H195</f>
        <v>0.0014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464</v>
      </c>
      <c r="AT195" s="227" t="s">
        <v>193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4093</v>
      </c>
    </row>
    <row r="196" s="2" customFormat="1">
      <c r="A196" s="41"/>
      <c r="B196" s="42"/>
      <c r="C196" s="43"/>
      <c r="D196" s="229" t="s">
        <v>200</v>
      </c>
      <c r="E196" s="43"/>
      <c r="F196" s="230" t="s">
        <v>4094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200</v>
      </c>
      <c r="AU196" s="20" t="s">
        <v>82</v>
      </c>
    </row>
    <row r="197" s="2" customFormat="1" ht="24.15" customHeight="1">
      <c r="A197" s="41"/>
      <c r="B197" s="42"/>
      <c r="C197" s="216" t="s">
        <v>900</v>
      </c>
      <c r="D197" s="216" t="s">
        <v>193</v>
      </c>
      <c r="E197" s="217" t="s">
        <v>4095</v>
      </c>
      <c r="F197" s="218" t="s">
        <v>4096</v>
      </c>
      <c r="G197" s="219" t="s">
        <v>310</v>
      </c>
      <c r="H197" s="220">
        <v>0.58199999999999996</v>
      </c>
      <c r="I197" s="221"/>
      <c r="J197" s="222">
        <f>ROUND(I197*H197,2)</f>
        <v>0</v>
      </c>
      <c r="K197" s="218" t="s">
        <v>3896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4097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4098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2" customFormat="1" ht="22.8" customHeight="1">
      <c r="A199" s="12"/>
      <c r="B199" s="200"/>
      <c r="C199" s="201"/>
      <c r="D199" s="202" t="s">
        <v>71</v>
      </c>
      <c r="E199" s="214" t="s">
        <v>4099</v>
      </c>
      <c r="F199" s="214" t="s">
        <v>4100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SUM(P200:P239)</f>
        <v>0</v>
      </c>
      <c r="Q199" s="208"/>
      <c r="R199" s="209">
        <f>SUM(R200:R239)</f>
        <v>0.085709999999999995</v>
      </c>
      <c r="S199" s="208"/>
      <c r="T199" s="210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71</v>
      </c>
      <c r="AU199" s="212" t="s">
        <v>80</v>
      </c>
      <c r="AY199" s="211" t="s">
        <v>191</v>
      </c>
      <c r="BK199" s="213">
        <f>SUM(BK200:BK239)</f>
        <v>0</v>
      </c>
    </row>
    <row r="200" s="2" customFormat="1" ht="21.75" customHeight="1">
      <c r="A200" s="41"/>
      <c r="B200" s="42"/>
      <c r="C200" s="216" t="s">
        <v>905</v>
      </c>
      <c r="D200" s="216" t="s">
        <v>193</v>
      </c>
      <c r="E200" s="217" t="s">
        <v>4101</v>
      </c>
      <c r="F200" s="218" t="s">
        <v>4102</v>
      </c>
      <c r="G200" s="219" t="s">
        <v>1437</v>
      </c>
      <c r="H200" s="220">
        <v>1</v>
      </c>
      <c r="I200" s="221"/>
      <c r="J200" s="222">
        <f>ROUND(I200*H200,2)</f>
        <v>0</v>
      </c>
      <c r="K200" s="218" t="s">
        <v>3896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0.016799999999999999</v>
      </c>
      <c r="R200" s="225">
        <f>Q200*H200</f>
        <v>0.016799999999999999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4103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4104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2" customFormat="1" ht="16.5" customHeight="1">
      <c r="A202" s="41"/>
      <c r="B202" s="42"/>
      <c r="C202" s="216" t="s">
        <v>912</v>
      </c>
      <c r="D202" s="216" t="s">
        <v>193</v>
      </c>
      <c r="E202" s="217" t="s">
        <v>4105</v>
      </c>
      <c r="F202" s="218" t="s">
        <v>4106</v>
      </c>
      <c r="G202" s="219" t="s">
        <v>250</v>
      </c>
      <c r="H202" s="220">
        <v>10</v>
      </c>
      <c r="I202" s="221"/>
      <c r="J202" s="222">
        <f>ROUND(I202*H202,2)</f>
        <v>0</v>
      </c>
      <c r="K202" s="218" t="s">
        <v>3896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0.00024000000000000001</v>
      </c>
      <c r="R202" s="225">
        <f>Q202*H202</f>
        <v>0.0024000000000000002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4107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4108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16" t="s">
        <v>919</v>
      </c>
      <c r="D204" s="216" t="s">
        <v>193</v>
      </c>
      <c r="E204" s="217" t="s">
        <v>4109</v>
      </c>
      <c r="F204" s="218" t="s">
        <v>4110</v>
      </c>
      <c r="G204" s="219" t="s">
        <v>250</v>
      </c>
      <c r="H204" s="220">
        <v>1</v>
      </c>
      <c r="I204" s="221"/>
      <c r="J204" s="222">
        <f>ROUND(I204*H204,2)</f>
        <v>0</v>
      </c>
      <c r="K204" s="218" t="s">
        <v>3896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0.0022799999999999999</v>
      </c>
      <c r="R204" s="225">
        <f>Q204*H204</f>
        <v>0.0022799999999999999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464</v>
      </c>
      <c r="AT204" s="227" t="s">
        <v>193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4111</v>
      </c>
    </row>
    <row r="205" s="2" customFormat="1">
      <c r="A205" s="41"/>
      <c r="B205" s="42"/>
      <c r="C205" s="43"/>
      <c r="D205" s="229" t="s">
        <v>200</v>
      </c>
      <c r="E205" s="43"/>
      <c r="F205" s="230" t="s">
        <v>4112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200</v>
      </c>
      <c r="AU205" s="20" t="s">
        <v>82</v>
      </c>
    </row>
    <row r="206" s="2" customFormat="1" ht="21.75" customHeight="1">
      <c r="A206" s="41"/>
      <c r="B206" s="42"/>
      <c r="C206" s="216" t="s">
        <v>924</v>
      </c>
      <c r="D206" s="216" t="s">
        <v>193</v>
      </c>
      <c r="E206" s="217" t="s">
        <v>4113</v>
      </c>
      <c r="F206" s="218" t="s">
        <v>4114</v>
      </c>
      <c r="G206" s="219" t="s">
        <v>250</v>
      </c>
      <c r="H206" s="220">
        <v>2</v>
      </c>
      <c r="I206" s="221"/>
      <c r="J206" s="222">
        <f>ROUND(I206*H206,2)</f>
        <v>0</v>
      </c>
      <c r="K206" s="218" t="s">
        <v>3896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0.00029</v>
      </c>
      <c r="R206" s="225">
        <f>Q206*H206</f>
        <v>0.00058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464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464</v>
      </c>
      <c r="BM206" s="227" t="s">
        <v>4115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4116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2" customFormat="1" ht="24.15" customHeight="1">
      <c r="A208" s="41"/>
      <c r="B208" s="42"/>
      <c r="C208" s="216" t="s">
        <v>930</v>
      </c>
      <c r="D208" s="216" t="s">
        <v>193</v>
      </c>
      <c r="E208" s="217" t="s">
        <v>4117</v>
      </c>
      <c r="F208" s="218" t="s">
        <v>4118</v>
      </c>
      <c r="G208" s="219" t="s">
        <v>250</v>
      </c>
      <c r="H208" s="220">
        <v>27</v>
      </c>
      <c r="I208" s="221"/>
      <c r="J208" s="222">
        <f>ROUND(I208*H208,2)</f>
        <v>0</v>
      </c>
      <c r="K208" s="218" t="s">
        <v>3896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0.00013999999999999999</v>
      </c>
      <c r="R208" s="225">
        <f>Q208*H208</f>
        <v>0.0037799999999999995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4119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4120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2" customFormat="1" ht="16.5" customHeight="1">
      <c r="A210" s="41"/>
      <c r="B210" s="42"/>
      <c r="C210" s="216" t="s">
        <v>934</v>
      </c>
      <c r="D210" s="216" t="s">
        <v>193</v>
      </c>
      <c r="E210" s="217" t="s">
        <v>4121</v>
      </c>
      <c r="F210" s="218" t="s">
        <v>4122</v>
      </c>
      <c r="G210" s="219" t="s">
        <v>250</v>
      </c>
      <c r="H210" s="220">
        <v>9</v>
      </c>
      <c r="I210" s="221"/>
      <c r="J210" s="222">
        <f>ROUND(I210*H210,2)</f>
        <v>0</v>
      </c>
      <c r="K210" s="218" t="s">
        <v>3896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0.00013999999999999999</v>
      </c>
      <c r="R210" s="225">
        <f>Q210*H210</f>
        <v>0.0012599999999999998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464</v>
      </c>
      <c r="AT210" s="227" t="s">
        <v>193</v>
      </c>
      <c r="AU210" s="227" t="s">
        <v>82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464</v>
      </c>
      <c r="BM210" s="227" t="s">
        <v>4123</v>
      </c>
    </row>
    <row r="211" s="2" customFormat="1">
      <c r="A211" s="41"/>
      <c r="B211" s="42"/>
      <c r="C211" s="43"/>
      <c r="D211" s="229" t="s">
        <v>200</v>
      </c>
      <c r="E211" s="43"/>
      <c r="F211" s="230" t="s">
        <v>4124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200</v>
      </c>
      <c r="AU211" s="20" t="s">
        <v>82</v>
      </c>
    </row>
    <row r="212" s="2" customFormat="1" ht="16.5" customHeight="1">
      <c r="A212" s="41"/>
      <c r="B212" s="42"/>
      <c r="C212" s="216" t="s">
        <v>939</v>
      </c>
      <c r="D212" s="216" t="s">
        <v>193</v>
      </c>
      <c r="E212" s="217" t="s">
        <v>4125</v>
      </c>
      <c r="F212" s="218" t="s">
        <v>4126</v>
      </c>
      <c r="G212" s="219" t="s">
        <v>250</v>
      </c>
      <c r="H212" s="220">
        <v>7</v>
      </c>
      <c r="I212" s="221"/>
      <c r="J212" s="222">
        <f>ROUND(I212*H212,2)</f>
        <v>0</v>
      </c>
      <c r="K212" s="218" t="s">
        <v>3896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0.00013999999999999999</v>
      </c>
      <c r="R212" s="225">
        <f>Q212*H212</f>
        <v>0.00097999999999999997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4127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4128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16.5" customHeight="1">
      <c r="A214" s="41"/>
      <c r="B214" s="42"/>
      <c r="C214" s="216" t="s">
        <v>944</v>
      </c>
      <c r="D214" s="216" t="s">
        <v>193</v>
      </c>
      <c r="E214" s="217" t="s">
        <v>4129</v>
      </c>
      <c r="F214" s="218" t="s">
        <v>4130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3896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0.00077999999999999999</v>
      </c>
      <c r="R214" s="225">
        <f>Q214*H214</f>
        <v>0.00156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4131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4132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16" t="s">
        <v>952</v>
      </c>
      <c r="D216" s="216" t="s">
        <v>193</v>
      </c>
      <c r="E216" s="217" t="s">
        <v>4133</v>
      </c>
      <c r="F216" s="218" t="s">
        <v>4134</v>
      </c>
      <c r="G216" s="219" t="s">
        <v>250</v>
      </c>
      <c r="H216" s="220">
        <v>2</v>
      </c>
      <c r="I216" s="221"/>
      <c r="J216" s="222">
        <f>ROUND(I216*H216,2)</f>
        <v>0</v>
      </c>
      <c r="K216" s="218" t="s">
        <v>3896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0.00027</v>
      </c>
      <c r="R216" s="225">
        <f>Q216*H216</f>
        <v>0.00054000000000000001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464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4135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4136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2" customFormat="1" ht="21.75" customHeight="1">
      <c r="A218" s="41"/>
      <c r="B218" s="42"/>
      <c r="C218" s="216" t="s">
        <v>449</v>
      </c>
      <c r="D218" s="216" t="s">
        <v>193</v>
      </c>
      <c r="E218" s="217" t="s">
        <v>4137</v>
      </c>
      <c r="F218" s="218" t="s">
        <v>4138</v>
      </c>
      <c r="G218" s="219" t="s">
        <v>250</v>
      </c>
      <c r="H218" s="220">
        <v>27</v>
      </c>
      <c r="I218" s="221"/>
      <c r="J218" s="222">
        <f>ROUND(I218*H218,2)</f>
        <v>0</v>
      </c>
      <c r="K218" s="218" t="s">
        <v>3896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0.00069999999999999999</v>
      </c>
      <c r="R218" s="225">
        <f>Q218*H218</f>
        <v>0.0189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4139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4140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16.5" customHeight="1">
      <c r="A220" s="41"/>
      <c r="B220" s="42"/>
      <c r="C220" s="216" t="s">
        <v>975</v>
      </c>
      <c r="D220" s="216" t="s">
        <v>193</v>
      </c>
      <c r="E220" s="217" t="s">
        <v>4141</v>
      </c>
      <c r="F220" s="218" t="s">
        <v>4142</v>
      </c>
      <c r="G220" s="219" t="s">
        <v>250</v>
      </c>
      <c r="H220" s="220">
        <v>12</v>
      </c>
      <c r="I220" s="221"/>
      <c r="J220" s="222">
        <f>ROUND(I220*H220,2)</f>
        <v>0</v>
      </c>
      <c r="K220" s="218" t="s">
        <v>3896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0.00022000000000000001</v>
      </c>
      <c r="R220" s="225">
        <f>Q220*H220</f>
        <v>0.00264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464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4143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4144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2" customFormat="1" ht="16.5" customHeight="1">
      <c r="A222" s="41"/>
      <c r="B222" s="42"/>
      <c r="C222" s="216" t="s">
        <v>980</v>
      </c>
      <c r="D222" s="216" t="s">
        <v>193</v>
      </c>
      <c r="E222" s="217" t="s">
        <v>4145</v>
      </c>
      <c r="F222" s="218" t="s">
        <v>4146</v>
      </c>
      <c r="G222" s="219" t="s">
        <v>250</v>
      </c>
      <c r="H222" s="220">
        <v>8</v>
      </c>
      <c r="I222" s="221"/>
      <c r="J222" s="222">
        <f>ROUND(I222*H222,2)</f>
        <v>0</v>
      </c>
      <c r="K222" s="218" t="s">
        <v>3896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0.00034000000000000002</v>
      </c>
      <c r="R222" s="225">
        <f>Q222*H222</f>
        <v>0.0027200000000000002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464</v>
      </c>
      <c r="AT222" s="227" t="s">
        <v>193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464</v>
      </c>
      <c r="BM222" s="227" t="s">
        <v>4147</v>
      </c>
    </row>
    <row r="223" s="2" customFormat="1">
      <c r="A223" s="41"/>
      <c r="B223" s="42"/>
      <c r="C223" s="43"/>
      <c r="D223" s="229" t="s">
        <v>200</v>
      </c>
      <c r="E223" s="43"/>
      <c r="F223" s="230" t="s">
        <v>4148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200</v>
      </c>
      <c r="AU223" s="20" t="s">
        <v>82</v>
      </c>
    </row>
    <row r="224" s="2" customFormat="1" ht="16.5" customHeight="1">
      <c r="A224" s="41"/>
      <c r="B224" s="42"/>
      <c r="C224" s="216" t="s">
        <v>987</v>
      </c>
      <c r="D224" s="216" t="s">
        <v>193</v>
      </c>
      <c r="E224" s="217" t="s">
        <v>4149</v>
      </c>
      <c r="F224" s="218" t="s">
        <v>4150</v>
      </c>
      <c r="G224" s="219" t="s">
        <v>250</v>
      </c>
      <c r="H224" s="220">
        <v>3</v>
      </c>
      <c r="I224" s="221"/>
      <c r="J224" s="222">
        <f>ROUND(I224*H224,2)</f>
        <v>0</v>
      </c>
      <c r="K224" s="218" t="s">
        <v>3896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0.00050000000000000001</v>
      </c>
      <c r="R224" s="225">
        <f>Q224*H224</f>
        <v>0.0015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4151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4152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16" t="s">
        <v>992</v>
      </c>
      <c r="D226" s="216" t="s">
        <v>193</v>
      </c>
      <c r="E226" s="217" t="s">
        <v>4153</v>
      </c>
      <c r="F226" s="218" t="s">
        <v>4154</v>
      </c>
      <c r="G226" s="219" t="s">
        <v>250</v>
      </c>
      <c r="H226" s="220">
        <v>4</v>
      </c>
      <c r="I226" s="221"/>
      <c r="J226" s="222">
        <f>ROUND(I226*H226,2)</f>
        <v>0</v>
      </c>
      <c r="K226" s="218" t="s">
        <v>3896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0.00069999999999999999</v>
      </c>
      <c r="R226" s="225">
        <f>Q226*H226</f>
        <v>0.0028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464</v>
      </c>
      <c r="AT226" s="227" t="s">
        <v>193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4155</v>
      </c>
    </row>
    <row r="227" s="2" customFormat="1">
      <c r="A227" s="41"/>
      <c r="B227" s="42"/>
      <c r="C227" s="43"/>
      <c r="D227" s="229" t="s">
        <v>200</v>
      </c>
      <c r="E227" s="43"/>
      <c r="F227" s="230" t="s">
        <v>4156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200</v>
      </c>
      <c r="AU227" s="20" t="s">
        <v>82</v>
      </c>
    </row>
    <row r="228" s="2" customFormat="1" ht="16.5" customHeight="1">
      <c r="A228" s="41"/>
      <c r="B228" s="42"/>
      <c r="C228" s="216" t="s">
        <v>997</v>
      </c>
      <c r="D228" s="216" t="s">
        <v>193</v>
      </c>
      <c r="E228" s="217" t="s">
        <v>4157</v>
      </c>
      <c r="F228" s="218" t="s">
        <v>4158</v>
      </c>
      <c r="G228" s="219" t="s">
        <v>250</v>
      </c>
      <c r="H228" s="220">
        <v>4</v>
      </c>
      <c r="I228" s="221"/>
      <c r="J228" s="222">
        <f>ROUND(I228*H228,2)</f>
        <v>0</v>
      </c>
      <c r="K228" s="218" t="s">
        <v>3896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0.00107</v>
      </c>
      <c r="R228" s="225">
        <f>Q228*H228</f>
        <v>0.00428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464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4159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4160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2" customFormat="1" ht="16.5" customHeight="1">
      <c r="A230" s="41"/>
      <c r="B230" s="42"/>
      <c r="C230" s="216" t="s">
        <v>1002</v>
      </c>
      <c r="D230" s="216" t="s">
        <v>193</v>
      </c>
      <c r="E230" s="217" t="s">
        <v>4161</v>
      </c>
      <c r="F230" s="218" t="s">
        <v>4162</v>
      </c>
      <c r="G230" s="219" t="s">
        <v>250</v>
      </c>
      <c r="H230" s="220">
        <v>7</v>
      </c>
      <c r="I230" s="221"/>
      <c r="J230" s="222">
        <f>ROUND(I230*H230,2)</f>
        <v>0</v>
      </c>
      <c r="K230" s="218" t="s">
        <v>3896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0.0016800000000000001</v>
      </c>
      <c r="R230" s="225">
        <f>Q230*H230</f>
        <v>0.01176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464</v>
      </c>
      <c r="AT230" s="227" t="s">
        <v>193</v>
      </c>
      <c r="AU230" s="227" t="s">
        <v>82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464</v>
      </c>
      <c r="BM230" s="227" t="s">
        <v>4163</v>
      </c>
    </row>
    <row r="231" s="2" customFormat="1">
      <c r="A231" s="41"/>
      <c r="B231" s="42"/>
      <c r="C231" s="43"/>
      <c r="D231" s="229" t="s">
        <v>200</v>
      </c>
      <c r="E231" s="43"/>
      <c r="F231" s="230" t="s">
        <v>4164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200</v>
      </c>
      <c r="AU231" s="20" t="s">
        <v>82</v>
      </c>
    </row>
    <row r="232" s="2" customFormat="1" ht="24.15" customHeight="1">
      <c r="A232" s="41"/>
      <c r="B232" s="42"/>
      <c r="C232" s="216" t="s">
        <v>1007</v>
      </c>
      <c r="D232" s="216" t="s">
        <v>193</v>
      </c>
      <c r="E232" s="217" t="s">
        <v>4165</v>
      </c>
      <c r="F232" s="218" t="s">
        <v>4166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3896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0.0014599999999999999</v>
      </c>
      <c r="R232" s="225">
        <f>Q232*H232</f>
        <v>0.0014599999999999999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4167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4168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21.75" customHeight="1">
      <c r="A234" s="41"/>
      <c r="B234" s="42"/>
      <c r="C234" s="216" t="s">
        <v>1012</v>
      </c>
      <c r="D234" s="216" t="s">
        <v>193</v>
      </c>
      <c r="E234" s="217" t="s">
        <v>4169</v>
      </c>
      <c r="F234" s="218" t="s">
        <v>4170</v>
      </c>
      <c r="G234" s="219" t="s">
        <v>250</v>
      </c>
      <c r="H234" s="220">
        <v>4</v>
      </c>
      <c r="I234" s="221"/>
      <c r="J234" s="222">
        <f>ROUND(I234*H234,2)</f>
        <v>0</v>
      </c>
      <c r="K234" s="218" t="s">
        <v>3896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0.00052999999999999998</v>
      </c>
      <c r="R234" s="225">
        <f>Q234*H234</f>
        <v>0.0021199999999999999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4171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4172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21.75" customHeight="1">
      <c r="A236" s="41"/>
      <c r="B236" s="42"/>
      <c r="C236" s="216" t="s">
        <v>1017</v>
      </c>
      <c r="D236" s="216" t="s">
        <v>193</v>
      </c>
      <c r="E236" s="217" t="s">
        <v>4173</v>
      </c>
      <c r="F236" s="218" t="s">
        <v>4174</v>
      </c>
      <c r="G236" s="219" t="s">
        <v>250</v>
      </c>
      <c r="H236" s="220">
        <v>5</v>
      </c>
      <c r="I236" s="221"/>
      <c r="J236" s="222">
        <f>ROUND(I236*H236,2)</f>
        <v>0</v>
      </c>
      <c r="K236" s="218" t="s">
        <v>3896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0.00147</v>
      </c>
      <c r="R236" s="225">
        <f>Q236*H236</f>
        <v>0.0073499999999999998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4175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4176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24.15" customHeight="1">
      <c r="A238" s="41"/>
      <c r="B238" s="42"/>
      <c r="C238" s="216" t="s">
        <v>1025</v>
      </c>
      <c r="D238" s="216" t="s">
        <v>193</v>
      </c>
      <c r="E238" s="217" t="s">
        <v>4177</v>
      </c>
      <c r="F238" s="218" t="s">
        <v>4178</v>
      </c>
      <c r="G238" s="219" t="s">
        <v>310</v>
      </c>
      <c r="H238" s="220">
        <v>0.085999999999999993</v>
      </c>
      <c r="I238" s="221"/>
      <c r="J238" s="222">
        <f>ROUND(I238*H238,2)</f>
        <v>0</v>
      </c>
      <c r="K238" s="218" t="s">
        <v>3896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4179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4180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12" customFormat="1" ht="22.8" customHeight="1">
      <c r="A240" s="12"/>
      <c r="B240" s="200"/>
      <c r="C240" s="201"/>
      <c r="D240" s="202" t="s">
        <v>71</v>
      </c>
      <c r="E240" s="214" t="s">
        <v>4181</v>
      </c>
      <c r="F240" s="214" t="s">
        <v>4182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SUM(P241:P282)</f>
        <v>0</v>
      </c>
      <c r="Q240" s="208"/>
      <c r="R240" s="209">
        <f>SUM(R241:R282)</f>
        <v>1.1799200000000001</v>
      </c>
      <c r="S240" s="208"/>
      <c r="T240" s="210">
        <f>SUM(T241:T282)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82</v>
      </c>
      <c r="AT240" s="212" t="s">
        <v>71</v>
      </c>
      <c r="AU240" s="212" t="s">
        <v>80</v>
      </c>
      <c r="AY240" s="211" t="s">
        <v>191</v>
      </c>
      <c r="BK240" s="213">
        <f>SUM(BK241:BK282)</f>
        <v>0</v>
      </c>
    </row>
    <row r="241" s="2" customFormat="1" ht="24.15" customHeight="1">
      <c r="A241" s="41"/>
      <c r="B241" s="42"/>
      <c r="C241" s="216" t="s">
        <v>1033</v>
      </c>
      <c r="D241" s="216" t="s">
        <v>193</v>
      </c>
      <c r="E241" s="217" t="s">
        <v>4183</v>
      </c>
      <c r="F241" s="218" t="s">
        <v>4184</v>
      </c>
      <c r="G241" s="219" t="s">
        <v>250</v>
      </c>
      <c r="H241" s="220">
        <v>1</v>
      </c>
      <c r="I241" s="221"/>
      <c r="J241" s="222">
        <f>ROUND(I241*H241,2)</f>
        <v>0</v>
      </c>
      <c r="K241" s="218" t="s">
        <v>3896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0.0071999999999999998</v>
      </c>
      <c r="R241" s="225">
        <f>Q241*H241</f>
        <v>0.0071999999999999998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464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464</v>
      </c>
      <c r="BM241" s="227" t="s">
        <v>4185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4186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1052</v>
      </c>
      <c r="D243" s="216" t="s">
        <v>193</v>
      </c>
      <c r="E243" s="217" t="s">
        <v>4187</v>
      </c>
      <c r="F243" s="218" t="s">
        <v>4188</v>
      </c>
      <c r="G243" s="219" t="s">
        <v>250</v>
      </c>
      <c r="H243" s="220">
        <v>2</v>
      </c>
      <c r="I243" s="221"/>
      <c r="J243" s="222">
        <f>ROUND(I243*H243,2)</f>
        <v>0</v>
      </c>
      <c r="K243" s="218" t="s">
        <v>3896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0.0083999999999999995</v>
      </c>
      <c r="R243" s="225">
        <f>Q243*H243</f>
        <v>0.016799999999999999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4189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4190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2" customFormat="1" ht="24.15" customHeight="1">
      <c r="A245" s="41"/>
      <c r="B245" s="42"/>
      <c r="C245" s="216" t="s">
        <v>1070</v>
      </c>
      <c r="D245" s="216" t="s">
        <v>193</v>
      </c>
      <c r="E245" s="217" t="s">
        <v>4191</v>
      </c>
      <c r="F245" s="218" t="s">
        <v>4192</v>
      </c>
      <c r="G245" s="219" t="s">
        <v>250</v>
      </c>
      <c r="H245" s="220">
        <v>1</v>
      </c>
      <c r="I245" s="221"/>
      <c r="J245" s="222">
        <f>ROUND(I245*H245,2)</f>
        <v>0</v>
      </c>
      <c r="K245" s="218" t="s">
        <v>3896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0.010880000000000001</v>
      </c>
      <c r="R245" s="225">
        <f>Q245*H245</f>
        <v>0.010880000000000001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464</v>
      </c>
      <c r="AT245" s="227" t="s">
        <v>193</v>
      </c>
      <c r="AU245" s="227" t="s">
        <v>82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464</v>
      </c>
      <c r="BM245" s="227" t="s">
        <v>4193</v>
      </c>
    </row>
    <row r="246" s="2" customFormat="1">
      <c r="A246" s="41"/>
      <c r="B246" s="42"/>
      <c r="C246" s="43"/>
      <c r="D246" s="229" t="s">
        <v>200</v>
      </c>
      <c r="E246" s="43"/>
      <c r="F246" s="230" t="s">
        <v>4194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200</v>
      </c>
      <c r="AU246" s="20" t="s">
        <v>82</v>
      </c>
    </row>
    <row r="247" s="2" customFormat="1" ht="24.15" customHeight="1">
      <c r="A247" s="41"/>
      <c r="B247" s="42"/>
      <c r="C247" s="216" t="s">
        <v>1075</v>
      </c>
      <c r="D247" s="216" t="s">
        <v>193</v>
      </c>
      <c r="E247" s="217" t="s">
        <v>4195</v>
      </c>
      <c r="F247" s="218" t="s">
        <v>4196</v>
      </c>
      <c r="G247" s="219" t="s">
        <v>250</v>
      </c>
      <c r="H247" s="220">
        <v>2</v>
      </c>
      <c r="I247" s="221"/>
      <c r="J247" s="222">
        <f>ROUND(I247*H247,2)</f>
        <v>0</v>
      </c>
      <c r="K247" s="218" t="s">
        <v>3896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0.012449999999999999</v>
      </c>
      <c r="R247" s="225">
        <f>Q247*H247</f>
        <v>0.024899999999999999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464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464</v>
      </c>
      <c r="BM247" s="227" t="s">
        <v>4197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4198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2" customFormat="1" ht="24.15" customHeight="1">
      <c r="A249" s="41"/>
      <c r="B249" s="42"/>
      <c r="C249" s="216" t="s">
        <v>1082</v>
      </c>
      <c r="D249" s="216" t="s">
        <v>193</v>
      </c>
      <c r="E249" s="217" t="s">
        <v>4199</v>
      </c>
      <c r="F249" s="218" t="s">
        <v>4200</v>
      </c>
      <c r="G249" s="219" t="s">
        <v>250</v>
      </c>
      <c r="H249" s="220">
        <v>1</v>
      </c>
      <c r="I249" s="221"/>
      <c r="J249" s="222">
        <f>ROUND(I249*H249,2)</f>
        <v>0</v>
      </c>
      <c r="K249" s="218" t="s">
        <v>3896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0.016549999999999999</v>
      </c>
      <c r="R249" s="225">
        <f>Q249*H249</f>
        <v>0.016549999999999999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464</v>
      </c>
      <c r="AT249" s="227" t="s">
        <v>193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464</v>
      </c>
      <c r="BM249" s="227" t="s">
        <v>4201</v>
      </c>
    </row>
    <row r="250" s="2" customFormat="1">
      <c r="A250" s="41"/>
      <c r="B250" s="42"/>
      <c r="C250" s="43"/>
      <c r="D250" s="229" t="s">
        <v>200</v>
      </c>
      <c r="E250" s="43"/>
      <c r="F250" s="230" t="s">
        <v>4202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200</v>
      </c>
      <c r="AU250" s="20" t="s">
        <v>82</v>
      </c>
    </row>
    <row r="251" s="2" customFormat="1" ht="24.15" customHeight="1">
      <c r="A251" s="41"/>
      <c r="B251" s="42"/>
      <c r="C251" s="216" t="s">
        <v>1090</v>
      </c>
      <c r="D251" s="216" t="s">
        <v>193</v>
      </c>
      <c r="E251" s="217" t="s">
        <v>4203</v>
      </c>
      <c r="F251" s="218" t="s">
        <v>4204</v>
      </c>
      <c r="G251" s="219" t="s">
        <v>250</v>
      </c>
      <c r="H251" s="220">
        <v>1</v>
      </c>
      <c r="I251" s="221"/>
      <c r="J251" s="222">
        <f>ROUND(I251*H251,2)</f>
        <v>0</v>
      </c>
      <c r="K251" s="218" t="s">
        <v>3896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0.01942</v>
      </c>
      <c r="R251" s="225">
        <f>Q251*H251</f>
        <v>0.01942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464</v>
      </c>
      <c r="AT251" s="227" t="s">
        <v>193</v>
      </c>
      <c r="AU251" s="227" t="s">
        <v>82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464</v>
      </c>
      <c r="BM251" s="227" t="s">
        <v>4205</v>
      </c>
    </row>
    <row r="252" s="2" customFormat="1">
      <c r="A252" s="41"/>
      <c r="B252" s="42"/>
      <c r="C252" s="43"/>
      <c r="D252" s="229" t="s">
        <v>200</v>
      </c>
      <c r="E252" s="43"/>
      <c r="F252" s="230" t="s">
        <v>4206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200</v>
      </c>
      <c r="AU252" s="20" t="s">
        <v>82</v>
      </c>
    </row>
    <row r="253" s="2" customFormat="1" ht="24.15" customHeight="1">
      <c r="A253" s="41"/>
      <c r="B253" s="42"/>
      <c r="C253" s="216" t="s">
        <v>1098</v>
      </c>
      <c r="D253" s="216" t="s">
        <v>193</v>
      </c>
      <c r="E253" s="217" t="s">
        <v>4207</v>
      </c>
      <c r="F253" s="218" t="s">
        <v>4208</v>
      </c>
      <c r="G253" s="219" t="s">
        <v>250</v>
      </c>
      <c r="H253" s="220">
        <v>1</v>
      </c>
      <c r="I253" s="221"/>
      <c r="J253" s="222">
        <f>ROUND(I253*H253,2)</f>
        <v>0</v>
      </c>
      <c r="K253" s="218" t="s">
        <v>3896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0.022290000000000001</v>
      </c>
      <c r="R253" s="225">
        <f>Q253*H253</f>
        <v>0.022290000000000001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4209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4210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2" customFormat="1" ht="24.15" customHeight="1">
      <c r="A255" s="41"/>
      <c r="B255" s="42"/>
      <c r="C255" s="216" t="s">
        <v>1104</v>
      </c>
      <c r="D255" s="216" t="s">
        <v>193</v>
      </c>
      <c r="E255" s="217" t="s">
        <v>4211</v>
      </c>
      <c r="F255" s="218" t="s">
        <v>4212</v>
      </c>
      <c r="G255" s="219" t="s">
        <v>250</v>
      </c>
      <c r="H255" s="220">
        <v>1</v>
      </c>
      <c r="I255" s="221"/>
      <c r="J255" s="222">
        <f>ROUND(I255*H255,2)</f>
        <v>0</v>
      </c>
      <c r="K255" s="218" t="s">
        <v>3896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0.021760000000000002</v>
      </c>
      <c r="R255" s="225">
        <f>Q255*H255</f>
        <v>0.021760000000000002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464</v>
      </c>
      <c r="AT255" s="227" t="s">
        <v>193</v>
      </c>
      <c r="AU255" s="227" t="s">
        <v>82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464</v>
      </c>
      <c r="BM255" s="227" t="s">
        <v>4213</v>
      </c>
    </row>
    <row r="256" s="2" customFormat="1">
      <c r="A256" s="41"/>
      <c r="B256" s="42"/>
      <c r="C256" s="43"/>
      <c r="D256" s="229" t="s">
        <v>200</v>
      </c>
      <c r="E256" s="43"/>
      <c r="F256" s="230" t="s">
        <v>4214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200</v>
      </c>
      <c r="AU256" s="20" t="s">
        <v>82</v>
      </c>
    </row>
    <row r="257" s="2" customFormat="1" ht="24.15" customHeight="1">
      <c r="A257" s="41"/>
      <c r="B257" s="42"/>
      <c r="C257" s="216" t="s">
        <v>1109</v>
      </c>
      <c r="D257" s="216" t="s">
        <v>193</v>
      </c>
      <c r="E257" s="217" t="s">
        <v>4215</v>
      </c>
      <c r="F257" s="218" t="s">
        <v>4216</v>
      </c>
      <c r="G257" s="219" t="s">
        <v>250</v>
      </c>
      <c r="H257" s="220">
        <v>1</v>
      </c>
      <c r="I257" s="221"/>
      <c r="J257" s="222">
        <f>ROUND(I257*H257,2)</f>
        <v>0</v>
      </c>
      <c r="K257" s="218" t="s">
        <v>3896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0.025020000000000001</v>
      </c>
      <c r="R257" s="225">
        <f>Q257*H257</f>
        <v>0.025020000000000001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464</v>
      </c>
      <c r="AT257" s="227" t="s">
        <v>193</v>
      </c>
      <c r="AU257" s="227" t="s">
        <v>82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464</v>
      </c>
      <c r="BM257" s="227" t="s">
        <v>4217</v>
      </c>
    </row>
    <row r="258" s="2" customFormat="1">
      <c r="A258" s="41"/>
      <c r="B258" s="42"/>
      <c r="C258" s="43"/>
      <c r="D258" s="229" t="s">
        <v>200</v>
      </c>
      <c r="E258" s="43"/>
      <c r="F258" s="230" t="s">
        <v>4218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200</v>
      </c>
      <c r="AU258" s="20" t="s">
        <v>82</v>
      </c>
    </row>
    <row r="259" s="2" customFormat="1" ht="24.15" customHeight="1">
      <c r="A259" s="41"/>
      <c r="B259" s="42"/>
      <c r="C259" s="216" t="s">
        <v>1114</v>
      </c>
      <c r="D259" s="216" t="s">
        <v>193</v>
      </c>
      <c r="E259" s="217" t="s">
        <v>4219</v>
      </c>
      <c r="F259" s="218" t="s">
        <v>4220</v>
      </c>
      <c r="G259" s="219" t="s">
        <v>250</v>
      </c>
      <c r="H259" s="220">
        <v>1</v>
      </c>
      <c r="I259" s="221"/>
      <c r="J259" s="222">
        <f>ROUND(I259*H259,2)</f>
        <v>0</v>
      </c>
      <c r="K259" s="218" t="s">
        <v>3896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0.02828</v>
      </c>
      <c r="R259" s="225">
        <f>Q259*H259</f>
        <v>0.02828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464</v>
      </c>
      <c r="AT259" s="227" t="s">
        <v>193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4221</v>
      </c>
    </row>
    <row r="260" s="2" customFormat="1">
      <c r="A260" s="41"/>
      <c r="B260" s="42"/>
      <c r="C260" s="43"/>
      <c r="D260" s="229" t="s">
        <v>200</v>
      </c>
      <c r="E260" s="43"/>
      <c r="F260" s="230" t="s">
        <v>4222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200</v>
      </c>
      <c r="AU260" s="20" t="s">
        <v>82</v>
      </c>
    </row>
    <row r="261" s="2" customFormat="1" ht="24.15" customHeight="1">
      <c r="A261" s="41"/>
      <c r="B261" s="42"/>
      <c r="C261" s="216" t="s">
        <v>1119</v>
      </c>
      <c r="D261" s="216" t="s">
        <v>193</v>
      </c>
      <c r="E261" s="217" t="s">
        <v>4223</v>
      </c>
      <c r="F261" s="218" t="s">
        <v>4224</v>
      </c>
      <c r="G261" s="219" t="s">
        <v>250</v>
      </c>
      <c r="H261" s="220">
        <v>4</v>
      </c>
      <c r="I261" s="221"/>
      <c r="J261" s="222">
        <f>ROUND(I261*H261,2)</f>
        <v>0</v>
      </c>
      <c r="K261" s="218" t="s">
        <v>3896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0.031539999999999999</v>
      </c>
      <c r="R261" s="225">
        <f>Q261*H261</f>
        <v>0.12615999999999999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464</v>
      </c>
      <c r="AT261" s="227" t="s">
        <v>193</v>
      </c>
      <c r="AU261" s="227" t="s">
        <v>82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464</v>
      </c>
      <c r="BM261" s="227" t="s">
        <v>4225</v>
      </c>
    </row>
    <row r="262" s="2" customFormat="1">
      <c r="A262" s="41"/>
      <c r="B262" s="42"/>
      <c r="C262" s="43"/>
      <c r="D262" s="229" t="s">
        <v>200</v>
      </c>
      <c r="E262" s="43"/>
      <c r="F262" s="230" t="s">
        <v>4226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200</v>
      </c>
      <c r="AU262" s="20" t="s">
        <v>82</v>
      </c>
    </row>
    <row r="263" s="2" customFormat="1" ht="24.15" customHeight="1">
      <c r="A263" s="41"/>
      <c r="B263" s="42"/>
      <c r="C263" s="216" t="s">
        <v>1124</v>
      </c>
      <c r="D263" s="216" t="s">
        <v>193</v>
      </c>
      <c r="E263" s="217" t="s">
        <v>4227</v>
      </c>
      <c r="F263" s="218" t="s">
        <v>4228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3896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0.034799999999999998</v>
      </c>
      <c r="R263" s="225">
        <f>Q263*H263</f>
        <v>0.034799999999999998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4229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4230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2" customFormat="1" ht="24.15" customHeight="1">
      <c r="A265" s="41"/>
      <c r="B265" s="42"/>
      <c r="C265" s="216" t="s">
        <v>1129</v>
      </c>
      <c r="D265" s="216" t="s">
        <v>193</v>
      </c>
      <c r="E265" s="217" t="s">
        <v>4231</v>
      </c>
      <c r="F265" s="218" t="s">
        <v>4232</v>
      </c>
      <c r="G265" s="219" t="s">
        <v>250</v>
      </c>
      <c r="H265" s="220">
        <v>3</v>
      </c>
      <c r="I265" s="221"/>
      <c r="J265" s="222">
        <f>ROUND(I265*H265,2)</f>
        <v>0</v>
      </c>
      <c r="K265" s="218" t="s">
        <v>3896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0.037199999999999997</v>
      </c>
      <c r="R265" s="225">
        <f>Q265*H265</f>
        <v>0.11159999999999999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464</v>
      </c>
      <c r="AT265" s="227" t="s">
        <v>193</v>
      </c>
      <c r="AU265" s="227" t="s">
        <v>82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464</v>
      </c>
      <c r="BM265" s="227" t="s">
        <v>4233</v>
      </c>
    </row>
    <row r="266" s="2" customFormat="1">
      <c r="A266" s="41"/>
      <c r="B266" s="42"/>
      <c r="C266" s="43"/>
      <c r="D266" s="229" t="s">
        <v>200</v>
      </c>
      <c r="E266" s="43"/>
      <c r="F266" s="230" t="s">
        <v>4234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200</v>
      </c>
      <c r="AU266" s="20" t="s">
        <v>82</v>
      </c>
    </row>
    <row r="267" s="2" customFormat="1" ht="24.15" customHeight="1">
      <c r="A267" s="41"/>
      <c r="B267" s="42"/>
      <c r="C267" s="216" t="s">
        <v>1139</v>
      </c>
      <c r="D267" s="216" t="s">
        <v>193</v>
      </c>
      <c r="E267" s="217" t="s">
        <v>4235</v>
      </c>
      <c r="F267" s="218" t="s">
        <v>4236</v>
      </c>
      <c r="G267" s="219" t="s">
        <v>250</v>
      </c>
      <c r="H267" s="220">
        <v>2</v>
      </c>
      <c r="I267" s="221"/>
      <c r="J267" s="222">
        <f>ROUND(I267*H267,2)</f>
        <v>0</v>
      </c>
      <c r="K267" s="218" t="s">
        <v>3896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0.047840000000000001</v>
      </c>
      <c r="R267" s="225">
        <f>Q267*H267</f>
        <v>0.095680000000000001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4237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4238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2" customFormat="1" ht="24.15" customHeight="1">
      <c r="A269" s="41"/>
      <c r="B269" s="42"/>
      <c r="C269" s="216" t="s">
        <v>1144</v>
      </c>
      <c r="D269" s="216" t="s">
        <v>193</v>
      </c>
      <c r="E269" s="217" t="s">
        <v>4239</v>
      </c>
      <c r="F269" s="218" t="s">
        <v>4240</v>
      </c>
      <c r="G269" s="219" t="s">
        <v>250</v>
      </c>
      <c r="H269" s="220">
        <v>1</v>
      </c>
      <c r="I269" s="221"/>
      <c r="J269" s="222">
        <f>ROUND(I269*H269,2)</f>
        <v>0</v>
      </c>
      <c r="K269" s="218" t="s">
        <v>3896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0.075499999999999998</v>
      </c>
      <c r="R269" s="225">
        <f>Q269*H269</f>
        <v>0.075499999999999998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464</v>
      </c>
      <c r="AT269" s="227" t="s">
        <v>193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4241</v>
      </c>
    </row>
    <row r="270" s="2" customFormat="1">
      <c r="A270" s="41"/>
      <c r="B270" s="42"/>
      <c r="C270" s="43"/>
      <c r="D270" s="229" t="s">
        <v>200</v>
      </c>
      <c r="E270" s="43"/>
      <c r="F270" s="230" t="s">
        <v>4242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200</v>
      </c>
      <c r="AU270" s="20" t="s">
        <v>82</v>
      </c>
    </row>
    <row r="271" s="2" customFormat="1" ht="24.15" customHeight="1">
      <c r="A271" s="41"/>
      <c r="B271" s="42"/>
      <c r="C271" s="216" t="s">
        <v>1149</v>
      </c>
      <c r="D271" s="216" t="s">
        <v>193</v>
      </c>
      <c r="E271" s="217" t="s">
        <v>4243</v>
      </c>
      <c r="F271" s="218" t="s">
        <v>4244</v>
      </c>
      <c r="G271" s="219" t="s">
        <v>250</v>
      </c>
      <c r="H271" s="220">
        <v>2</v>
      </c>
      <c r="I271" s="221"/>
      <c r="J271" s="222">
        <f>ROUND(I271*H271,2)</f>
        <v>0</v>
      </c>
      <c r="K271" s="218" t="s">
        <v>3896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0.050709999999999998</v>
      </c>
      <c r="R271" s="225">
        <f>Q271*H271</f>
        <v>0.10142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464</v>
      </c>
      <c r="AT271" s="227" t="s">
        <v>193</v>
      </c>
      <c r="AU271" s="227" t="s">
        <v>82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464</v>
      </c>
      <c r="BM271" s="227" t="s">
        <v>4245</v>
      </c>
    </row>
    <row r="272" s="2" customFormat="1">
      <c r="A272" s="41"/>
      <c r="B272" s="42"/>
      <c r="C272" s="43"/>
      <c r="D272" s="229" t="s">
        <v>200</v>
      </c>
      <c r="E272" s="43"/>
      <c r="F272" s="230" t="s">
        <v>4246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200</v>
      </c>
      <c r="AU272" s="20" t="s">
        <v>82</v>
      </c>
    </row>
    <row r="273" s="2" customFormat="1" ht="24.15" customHeight="1">
      <c r="A273" s="41"/>
      <c r="B273" s="42"/>
      <c r="C273" s="216" t="s">
        <v>1158</v>
      </c>
      <c r="D273" s="216" t="s">
        <v>193</v>
      </c>
      <c r="E273" s="217" t="s">
        <v>4247</v>
      </c>
      <c r="F273" s="218" t="s">
        <v>4248</v>
      </c>
      <c r="G273" s="219" t="s">
        <v>250</v>
      </c>
      <c r="H273" s="220">
        <v>4</v>
      </c>
      <c r="I273" s="221"/>
      <c r="J273" s="222">
        <f>ROUND(I273*H273,2)</f>
        <v>0</v>
      </c>
      <c r="K273" s="218" t="s">
        <v>3896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0.088440000000000005</v>
      </c>
      <c r="R273" s="225">
        <f>Q273*H273</f>
        <v>0.35376000000000002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464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464</v>
      </c>
      <c r="BM273" s="227" t="s">
        <v>4249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4250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2" customFormat="1" ht="16.5" customHeight="1">
      <c r="A275" s="41"/>
      <c r="B275" s="42"/>
      <c r="C275" s="216" t="s">
        <v>1171</v>
      </c>
      <c r="D275" s="216" t="s">
        <v>193</v>
      </c>
      <c r="E275" s="217" t="s">
        <v>4251</v>
      </c>
      <c r="F275" s="218" t="s">
        <v>4252</v>
      </c>
      <c r="G275" s="219" t="s">
        <v>250</v>
      </c>
      <c r="H275" s="220">
        <v>3</v>
      </c>
      <c r="I275" s="221"/>
      <c r="J275" s="222">
        <f>ROUND(I275*H275,2)</f>
        <v>0</v>
      </c>
      <c r="K275" s="218" t="s">
        <v>3896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0.0103</v>
      </c>
      <c r="R275" s="225">
        <f>Q275*H275</f>
        <v>0.0309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464</v>
      </c>
      <c r="AT275" s="227" t="s">
        <v>193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4253</v>
      </c>
    </row>
    <row r="276" s="2" customFormat="1">
      <c r="A276" s="41"/>
      <c r="B276" s="42"/>
      <c r="C276" s="43"/>
      <c r="D276" s="229" t="s">
        <v>200</v>
      </c>
      <c r="E276" s="43"/>
      <c r="F276" s="230" t="s">
        <v>4254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200</v>
      </c>
      <c r="AU276" s="20" t="s">
        <v>82</v>
      </c>
    </row>
    <row r="277" s="2" customFormat="1" ht="16.5" customHeight="1">
      <c r="A277" s="41"/>
      <c r="B277" s="42"/>
      <c r="C277" s="216" t="s">
        <v>1176</v>
      </c>
      <c r="D277" s="216" t="s">
        <v>193</v>
      </c>
      <c r="E277" s="217" t="s">
        <v>4255</v>
      </c>
      <c r="F277" s="218" t="s">
        <v>4256</v>
      </c>
      <c r="G277" s="219" t="s">
        <v>250</v>
      </c>
      <c r="H277" s="220">
        <v>1</v>
      </c>
      <c r="I277" s="221"/>
      <c r="J277" s="222">
        <f>ROUND(I277*H277,2)</f>
        <v>0</v>
      </c>
      <c r="K277" s="218" t="s">
        <v>3896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0.0123</v>
      </c>
      <c r="R277" s="225">
        <f>Q277*H277</f>
        <v>0.0123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464</v>
      </c>
      <c r="AT277" s="227" t="s">
        <v>193</v>
      </c>
      <c r="AU277" s="227" t="s">
        <v>82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464</v>
      </c>
      <c r="BM277" s="227" t="s">
        <v>4257</v>
      </c>
    </row>
    <row r="278" s="2" customFormat="1">
      <c r="A278" s="41"/>
      <c r="B278" s="42"/>
      <c r="C278" s="43"/>
      <c r="D278" s="229" t="s">
        <v>200</v>
      </c>
      <c r="E278" s="43"/>
      <c r="F278" s="230" t="s">
        <v>4258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200</v>
      </c>
      <c r="AU278" s="20" t="s">
        <v>82</v>
      </c>
    </row>
    <row r="279" s="2" customFormat="1" ht="16.5" customHeight="1">
      <c r="A279" s="41"/>
      <c r="B279" s="42"/>
      <c r="C279" s="216" t="s">
        <v>1184</v>
      </c>
      <c r="D279" s="216" t="s">
        <v>193</v>
      </c>
      <c r="E279" s="217" t="s">
        <v>4259</v>
      </c>
      <c r="F279" s="218" t="s">
        <v>4260</v>
      </c>
      <c r="G279" s="219" t="s">
        <v>250</v>
      </c>
      <c r="H279" s="220">
        <v>3</v>
      </c>
      <c r="I279" s="221"/>
      <c r="J279" s="222">
        <f>ROUND(I279*H279,2)</f>
        <v>0</v>
      </c>
      <c r="K279" s="218" t="s">
        <v>3896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0.0149</v>
      </c>
      <c r="R279" s="225">
        <f>Q279*H279</f>
        <v>0.044700000000000004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464</v>
      </c>
      <c r="AT279" s="227" t="s">
        <v>193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4261</v>
      </c>
    </row>
    <row r="280" s="2" customFormat="1">
      <c r="A280" s="41"/>
      <c r="B280" s="42"/>
      <c r="C280" s="43"/>
      <c r="D280" s="229" t="s">
        <v>200</v>
      </c>
      <c r="E280" s="43"/>
      <c r="F280" s="230" t="s">
        <v>4262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200</v>
      </c>
      <c r="AU280" s="20" t="s">
        <v>82</v>
      </c>
    </row>
    <row r="281" s="2" customFormat="1" ht="24.15" customHeight="1">
      <c r="A281" s="41"/>
      <c r="B281" s="42"/>
      <c r="C281" s="216" t="s">
        <v>1190</v>
      </c>
      <c r="D281" s="216" t="s">
        <v>193</v>
      </c>
      <c r="E281" s="217" t="s">
        <v>4263</v>
      </c>
      <c r="F281" s="218" t="s">
        <v>4264</v>
      </c>
      <c r="G281" s="219" t="s">
        <v>310</v>
      </c>
      <c r="H281" s="220">
        <v>1.1799999999999999</v>
      </c>
      <c r="I281" s="221"/>
      <c r="J281" s="222">
        <f>ROUND(I281*H281,2)</f>
        <v>0</v>
      </c>
      <c r="K281" s="218" t="s">
        <v>3896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464</v>
      </c>
      <c r="AT281" s="227" t="s">
        <v>193</v>
      </c>
      <c r="AU281" s="227" t="s">
        <v>82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464</v>
      </c>
      <c r="BM281" s="227" t="s">
        <v>4265</v>
      </c>
    </row>
    <row r="282" s="2" customFormat="1">
      <c r="A282" s="41"/>
      <c r="B282" s="42"/>
      <c r="C282" s="43"/>
      <c r="D282" s="229" t="s">
        <v>200</v>
      </c>
      <c r="E282" s="43"/>
      <c r="F282" s="230" t="s">
        <v>4266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200</v>
      </c>
      <c r="AU282" s="20" t="s">
        <v>82</v>
      </c>
    </row>
    <row r="283" s="12" customFormat="1" ht="25.92" customHeight="1">
      <c r="A283" s="12"/>
      <c r="B283" s="200"/>
      <c r="C283" s="201"/>
      <c r="D283" s="202" t="s">
        <v>71</v>
      </c>
      <c r="E283" s="203" t="s">
        <v>4267</v>
      </c>
      <c r="F283" s="203" t="s">
        <v>4268</v>
      </c>
      <c r="G283" s="201"/>
      <c r="H283" s="201"/>
      <c r="I283" s="204"/>
      <c r="J283" s="205">
        <f>BK283</f>
        <v>0</v>
      </c>
      <c r="K283" s="201"/>
      <c r="L283" s="206"/>
      <c r="M283" s="207"/>
      <c r="N283" s="208"/>
      <c r="O283" s="208"/>
      <c r="P283" s="209">
        <f>SUM(P284:P291)</f>
        <v>0</v>
      </c>
      <c r="Q283" s="208"/>
      <c r="R283" s="209">
        <f>SUM(R284:R291)</f>
        <v>0</v>
      </c>
      <c r="S283" s="208"/>
      <c r="T283" s="210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198</v>
      </c>
      <c r="AT283" s="212" t="s">
        <v>71</v>
      </c>
      <c r="AU283" s="212" t="s">
        <v>72</v>
      </c>
      <c r="AY283" s="211" t="s">
        <v>191</v>
      </c>
      <c r="BK283" s="213">
        <f>SUM(BK284:BK291)</f>
        <v>0</v>
      </c>
    </row>
    <row r="284" s="2" customFormat="1" ht="21.75" customHeight="1">
      <c r="A284" s="41"/>
      <c r="B284" s="42"/>
      <c r="C284" s="216" t="s">
        <v>1195</v>
      </c>
      <c r="D284" s="216" t="s">
        <v>193</v>
      </c>
      <c r="E284" s="217" t="s">
        <v>4269</v>
      </c>
      <c r="F284" s="218" t="s">
        <v>4270</v>
      </c>
      <c r="G284" s="219" t="s">
        <v>4271</v>
      </c>
      <c r="H284" s="220">
        <v>72</v>
      </c>
      <c r="I284" s="221"/>
      <c r="J284" s="222">
        <f>ROUND(I284*H284,2)</f>
        <v>0</v>
      </c>
      <c r="K284" s="218" t="s">
        <v>3896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3247</v>
      </c>
      <c r="AT284" s="227" t="s">
        <v>193</v>
      </c>
      <c r="AU284" s="227" t="s">
        <v>80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3247</v>
      </c>
      <c r="BM284" s="227" t="s">
        <v>4272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4273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80</v>
      </c>
    </row>
    <row r="286" s="2" customFormat="1" ht="24.15" customHeight="1">
      <c r="A286" s="41"/>
      <c r="B286" s="42"/>
      <c r="C286" s="216" t="s">
        <v>1200</v>
      </c>
      <c r="D286" s="216" t="s">
        <v>193</v>
      </c>
      <c r="E286" s="217" t="s">
        <v>4274</v>
      </c>
      <c r="F286" s="218" t="s">
        <v>4275</v>
      </c>
      <c r="G286" s="219" t="s">
        <v>4271</v>
      </c>
      <c r="H286" s="220">
        <v>12</v>
      </c>
      <c r="I286" s="221"/>
      <c r="J286" s="222">
        <f>ROUND(I286*H286,2)</f>
        <v>0</v>
      </c>
      <c r="K286" s="218" t="s">
        <v>3896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3247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3247</v>
      </c>
      <c r="BM286" s="227" t="s">
        <v>4276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4277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80</v>
      </c>
    </row>
    <row r="288" s="2" customFormat="1" ht="24.15" customHeight="1">
      <c r="A288" s="41"/>
      <c r="B288" s="42"/>
      <c r="C288" s="216" t="s">
        <v>1207</v>
      </c>
      <c r="D288" s="216" t="s">
        <v>193</v>
      </c>
      <c r="E288" s="217" t="s">
        <v>4278</v>
      </c>
      <c r="F288" s="218" t="s">
        <v>4279</v>
      </c>
      <c r="G288" s="219" t="s">
        <v>4271</v>
      </c>
      <c r="H288" s="220">
        <v>36</v>
      </c>
      <c r="I288" s="221"/>
      <c r="J288" s="222">
        <f>ROUND(I288*H288,2)</f>
        <v>0</v>
      </c>
      <c r="K288" s="218" t="s">
        <v>3896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3247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3247</v>
      </c>
      <c r="BM288" s="227" t="s">
        <v>4280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4281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80</v>
      </c>
    </row>
    <row r="290" s="2" customFormat="1" ht="24.15" customHeight="1">
      <c r="A290" s="41"/>
      <c r="B290" s="42"/>
      <c r="C290" s="216" t="s">
        <v>1227</v>
      </c>
      <c r="D290" s="216" t="s">
        <v>193</v>
      </c>
      <c r="E290" s="217" t="s">
        <v>4282</v>
      </c>
      <c r="F290" s="218" t="s">
        <v>4283</v>
      </c>
      <c r="G290" s="219" t="s">
        <v>4271</v>
      </c>
      <c r="H290" s="220">
        <v>6</v>
      </c>
      <c r="I290" s="221"/>
      <c r="J290" s="222">
        <f>ROUND(I290*H290,2)</f>
        <v>0</v>
      </c>
      <c r="K290" s="218" t="s">
        <v>3896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3247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3247</v>
      </c>
      <c r="BM290" s="227" t="s">
        <v>4284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4285</v>
      </c>
      <c r="G291" s="43"/>
      <c r="H291" s="43"/>
      <c r="I291" s="231"/>
      <c r="J291" s="43"/>
      <c r="K291" s="43"/>
      <c r="L291" s="47"/>
      <c r="M291" s="288"/>
      <c r="N291" s="289"/>
      <c r="O291" s="290"/>
      <c r="P291" s="290"/>
      <c r="Q291" s="290"/>
      <c r="R291" s="290"/>
      <c r="S291" s="290"/>
      <c r="T291" s="29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80</v>
      </c>
    </row>
    <row r="292" s="2" customFormat="1" ht="6.96" customHeight="1">
      <c r="A292" s="41"/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47"/>
      <c r="M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</sheetData>
  <sheetProtection sheet="1" autoFilter="0" formatColumns="0" formatRows="0" objects="1" scenarios="1" spinCount="100000" saltValue="RIxExfelSllvhX8MhlYm7xj67Htobp6sCl6ZxnxJbSO0HiLmEexs1l+oFuqNnAoy3v38RlenRsbuSE6vwZdseA==" hashValue="K/b/dsr6c4oS3gLVa6kU6cVkC2s510QNUPVbyDFeE4oUUDit5fMM1B2wmjg0JYV0Fv3v/QBt/IHBDgFLwrSJNw==" algorithmName="SHA-512" password="CC35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713463311"/>
    <hyperlink ref="F99" r:id="rId2" display="https://podminky.urs.cz/item/CS_URS_2025_01/713463312"/>
    <hyperlink ref="F101" r:id="rId3" display="https://podminky.urs.cz/item/CS_URS_2025_01/713463315"/>
    <hyperlink ref="F103" r:id="rId4" display="https://podminky.urs.cz/item/CS_URS_2025_01/713463316"/>
    <hyperlink ref="F119" r:id="rId5" display="https://podminky.urs.cz/item/CS_URS_2025_01/998713102"/>
    <hyperlink ref="F122" r:id="rId6" display="https://podminky.urs.cz/item/CS_URS_2025_01/731244009"/>
    <hyperlink ref="F124" r:id="rId7" display="https://podminky.urs.cz/item/CS_URS_2025_01/7312801011"/>
    <hyperlink ref="F126" r:id="rId8" display="https://podminky.urs.cz/item/CS_URS_2025_01/731810312"/>
    <hyperlink ref="F128" r:id="rId9" display="https://podminky.urs.cz/item/CS_URS_2025_01/731810342"/>
    <hyperlink ref="F130" r:id="rId10" display="https://podminky.urs.cz/item/CS_URS_2025_01/998731102"/>
    <hyperlink ref="F133" r:id="rId11" display="https://podminky.urs.cz/item/CS_URS_2025_01/732112232"/>
    <hyperlink ref="F135" r:id="rId12" display="https://podminky.urs.cz/item/CS_URS_2025_01/732113103"/>
    <hyperlink ref="F137" r:id="rId13" display="https://podminky.urs.cz/item/CS_URS_2025_01/732199100"/>
    <hyperlink ref="F139" r:id="rId14" display="https://podminky.urs.cz/item/CS_URS_2025_01/732211122"/>
    <hyperlink ref="F141" r:id="rId15" display="https://podminky.urs.cz/item/CS_URS_2025_01/732331106"/>
    <hyperlink ref="F143" r:id="rId16" display="https://podminky.urs.cz/item/CS_URS_2025_01/732331778"/>
    <hyperlink ref="F145" r:id="rId17" display="https://podminky.urs.cz/item/CS_URS_2025_01/7323321011"/>
    <hyperlink ref="F147" r:id="rId18" display="https://podminky.urs.cz/item/CS_URS_2025_01/732421201"/>
    <hyperlink ref="F149" r:id="rId19" display="https://podminky.urs.cz/item/CS_URS_2025_01/7324214441"/>
    <hyperlink ref="F151" r:id="rId20" display="https://podminky.urs.cz/item/CS_URS_2025_01/73242144412"/>
    <hyperlink ref="F153" r:id="rId21" display="https://podminky.urs.cz/item/CS_URS_2025_01/998732102"/>
    <hyperlink ref="F156" r:id="rId22" display="https://podminky.urs.cz/item/CS_URS_2025_01/733122221"/>
    <hyperlink ref="F158" r:id="rId23" display="https://podminky.urs.cz/item/CS_URS_2025_01/733122222"/>
    <hyperlink ref="F160" r:id="rId24" display="https://podminky.urs.cz/item/CS_URS_2025_01/733122223"/>
    <hyperlink ref="F162" r:id="rId25" display="https://podminky.urs.cz/item/CS_URS_2025_01/733122224"/>
    <hyperlink ref="F164" r:id="rId26" display="https://podminky.urs.cz/item/CS_URS_2025_01/733122225"/>
    <hyperlink ref="F166" r:id="rId27" display="https://podminky.urs.cz/item/CS_URS_2025_01/733122226"/>
    <hyperlink ref="F168" r:id="rId28" display="https://podminky.urs.cz/item/CS_URS_2025_01/733122227"/>
    <hyperlink ref="F170" r:id="rId29" display="https://podminky.urs.cz/item/CS_URS_2025_01/733122228"/>
    <hyperlink ref="F172" r:id="rId30" display="https://podminky.urs.cz/item/CS_URS_2025_01/733122229"/>
    <hyperlink ref="F174" r:id="rId31" display="https://podminky.urs.cz/item/CS_URS_2025_01/733224205"/>
    <hyperlink ref="F176" r:id="rId32" display="https://podminky.urs.cz/item/CS_URS_2025_01/733224206"/>
    <hyperlink ref="F178" r:id="rId33" display="https://podminky.urs.cz/item/CS_URS_2025_01/733224207"/>
    <hyperlink ref="F180" r:id="rId34" display="https://podminky.urs.cz/item/CS_URS_2025_01/733224208"/>
    <hyperlink ref="F182" r:id="rId35" display="https://podminky.urs.cz/item/CS_URS_2025_01/733224209"/>
    <hyperlink ref="F184" r:id="rId36" display="https://podminky.urs.cz/item/CS_URS_2025_01/733224221"/>
    <hyperlink ref="F186" r:id="rId37" display="https://podminky.urs.cz/item/CS_URS_2025_01/733224222"/>
    <hyperlink ref="F188" r:id="rId38" display="https://podminky.urs.cz/item/CS_URS_2025_01/733224223"/>
    <hyperlink ref="F190" r:id="rId39" display="https://podminky.urs.cz/item/CS_URS_2025_01/733291101"/>
    <hyperlink ref="F192" r:id="rId40" display="https://podminky.urs.cz/item/CS_URS_2025_01/733291102"/>
    <hyperlink ref="F194" r:id="rId41" display="https://podminky.urs.cz/item/CS_URS_2025_01/733811231"/>
    <hyperlink ref="F196" r:id="rId42" display="https://podminky.urs.cz/item/CS_URS_2025_01/733811232"/>
    <hyperlink ref="F198" r:id="rId43" display="https://podminky.urs.cz/item/CS_URS_2025_01/998733102"/>
    <hyperlink ref="F201" r:id="rId44" display="https://podminky.urs.cz/item/CS_URS_2025_01/7341634261"/>
    <hyperlink ref="F203" r:id="rId45" display="https://podminky.urs.cz/item/CS_URS_2025_01/734211120"/>
    <hyperlink ref="F205" r:id="rId46" display="https://podminky.urs.cz/item/CS_URS_2025_01/734220116"/>
    <hyperlink ref="F207" r:id="rId47" display="https://podminky.urs.cz/item/CS_URS_2025_01/734221552"/>
    <hyperlink ref="F209" r:id="rId48" display="https://podminky.urs.cz/item/CS_URS_2025_01/734221682"/>
    <hyperlink ref="F211" r:id="rId49" display="https://podminky.urs.cz/item/CS_URS_2025_01/7342216821"/>
    <hyperlink ref="F213" r:id="rId50" display="https://podminky.urs.cz/item/CS_URS_2025_01/73422168212"/>
    <hyperlink ref="F215" r:id="rId51" display="https://podminky.urs.cz/item/CS_URS_2025_01/7342424171"/>
    <hyperlink ref="F217" r:id="rId52" display="https://podminky.urs.cz/item/CS_URS_2025_01/734261333"/>
    <hyperlink ref="F219" r:id="rId53" display="https://podminky.urs.cz/item/CS_URS_2025_01/734261402"/>
    <hyperlink ref="F221" r:id="rId54" display="https://podminky.urs.cz/item/CS_URS_2025_01/734291123"/>
    <hyperlink ref="F223" r:id="rId55" display="https://podminky.urs.cz/item/CS_URS_2025_01/734292714"/>
    <hyperlink ref="F225" r:id="rId56" display="https://podminky.urs.cz/item/CS_URS_2025_01/734292715"/>
    <hyperlink ref="F227" r:id="rId57" display="https://podminky.urs.cz/item/CS_URS_2025_01/734292716"/>
    <hyperlink ref="F229" r:id="rId58" display="https://podminky.urs.cz/item/CS_URS_2025_01/734292717"/>
    <hyperlink ref="F231" r:id="rId59" display="https://podminky.urs.cz/item/CS_URS_2025_01/734292718"/>
    <hyperlink ref="F233" r:id="rId60" display="https://podminky.urs.cz/item/CS_URS_2025_01/734295022"/>
    <hyperlink ref="F235" r:id="rId61" display="https://podminky.urs.cz/item/CS_URS_2025_01/734411101"/>
    <hyperlink ref="F237" r:id="rId62" display="https://podminky.urs.cz/item/CS_URS_2025_01/734421111"/>
    <hyperlink ref="F239" r:id="rId63" display="https://podminky.urs.cz/item/CS_URS_2025_01/998734102"/>
    <hyperlink ref="F242" r:id="rId64" display="https://podminky.urs.cz/item/CS_URS_2025_01/735152171"/>
    <hyperlink ref="F244" r:id="rId65" display="https://podminky.urs.cz/item/CS_URS_2025_01/735152172"/>
    <hyperlink ref="F246" r:id="rId66" display="https://podminky.urs.cz/item/CS_URS_2025_01/735152174"/>
    <hyperlink ref="F248" r:id="rId67" display="https://podminky.urs.cz/item/CS_URS_2025_01/735152272"/>
    <hyperlink ref="F250" r:id="rId68" display="https://podminky.urs.cz/item/CS_URS_2025_01/735152472"/>
    <hyperlink ref="F252" r:id="rId69" display="https://podminky.urs.cz/item/CS_URS_2025_01/735152473"/>
    <hyperlink ref="F254" r:id="rId70" display="https://podminky.urs.cz/item/CS_URS_2025_01/735152474"/>
    <hyperlink ref="F256" r:id="rId71" display="https://podminky.urs.cz/item/CS_URS_2025_01/735152573"/>
    <hyperlink ref="F258" r:id="rId72" display="https://podminky.urs.cz/item/CS_URS_2025_01/735152574"/>
    <hyperlink ref="F260" r:id="rId73" display="https://podminky.urs.cz/item/CS_URS_2025_01/735152575"/>
    <hyperlink ref="F262" r:id="rId74" display="https://podminky.urs.cz/item/CS_URS_2025_01/735152576"/>
    <hyperlink ref="F264" r:id="rId75" display="https://podminky.urs.cz/item/CS_URS_2025_01/735152577"/>
    <hyperlink ref="F266" r:id="rId76" display="https://podminky.urs.cz/item/CS_URS_2025_01/735152578"/>
    <hyperlink ref="F268" r:id="rId77" display="https://podminky.urs.cz/item/CS_URS_2025_01/735152580"/>
    <hyperlink ref="F270" r:id="rId78" display="https://podminky.urs.cz/item/CS_URS_2025_01/735152584"/>
    <hyperlink ref="F272" r:id="rId79" display="https://podminky.urs.cz/item/CS_URS_2025_01/735152596"/>
    <hyperlink ref="F274" r:id="rId80" display="https://podminky.urs.cz/item/CS_URS_2025_01/735152601"/>
    <hyperlink ref="F276" r:id="rId81" display="https://podminky.urs.cz/item/CS_URS_2025_01/735160131"/>
    <hyperlink ref="F278" r:id="rId82" display="https://podminky.urs.cz/item/CS_URS_2025_01/735160141"/>
    <hyperlink ref="F280" r:id="rId83" display="https://podminky.urs.cz/item/CS_URS_2025_01/735160143"/>
    <hyperlink ref="F282" r:id="rId84" display="https://podminky.urs.cz/item/CS_URS_2025_01/998735102"/>
    <hyperlink ref="F285" r:id="rId85" display="https://podminky.urs.cz/item/CS_URS_2025_01/HZS22221"/>
    <hyperlink ref="F287" r:id="rId86" display="https://podminky.urs.cz/item/CS_URS_2025_01/HZS22222"/>
    <hyperlink ref="F289" r:id="rId87" display="https://podminky.urs.cz/item/CS_URS_2025_01/HZS24911"/>
    <hyperlink ref="F291" r:id="rId88" display="https://podminky.urs.cz/item/CS_URS_2025_01/HZS4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4286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80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4287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297" t="s">
        <v>4288</v>
      </c>
      <c r="E15" s="41"/>
      <c r="F15" s="298" t="s">
        <v>4289</v>
      </c>
      <c r="G15" s="41"/>
      <c r="H15" s="41"/>
      <c r="I15" s="297" t="s">
        <v>4290</v>
      </c>
      <c r="J15" s="298" t="s">
        <v>831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3887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4291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ROUND((SUM(BE104:BE391)),  2)</f>
        <v>0</v>
      </c>
      <c r="G35" s="41"/>
      <c r="H35" s="41"/>
      <c r="I35" s="161">
        <v>0.20999999999999999</v>
      </c>
      <c r="J35" s="160">
        <f>ROUND(((SUM(BE104:BE391))*I35),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ROUND((SUM(BF104:BF391)),  2)</f>
        <v>0</v>
      </c>
      <c r="G36" s="41"/>
      <c r="H36" s="41"/>
      <c r="I36" s="161">
        <v>0.12</v>
      </c>
      <c r="J36" s="160">
        <f>ROUND(((SUM(BF104:BF391))*I36),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ROUND((SUM(BG104:BG391)),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ROUND((SUM(BH104:BH391)),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ROUND((SUM(BI104:BI391)),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D1.4.2 - Zdravotechnické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Krnov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Lenka Jerakasová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4292</v>
      </c>
      <c r="E66" s="186"/>
      <c r="F66" s="186"/>
      <c r="G66" s="186"/>
      <c r="H66" s="186"/>
      <c r="I66" s="186"/>
      <c r="J66" s="187">
        <f>J145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174</v>
      </c>
      <c r="E69" s="186"/>
      <c r="F69" s="186"/>
      <c r="G69" s="186"/>
      <c r="H69" s="186"/>
      <c r="I69" s="186"/>
      <c r="J69" s="187">
        <f>J162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175</v>
      </c>
      <c r="E70" s="186"/>
      <c r="F70" s="186"/>
      <c r="G70" s="186"/>
      <c r="H70" s="186"/>
      <c r="I70" s="186"/>
      <c r="J70" s="187">
        <f>J174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342</v>
      </c>
      <c r="E71" s="181"/>
      <c r="F71" s="181"/>
      <c r="G71" s="181"/>
      <c r="H71" s="181"/>
      <c r="I71" s="181"/>
      <c r="J71" s="182">
        <f>J177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8"/>
      <c r="D72" s="185" t="s">
        <v>1278</v>
      </c>
      <c r="E72" s="186"/>
      <c r="F72" s="186"/>
      <c r="G72" s="186"/>
      <c r="H72" s="186"/>
      <c r="I72" s="186"/>
      <c r="J72" s="187">
        <f>J178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4293</v>
      </c>
      <c r="E73" s="186"/>
      <c r="F73" s="186"/>
      <c r="G73" s="186"/>
      <c r="H73" s="186"/>
      <c r="I73" s="186"/>
      <c r="J73" s="187">
        <f>J189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4294</v>
      </c>
      <c r="E74" s="186"/>
      <c r="F74" s="186"/>
      <c r="G74" s="186"/>
      <c r="H74" s="186"/>
      <c r="I74" s="186"/>
      <c r="J74" s="187">
        <f>J231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4295</v>
      </c>
      <c r="E75" s="186"/>
      <c r="F75" s="186"/>
      <c r="G75" s="186"/>
      <c r="H75" s="186"/>
      <c r="I75" s="186"/>
      <c r="J75" s="187">
        <f>J298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4296</v>
      </c>
      <c r="E76" s="186"/>
      <c r="F76" s="186"/>
      <c r="G76" s="186"/>
      <c r="H76" s="186"/>
      <c r="I76" s="186"/>
      <c r="J76" s="187">
        <f>J317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4297</v>
      </c>
      <c r="E77" s="186"/>
      <c r="F77" s="186"/>
      <c r="G77" s="186"/>
      <c r="H77" s="186"/>
      <c r="I77" s="186"/>
      <c r="J77" s="187">
        <f>J322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4298</v>
      </c>
      <c r="E78" s="186"/>
      <c r="F78" s="186"/>
      <c r="G78" s="186"/>
      <c r="H78" s="186"/>
      <c r="I78" s="186"/>
      <c r="J78" s="187">
        <f>J366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1288</v>
      </c>
      <c r="E79" s="186"/>
      <c r="F79" s="186"/>
      <c r="G79" s="186"/>
      <c r="H79" s="186"/>
      <c r="I79" s="186"/>
      <c r="J79" s="187">
        <f>J378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4299</v>
      </c>
      <c r="E80" s="181"/>
      <c r="F80" s="181"/>
      <c r="G80" s="181"/>
      <c r="H80" s="181"/>
      <c r="I80" s="181"/>
      <c r="J80" s="182">
        <f>J381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28"/>
      <c r="D81" s="185" t="s">
        <v>4300</v>
      </c>
      <c r="E81" s="186"/>
      <c r="F81" s="186"/>
      <c r="G81" s="186"/>
      <c r="H81" s="186"/>
      <c r="I81" s="186"/>
      <c r="J81" s="187">
        <f>J382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3893</v>
      </c>
      <c r="E82" s="181"/>
      <c r="F82" s="181"/>
      <c r="G82" s="181"/>
      <c r="H82" s="181"/>
      <c r="I82" s="181"/>
      <c r="J82" s="182">
        <f>J385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176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Novostavba střediska krizového řízení - Objekt záchranné služby s heliportem v areálu SZZ Krnov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163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3883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337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D1.4.2 - Zdravotechnické instalace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Krnov</v>
      </c>
      <c r="G98" s="43"/>
      <c r="H98" s="43"/>
      <c r="I98" s="35" t="s">
        <v>23</v>
      </c>
      <c r="J98" s="75" t="str">
        <f>IF(J14="","",J14)</f>
        <v>20. 9. 2024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31</v>
      </c>
      <c r="J100" s="39" t="str">
        <f>E23</f>
        <v xml:space="preserve">Lenka Jerakasová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35</v>
      </c>
      <c r="J101" s="39" t="str">
        <f>E26</f>
        <v>Lenka Jerakasová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177</v>
      </c>
      <c r="D103" s="192" t="s">
        <v>57</v>
      </c>
      <c r="E103" s="192" t="s">
        <v>53</v>
      </c>
      <c r="F103" s="192" t="s">
        <v>54</v>
      </c>
      <c r="G103" s="192" t="s">
        <v>178</v>
      </c>
      <c r="H103" s="192" t="s">
        <v>179</v>
      </c>
      <c r="I103" s="192" t="s">
        <v>180</v>
      </c>
      <c r="J103" s="192" t="s">
        <v>167</v>
      </c>
      <c r="K103" s="193" t="s">
        <v>181</v>
      </c>
      <c r="L103" s="194"/>
      <c r="M103" s="95" t="s">
        <v>19</v>
      </c>
      <c r="N103" s="96" t="s">
        <v>42</v>
      </c>
      <c r="O103" s="96" t="s">
        <v>182</v>
      </c>
      <c r="P103" s="96" t="s">
        <v>183</v>
      </c>
      <c r="Q103" s="96" t="s">
        <v>184</v>
      </c>
      <c r="R103" s="96" t="s">
        <v>185</v>
      </c>
      <c r="S103" s="96" t="s">
        <v>186</v>
      </c>
      <c r="T103" s="97" t="s">
        <v>187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188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P105+P177+P381+P385</f>
        <v>0</v>
      </c>
      <c r="Q104" s="99"/>
      <c r="R104" s="197">
        <f>R105+R177+R381+R385</f>
        <v>62.317716000000004</v>
      </c>
      <c r="S104" s="99"/>
      <c r="T104" s="198">
        <f>T105+T177+T381+T385</f>
        <v>1.7949999999999999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168</v>
      </c>
      <c r="BK104" s="199">
        <f>BK105+BK177+BK381+BK385</f>
        <v>0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189</v>
      </c>
      <c r="F105" s="203" t="s">
        <v>190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P106+P150+P153+P162+P174</f>
        <v>0</v>
      </c>
      <c r="Q105" s="208"/>
      <c r="R105" s="209">
        <f>R106+R150+R153+R162+R174</f>
        <v>59.584678000000004</v>
      </c>
      <c r="S105" s="208"/>
      <c r="T105" s="210">
        <f>T106+T150+T153+T162+T174</f>
        <v>1.7949999999999999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71</v>
      </c>
      <c r="AU105" s="212" t="s">
        <v>72</v>
      </c>
      <c r="AY105" s="211" t="s">
        <v>191</v>
      </c>
      <c r="BK105" s="213">
        <f>BK106+BK150+BK153+BK162+BK174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80</v>
      </c>
      <c r="F106" s="214" t="s">
        <v>192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P107+SUM(P108:P145)</f>
        <v>0</v>
      </c>
      <c r="Q106" s="208"/>
      <c r="R106" s="209">
        <f>R107+SUM(R108:R145)</f>
        <v>55.640808</v>
      </c>
      <c r="S106" s="208"/>
      <c r="T106" s="210">
        <f>T107+SUM(T108:T145)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71</v>
      </c>
      <c r="AU106" s="212" t="s">
        <v>80</v>
      </c>
      <c r="AY106" s="211" t="s">
        <v>191</v>
      </c>
      <c r="BK106" s="213">
        <f>BK107+SUM(BK108:BK145)</f>
        <v>0</v>
      </c>
    </row>
    <row r="107" s="2" customFormat="1" ht="24.15" customHeight="1">
      <c r="A107" s="41"/>
      <c r="B107" s="42"/>
      <c r="C107" s="216" t="s">
        <v>80</v>
      </c>
      <c r="D107" s="216" t="s">
        <v>193</v>
      </c>
      <c r="E107" s="217" t="s">
        <v>4301</v>
      </c>
      <c r="F107" s="218" t="s">
        <v>4302</v>
      </c>
      <c r="G107" s="219" t="s">
        <v>233</v>
      </c>
      <c r="H107" s="220">
        <v>72.719999999999999</v>
      </c>
      <c r="I107" s="221"/>
      <c r="J107" s="222">
        <f>ROUND(I107*H107,2)</f>
        <v>0</v>
      </c>
      <c r="K107" s="218" t="s">
        <v>3896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4303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4304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4305</v>
      </c>
      <c r="G109" s="246"/>
      <c r="H109" s="249">
        <v>72.719999999999999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72.719999999999999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1.75" customHeight="1">
      <c r="A111" s="41"/>
      <c r="B111" s="42"/>
      <c r="C111" s="216" t="s">
        <v>82</v>
      </c>
      <c r="D111" s="216" t="s">
        <v>193</v>
      </c>
      <c r="E111" s="217" t="s">
        <v>4306</v>
      </c>
      <c r="F111" s="218" t="s">
        <v>4307</v>
      </c>
      <c r="G111" s="219" t="s">
        <v>196</v>
      </c>
      <c r="H111" s="220">
        <v>171.19999999999999</v>
      </c>
      <c r="I111" s="221"/>
      <c r="J111" s="222">
        <f>ROUND(I111*H111,2)</f>
        <v>0</v>
      </c>
      <c r="K111" s="218" t="s">
        <v>3896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0.00084000000000000003</v>
      </c>
      <c r="R111" s="225">
        <f>Q111*H111</f>
        <v>0.14380799999999999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4308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4309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4310</v>
      </c>
      <c r="G113" s="246"/>
      <c r="H113" s="249">
        <v>171.19999999999999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6" customFormat="1">
      <c r="A114" s="16"/>
      <c r="B114" s="267"/>
      <c r="C114" s="268"/>
      <c r="D114" s="236" t="s">
        <v>202</v>
      </c>
      <c r="E114" s="269" t="s">
        <v>19</v>
      </c>
      <c r="F114" s="270" t="s">
        <v>212</v>
      </c>
      <c r="G114" s="268"/>
      <c r="H114" s="271">
        <v>171.19999999999999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202</v>
      </c>
      <c r="AU114" s="277" t="s">
        <v>82</v>
      </c>
      <c r="AV114" s="16" t="s">
        <v>198</v>
      </c>
      <c r="AW114" s="16" t="s">
        <v>34</v>
      </c>
      <c r="AX114" s="16" t="s">
        <v>80</v>
      </c>
      <c r="AY114" s="277" t="s">
        <v>191</v>
      </c>
    </row>
    <row r="115" s="2" customFormat="1" ht="24.15" customHeight="1">
      <c r="A115" s="41"/>
      <c r="B115" s="42"/>
      <c r="C115" s="216" t="s">
        <v>93</v>
      </c>
      <c r="D115" s="216" t="s">
        <v>193</v>
      </c>
      <c r="E115" s="217" t="s">
        <v>4311</v>
      </c>
      <c r="F115" s="218" t="s">
        <v>4312</v>
      </c>
      <c r="G115" s="219" t="s">
        <v>196</v>
      </c>
      <c r="H115" s="220">
        <v>171.19999999999999</v>
      </c>
      <c r="I115" s="221"/>
      <c r="J115" s="222">
        <f>ROUND(I115*H115,2)</f>
        <v>0</v>
      </c>
      <c r="K115" s="218" t="s">
        <v>3896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4313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4314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37.8" customHeight="1">
      <c r="A117" s="41"/>
      <c r="B117" s="42"/>
      <c r="C117" s="216" t="s">
        <v>198</v>
      </c>
      <c r="D117" s="216" t="s">
        <v>193</v>
      </c>
      <c r="E117" s="217" t="s">
        <v>4315</v>
      </c>
      <c r="F117" s="218" t="s">
        <v>4316</v>
      </c>
      <c r="G117" s="219" t="s">
        <v>233</v>
      </c>
      <c r="H117" s="220">
        <v>39.259999999999998</v>
      </c>
      <c r="I117" s="221"/>
      <c r="J117" s="222">
        <f>ROUND(I117*H117,2)</f>
        <v>0</v>
      </c>
      <c r="K117" s="218" t="s">
        <v>3896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4317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4318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4" customFormat="1">
      <c r="A119" s="14"/>
      <c r="B119" s="245"/>
      <c r="C119" s="246"/>
      <c r="D119" s="236" t="s">
        <v>202</v>
      </c>
      <c r="E119" s="247" t="s">
        <v>19</v>
      </c>
      <c r="F119" s="248" t="s">
        <v>4319</v>
      </c>
      <c r="G119" s="246"/>
      <c r="H119" s="249">
        <v>39.259999999999998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202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191</v>
      </c>
    </row>
    <row r="120" s="16" customFormat="1">
      <c r="A120" s="16"/>
      <c r="B120" s="267"/>
      <c r="C120" s="268"/>
      <c r="D120" s="236" t="s">
        <v>202</v>
      </c>
      <c r="E120" s="269" t="s">
        <v>19</v>
      </c>
      <c r="F120" s="270" t="s">
        <v>212</v>
      </c>
      <c r="G120" s="268"/>
      <c r="H120" s="271">
        <v>39.259999999999998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202</v>
      </c>
      <c r="AU120" s="277" t="s">
        <v>82</v>
      </c>
      <c r="AV120" s="16" t="s">
        <v>198</v>
      </c>
      <c r="AW120" s="16" t="s">
        <v>34</v>
      </c>
      <c r="AX120" s="16" t="s">
        <v>80</v>
      </c>
      <c r="AY120" s="277" t="s">
        <v>191</v>
      </c>
    </row>
    <row r="121" s="2" customFormat="1" ht="37.8" customHeight="1">
      <c r="A121" s="41"/>
      <c r="B121" s="42"/>
      <c r="C121" s="216" t="s">
        <v>242</v>
      </c>
      <c r="D121" s="216" t="s">
        <v>193</v>
      </c>
      <c r="E121" s="217" t="s">
        <v>4320</v>
      </c>
      <c r="F121" s="218" t="s">
        <v>4321</v>
      </c>
      <c r="G121" s="219" t="s">
        <v>233</v>
      </c>
      <c r="H121" s="220">
        <v>392.60000000000002</v>
      </c>
      <c r="I121" s="221"/>
      <c r="J121" s="222">
        <f>ROUND(I121*H121,2)</f>
        <v>0</v>
      </c>
      <c r="K121" s="218" t="s">
        <v>3896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4322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4323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4324</v>
      </c>
      <c r="G123" s="246"/>
      <c r="H123" s="249">
        <v>39.259999999999998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39.259999999999998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72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4325</v>
      </c>
      <c r="G125" s="246"/>
      <c r="H125" s="249">
        <v>392.60000000000002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247</v>
      </c>
      <c r="D126" s="216" t="s">
        <v>193</v>
      </c>
      <c r="E126" s="217" t="s">
        <v>4326</v>
      </c>
      <c r="F126" s="218" t="s">
        <v>4327</v>
      </c>
      <c r="G126" s="219" t="s">
        <v>233</v>
      </c>
      <c r="H126" s="220">
        <v>39.259999999999998</v>
      </c>
      <c r="I126" s="221"/>
      <c r="J126" s="222">
        <f>ROUND(I126*H126,2)</f>
        <v>0</v>
      </c>
      <c r="K126" s="218" t="s">
        <v>3896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4328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4329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2" customFormat="1" ht="24.15" customHeight="1">
      <c r="A128" s="41"/>
      <c r="B128" s="42"/>
      <c r="C128" s="216" t="s">
        <v>254</v>
      </c>
      <c r="D128" s="216" t="s">
        <v>193</v>
      </c>
      <c r="E128" s="217" t="s">
        <v>4330</v>
      </c>
      <c r="F128" s="218" t="s">
        <v>4331</v>
      </c>
      <c r="G128" s="219" t="s">
        <v>233</v>
      </c>
      <c r="H128" s="220">
        <v>39.259999999999998</v>
      </c>
      <c r="I128" s="221"/>
      <c r="J128" s="222">
        <f>ROUND(I128*H128,2)</f>
        <v>0</v>
      </c>
      <c r="K128" s="218" t="s">
        <v>3896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4332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4333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2" customFormat="1" ht="24.15" customHeight="1">
      <c r="A130" s="41"/>
      <c r="B130" s="42"/>
      <c r="C130" s="216" t="s">
        <v>259</v>
      </c>
      <c r="D130" s="216" t="s">
        <v>193</v>
      </c>
      <c r="E130" s="217" t="s">
        <v>4334</v>
      </c>
      <c r="F130" s="218" t="s">
        <v>4335</v>
      </c>
      <c r="G130" s="219" t="s">
        <v>233</v>
      </c>
      <c r="H130" s="220">
        <v>39.259999999999998</v>
      </c>
      <c r="I130" s="221"/>
      <c r="J130" s="222">
        <f>ROUND(I130*H130,2)</f>
        <v>0</v>
      </c>
      <c r="K130" s="218" t="s">
        <v>3896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4336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4337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24.15" customHeight="1">
      <c r="A132" s="41"/>
      <c r="B132" s="42"/>
      <c r="C132" s="216" t="s">
        <v>264</v>
      </c>
      <c r="D132" s="216" t="s">
        <v>193</v>
      </c>
      <c r="E132" s="217" t="s">
        <v>397</v>
      </c>
      <c r="F132" s="218" t="s">
        <v>398</v>
      </c>
      <c r="G132" s="219" t="s">
        <v>310</v>
      </c>
      <c r="H132" s="220">
        <v>88.334999999999994</v>
      </c>
      <c r="I132" s="221"/>
      <c r="J132" s="222">
        <f>ROUND(I132*H132,2)</f>
        <v>0</v>
      </c>
      <c r="K132" s="218" t="s">
        <v>3896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4338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4339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4324</v>
      </c>
      <c r="G134" s="246"/>
      <c r="H134" s="249">
        <v>39.259999999999998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39.259999999999998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72</v>
      </c>
      <c r="AY135" s="277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4340</v>
      </c>
      <c r="G136" s="246"/>
      <c r="H136" s="249">
        <v>88.334999999999994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2" customFormat="1" ht="24.15" customHeight="1">
      <c r="A137" s="41"/>
      <c r="B137" s="42"/>
      <c r="C137" s="216" t="s">
        <v>270</v>
      </c>
      <c r="D137" s="216" t="s">
        <v>193</v>
      </c>
      <c r="E137" s="217" t="s">
        <v>4341</v>
      </c>
      <c r="F137" s="218" t="s">
        <v>4342</v>
      </c>
      <c r="G137" s="219" t="s">
        <v>233</v>
      </c>
      <c r="H137" s="220">
        <v>52.381</v>
      </c>
      <c r="I137" s="221"/>
      <c r="J137" s="222">
        <f>ROUND(I137*H137,2)</f>
        <v>0</v>
      </c>
      <c r="K137" s="218" t="s">
        <v>3896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4343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4344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2" customFormat="1" ht="37.8" customHeight="1">
      <c r="A139" s="41"/>
      <c r="B139" s="42"/>
      <c r="C139" s="216" t="s">
        <v>275</v>
      </c>
      <c r="D139" s="216" t="s">
        <v>193</v>
      </c>
      <c r="E139" s="217" t="s">
        <v>4345</v>
      </c>
      <c r="F139" s="218" t="s">
        <v>4346</v>
      </c>
      <c r="G139" s="219" t="s">
        <v>233</v>
      </c>
      <c r="H139" s="220">
        <v>32.645000000000003</v>
      </c>
      <c r="I139" s="221"/>
      <c r="J139" s="222">
        <f>ROUND(I139*H139,2)</f>
        <v>0</v>
      </c>
      <c r="K139" s="218" t="s">
        <v>3896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82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4347</v>
      </c>
    </row>
    <row r="140" s="2" customFormat="1">
      <c r="A140" s="41"/>
      <c r="B140" s="42"/>
      <c r="C140" s="43"/>
      <c r="D140" s="229" t="s">
        <v>200</v>
      </c>
      <c r="E140" s="43"/>
      <c r="F140" s="230" t="s">
        <v>4348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200</v>
      </c>
      <c r="AU140" s="20" t="s">
        <v>82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4349</v>
      </c>
      <c r="G141" s="246"/>
      <c r="H141" s="249">
        <v>32.645000000000003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32.645000000000003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16.5" customHeight="1">
      <c r="A143" s="41"/>
      <c r="B143" s="42"/>
      <c r="C143" s="278" t="s">
        <v>8</v>
      </c>
      <c r="D143" s="278" t="s">
        <v>260</v>
      </c>
      <c r="E143" s="279" t="s">
        <v>4350</v>
      </c>
      <c r="F143" s="280" t="s">
        <v>4351</v>
      </c>
      <c r="G143" s="281" t="s">
        <v>310</v>
      </c>
      <c r="H143" s="282">
        <v>55.497</v>
      </c>
      <c r="I143" s="283"/>
      <c r="J143" s="284">
        <f>ROUND(I143*H143,2)</f>
        <v>0</v>
      </c>
      <c r="K143" s="280" t="s">
        <v>3896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1</v>
      </c>
      <c r="R143" s="225">
        <f>Q143*H143</f>
        <v>55.497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259</v>
      </c>
      <c r="AT143" s="227" t="s">
        <v>260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4352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4353</v>
      </c>
      <c r="G144" s="246"/>
      <c r="H144" s="249">
        <v>55.497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80</v>
      </c>
      <c r="AY144" s="255" t="s">
        <v>191</v>
      </c>
    </row>
    <row r="145" s="12" customFormat="1" ht="20.88" customHeight="1">
      <c r="A145" s="12"/>
      <c r="B145" s="200"/>
      <c r="C145" s="201"/>
      <c r="D145" s="202" t="s">
        <v>71</v>
      </c>
      <c r="E145" s="214" t="s">
        <v>198</v>
      </c>
      <c r="F145" s="214" t="s">
        <v>911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71</v>
      </c>
      <c r="AU145" s="212" t="s">
        <v>82</v>
      </c>
      <c r="AY145" s="211" t="s">
        <v>191</v>
      </c>
      <c r="BK145" s="213">
        <f>SUM(BK146:BK149)</f>
        <v>0</v>
      </c>
    </row>
    <row r="146" s="2" customFormat="1" ht="16.5" customHeight="1">
      <c r="A146" s="41"/>
      <c r="B146" s="42"/>
      <c r="C146" s="216" t="s">
        <v>287</v>
      </c>
      <c r="D146" s="216" t="s">
        <v>193</v>
      </c>
      <c r="E146" s="217" t="s">
        <v>4354</v>
      </c>
      <c r="F146" s="218" t="s">
        <v>4355</v>
      </c>
      <c r="G146" s="219" t="s">
        <v>233</v>
      </c>
      <c r="H146" s="220">
        <v>6.6150000000000002</v>
      </c>
      <c r="I146" s="221"/>
      <c r="J146" s="222">
        <f>ROUND(I146*H146,2)</f>
        <v>0</v>
      </c>
      <c r="K146" s="218" t="s">
        <v>3896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93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4356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4357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93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4358</v>
      </c>
      <c r="G148" s="246"/>
      <c r="H148" s="249">
        <v>6.6150000000000002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93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6.6150000000000002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93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12" customFormat="1" ht="22.8" customHeight="1">
      <c r="A150" s="12"/>
      <c r="B150" s="200"/>
      <c r="C150" s="201"/>
      <c r="D150" s="202" t="s">
        <v>71</v>
      </c>
      <c r="E150" s="214" t="s">
        <v>247</v>
      </c>
      <c r="F150" s="214" t="s">
        <v>1081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1.764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80</v>
      </c>
      <c r="AT150" s="212" t="s">
        <v>71</v>
      </c>
      <c r="AU150" s="212" t="s">
        <v>80</v>
      </c>
      <c r="AY150" s="211" t="s">
        <v>191</v>
      </c>
      <c r="BK150" s="213">
        <f>SUM(BK151:BK152)</f>
        <v>0</v>
      </c>
    </row>
    <row r="151" s="2" customFormat="1" ht="16.5" customHeight="1">
      <c r="A151" s="41"/>
      <c r="B151" s="42"/>
      <c r="C151" s="216" t="s">
        <v>293</v>
      </c>
      <c r="D151" s="216" t="s">
        <v>193</v>
      </c>
      <c r="E151" s="217" t="s">
        <v>4359</v>
      </c>
      <c r="F151" s="218" t="s">
        <v>4360</v>
      </c>
      <c r="G151" s="219" t="s">
        <v>196</v>
      </c>
      <c r="H151" s="220">
        <v>31.5</v>
      </c>
      <c r="I151" s="221"/>
      <c r="J151" s="222">
        <f>ROUND(I151*H151,2)</f>
        <v>0</v>
      </c>
      <c r="K151" s="218" t="s">
        <v>3896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0.056000000000000001</v>
      </c>
      <c r="R151" s="225">
        <f>Q151*H151</f>
        <v>1.764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4361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4362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264</v>
      </c>
      <c r="F153" s="214" t="s">
        <v>292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SUM(P154:P161)</f>
        <v>0</v>
      </c>
      <c r="Q153" s="208"/>
      <c r="R153" s="209">
        <f>SUM(R154:R161)</f>
        <v>2.1798700000000002</v>
      </c>
      <c r="S153" s="208"/>
      <c r="T153" s="210">
        <f>SUM(T154:T161)</f>
        <v>1.7949999999999999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71</v>
      </c>
      <c r="AU153" s="212" t="s">
        <v>80</v>
      </c>
      <c r="AY153" s="211" t="s">
        <v>191</v>
      </c>
      <c r="BK153" s="213">
        <f>SUM(BK154:BK161)</f>
        <v>0</v>
      </c>
    </row>
    <row r="154" s="2" customFormat="1" ht="16.5" customHeight="1">
      <c r="A154" s="41"/>
      <c r="B154" s="42"/>
      <c r="C154" s="216" t="s">
        <v>300</v>
      </c>
      <c r="D154" s="216" t="s">
        <v>193</v>
      </c>
      <c r="E154" s="217" t="s">
        <v>4363</v>
      </c>
      <c r="F154" s="218" t="s">
        <v>4364</v>
      </c>
      <c r="G154" s="219" t="s">
        <v>215</v>
      </c>
      <c r="H154" s="220">
        <v>7</v>
      </c>
      <c r="I154" s="221"/>
      <c r="J154" s="222">
        <f>ROUND(I154*H154,2)</f>
        <v>0</v>
      </c>
      <c r="K154" s="218" t="s">
        <v>3896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0.29221000000000003</v>
      </c>
      <c r="R154" s="225">
        <f>Q154*H154</f>
        <v>2.0454700000000003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4365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4366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464</v>
      </c>
      <c r="D156" s="278" t="s">
        <v>260</v>
      </c>
      <c r="E156" s="279" t="s">
        <v>4367</v>
      </c>
      <c r="F156" s="280" t="s">
        <v>4368</v>
      </c>
      <c r="G156" s="281" t="s">
        <v>215</v>
      </c>
      <c r="H156" s="282">
        <v>7</v>
      </c>
      <c r="I156" s="283"/>
      <c r="J156" s="284">
        <f>ROUND(I156*H156,2)</f>
        <v>0</v>
      </c>
      <c r="K156" s="280" t="s">
        <v>3896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0.015599999999999999</v>
      </c>
      <c r="R156" s="225">
        <f>Q156*H156</f>
        <v>0.10919999999999999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4369</v>
      </c>
    </row>
    <row r="157" s="2" customFormat="1" ht="16.5" customHeight="1">
      <c r="A157" s="41"/>
      <c r="B157" s="42"/>
      <c r="C157" s="278" t="s">
        <v>313</v>
      </c>
      <c r="D157" s="278" t="s">
        <v>260</v>
      </c>
      <c r="E157" s="279" t="s">
        <v>4370</v>
      </c>
      <c r="F157" s="280" t="s">
        <v>4371</v>
      </c>
      <c r="G157" s="281" t="s">
        <v>215</v>
      </c>
      <c r="H157" s="282">
        <v>7</v>
      </c>
      <c r="I157" s="283"/>
      <c r="J157" s="284">
        <f>ROUND(I157*H157,2)</f>
        <v>0</v>
      </c>
      <c r="K157" s="280" t="s">
        <v>3896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0.0035999999999999999</v>
      </c>
      <c r="R157" s="225">
        <f>Q157*H157</f>
        <v>0.0252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4372</v>
      </c>
    </row>
    <row r="158" s="2" customFormat="1" ht="21.75" customHeight="1">
      <c r="A158" s="41"/>
      <c r="B158" s="42"/>
      <c r="C158" s="216" t="s">
        <v>318</v>
      </c>
      <c r="D158" s="216" t="s">
        <v>193</v>
      </c>
      <c r="E158" s="217" t="s">
        <v>4373</v>
      </c>
      <c r="F158" s="218" t="s">
        <v>4374</v>
      </c>
      <c r="G158" s="219" t="s">
        <v>215</v>
      </c>
      <c r="H158" s="220">
        <v>20</v>
      </c>
      <c r="I158" s="221"/>
      <c r="J158" s="222">
        <f>ROUND(I158*H158,2)</f>
        <v>0</v>
      </c>
      <c r="K158" s="218" t="s">
        <v>3896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0.0089999999999999993</v>
      </c>
      <c r="T158" s="226">
        <f>S158*H158</f>
        <v>0.17999999999999999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4375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4376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21.75" customHeight="1">
      <c r="A160" s="41"/>
      <c r="B160" s="42"/>
      <c r="C160" s="216" t="s">
        <v>324</v>
      </c>
      <c r="D160" s="216" t="s">
        <v>193</v>
      </c>
      <c r="E160" s="217" t="s">
        <v>4377</v>
      </c>
      <c r="F160" s="218" t="s">
        <v>4378</v>
      </c>
      <c r="G160" s="219" t="s">
        <v>215</v>
      </c>
      <c r="H160" s="220">
        <v>85</v>
      </c>
      <c r="I160" s="221"/>
      <c r="J160" s="222">
        <f>ROUND(I160*H160,2)</f>
        <v>0</v>
      </c>
      <c r="K160" s="218" t="s">
        <v>3896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0.019</v>
      </c>
      <c r="T160" s="226">
        <f>S160*H160</f>
        <v>1.615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4379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4380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12" customFormat="1" ht="22.8" customHeight="1">
      <c r="A162" s="12"/>
      <c r="B162" s="200"/>
      <c r="C162" s="201"/>
      <c r="D162" s="202" t="s">
        <v>71</v>
      </c>
      <c r="E162" s="214" t="s">
        <v>305</v>
      </c>
      <c r="F162" s="214" t="s">
        <v>306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SUM(P163:P173)</f>
        <v>0</v>
      </c>
      <c r="Q162" s="208"/>
      <c r="R162" s="209">
        <f>SUM(R163:R173)</f>
        <v>0</v>
      </c>
      <c r="S162" s="208"/>
      <c r="T162" s="21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80</v>
      </c>
      <c r="AT162" s="212" t="s">
        <v>71</v>
      </c>
      <c r="AU162" s="212" t="s">
        <v>80</v>
      </c>
      <c r="AY162" s="211" t="s">
        <v>191</v>
      </c>
      <c r="BK162" s="213">
        <f>SUM(BK163:BK173)</f>
        <v>0</v>
      </c>
    </row>
    <row r="163" s="2" customFormat="1" ht="24.15" customHeight="1">
      <c r="A163" s="41"/>
      <c r="B163" s="42"/>
      <c r="C163" s="216" t="s">
        <v>331</v>
      </c>
      <c r="D163" s="216" t="s">
        <v>193</v>
      </c>
      <c r="E163" s="217" t="s">
        <v>4381</v>
      </c>
      <c r="F163" s="218" t="s">
        <v>4382</v>
      </c>
      <c r="G163" s="219" t="s">
        <v>310</v>
      </c>
      <c r="H163" s="220">
        <v>1.7949999999999999</v>
      </c>
      <c r="I163" s="221"/>
      <c r="J163" s="222">
        <f>ROUND(I163*H163,2)</f>
        <v>0</v>
      </c>
      <c r="K163" s="218" t="s">
        <v>3896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4383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4384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1.75" customHeight="1">
      <c r="A165" s="41"/>
      <c r="B165" s="42"/>
      <c r="C165" s="216" t="s">
        <v>7</v>
      </c>
      <c r="D165" s="216" t="s">
        <v>193</v>
      </c>
      <c r="E165" s="217" t="s">
        <v>314</v>
      </c>
      <c r="F165" s="218" t="s">
        <v>315</v>
      </c>
      <c r="G165" s="219" t="s">
        <v>310</v>
      </c>
      <c r="H165" s="220">
        <v>1.7949999999999999</v>
      </c>
      <c r="I165" s="221"/>
      <c r="J165" s="222">
        <f>ROUND(I165*H165,2)</f>
        <v>0</v>
      </c>
      <c r="K165" s="218" t="s">
        <v>3896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4385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4386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531</v>
      </c>
      <c r="D167" s="216" t="s">
        <v>193</v>
      </c>
      <c r="E167" s="217" t="s">
        <v>319</v>
      </c>
      <c r="F167" s="218" t="s">
        <v>4387</v>
      </c>
      <c r="G167" s="219" t="s">
        <v>310</v>
      </c>
      <c r="H167" s="220">
        <v>25.129999999999999</v>
      </c>
      <c r="I167" s="221"/>
      <c r="J167" s="222">
        <f>ROUND(I167*H167,2)</f>
        <v>0</v>
      </c>
      <c r="K167" s="218" t="s">
        <v>3896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4388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4389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4390</v>
      </c>
      <c r="G169" s="246"/>
      <c r="H169" s="249">
        <v>1.7949999999999999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1.7949999999999999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72</v>
      </c>
      <c r="AY170" s="277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4391</v>
      </c>
      <c r="G171" s="246"/>
      <c r="H171" s="249">
        <v>25.129999999999999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80</v>
      </c>
      <c r="AY171" s="255" t="s">
        <v>191</v>
      </c>
    </row>
    <row r="172" s="2" customFormat="1" ht="24.15" customHeight="1">
      <c r="A172" s="41"/>
      <c r="B172" s="42"/>
      <c r="C172" s="216" t="s">
        <v>553</v>
      </c>
      <c r="D172" s="216" t="s">
        <v>193</v>
      </c>
      <c r="E172" s="217" t="s">
        <v>3768</v>
      </c>
      <c r="F172" s="218" t="s">
        <v>3769</v>
      </c>
      <c r="G172" s="219" t="s">
        <v>310</v>
      </c>
      <c r="H172" s="220">
        <v>1.7949999999999999</v>
      </c>
      <c r="I172" s="221"/>
      <c r="J172" s="222">
        <f>ROUND(I172*H172,2)</f>
        <v>0</v>
      </c>
      <c r="K172" s="218" t="s">
        <v>3896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4392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4393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2" customFormat="1" ht="22.8" customHeight="1">
      <c r="A174" s="12"/>
      <c r="B174" s="200"/>
      <c r="C174" s="201"/>
      <c r="D174" s="202" t="s">
        <v>71</v>
      </c>
      <c r="E174" s="214" t="s">
        <v>329</v>
      </c>
      <c r="F174" s="214" t="s">
        <v>330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80</v>
      </c>
      <c r="AT174" s="212" t="s">
        <v>71</v>
      </c>
      <c r="AU174" s="212" t="s">
        <v>80</v>
      </c>
      <c r="AY174" s="211" t="s">
        <v>191</v>
      </c>
      <c r="BK174" s="213">
        <f>SUM(BK175:BK176)</f>
        <v>0</v>
      </c>
    </row>
    <row r="175" s="2" customFormat="1" ht="33" customHeight="1">
      <c r="A175" s="41"/>
      <c r="B175" s="42"/>
      <c r="C175" s="216" t="s">
        <v>307</v>
      </c>
      <c r="D175" s="216" t="s">
        <v>193</v>
      </c>
      <c r="E175" s="217" t="s">
        <v>4394</v>
      </c>
      <c r="F175" s="218" t="s">
        <v>4395</v>
      </c>
      <c r="G175" s="219" t="s">
        <v>310</v>
      </c>
      <c r="H175" s="220">
        <v>3.944</v>
      </c>
      <c r="I175" s="221"/>
      <c r="J175" s="222">
        <f>ROUND(I175*H175,2)</f>
        <v>0</v>
      </c>
      <c r="K175" s="218" t="s">
        <v>3896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4396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4397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1154</v>
      </c>
      <c r="F177" s="203" t="s">
        <v>1155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P178+P189+P231+P298+P317+P322+P366+P378</f>
        <v>0</v>
      </c>
      <c r="Q177" s="208"/>
      <c r="R177" s="209">
        <f>R178+R189+R231+R298+R317+R322+R366+R378</f>
        <v>2.7330380000000001</v>
      </c>
      <c r="S177" s="208"/>
      <c r="T177" s="210">
        <f>T178+T189+T231+T298+T317+T322+T366+T378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82</v>
      </c>
      <c r="AT177" s="212" t="s">
        <v>71</v>
      </c>
      <c r="AU177" s="212" t="s">
        <v>72</v>
      </c>
      <c r="AY177" s="211" t="s">
        <v>191</v>
      </c>
      <c r="BK177" s="213">
        <f>BK178+BK189+BK231+BK298+BK317+BK322+BK366+BK378</f>
        <v>0</v>
      </c>
    </row>
    <row r="178" s="12" customFormat="1" ht="22.8" customHeight="1">
      <c r="A178" s="12"/>
      <c r="B178" s="200"/>
      <c r="C178" s="201"/>
      <c r="D178" s="202" t="s">
        <v>71</v>
      </c>
      <c r="E178" s="214" t="s">
        <v>2052</v>
      </c>
      <c r="F178" s="214" t="s">
        <v>2053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SUM(P179:P188)</f>
        <v>0</v>
      </c>
      <c r="Q178" s="208"/>
      <c r="R178" s="209">
        <f>SUM(R179:R188)</f>
        <v>0.16055000000000003</v>
      </c>
      <c r="S178" s="208"/>
      <c r="T178" s="210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82</v>
      </c>
      <c r="AT178" s="212" t="s">
        <v>71</v>
      </c>
      <c r="AU178" s="212" t="s">
        <v>80</v>
      </c>
      <c r="AY178" s="211" t="s">
        <v>191</v>
      </c>
      <c r="BK178" s="213">
        <f>SUM(BK179:BK188)</f>
        <v>0</v>
      </c>
    </row>
    <row r="179" s="2" customFormat="1" ht="37.8" customHeight="1">
      <c r="A179" s="41"/>
      <c r="B179" s="42"/>
      <c r="C179" s="216" t="s">
        <v>584</v>
      </c>
      <c r="D179" s="216" t="s">
        <v>193</v>
      </c>
      <c r="E179" s="217" t="s">
        <v>3894</v>
      </c>
      <c r="F179" s="218" t="s">
        <v>3895</v>
      </c>
      <c r="G179" s="219" t="s">
        <v>215</v>
      </c>
      <c r="H179" s="220">
        <v>168</v>
      </c>
      <c r="I179" s="221"/>
      <c r="J179" s="222">
        <f>ROUND(I179*H179,2)</f>
        <v>0</v>
      </c>
      <c r="K179" s="218" t="s">
        <v>3896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9.0000000000000006E-05</v>
      </c>
      <c r="R179" s="225">
        <f>Q179*H179</f>
        <v>0.015120000000000002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4398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3898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37.8" customHeight="1">
      <c r="A181" s="41"/>
      <c r="B181" s="42"/>
      <c r="C181" s="216" t="s">
        <v>592</v>
      </c>
      <c r="D181" s="216" t="s">
        <v>193</v>
      </c>
      <c r="E181" s="217" t="s">
        <v>3903</v>
      </c>
      <c r="F181" s="218" t="s">
        <v>3904</v>
      </c>
      <c r="G181" s="219" t="s">
        <v>215</v>
      </c>
      <c r="H181" s="220">
        <v>42</v>
      </c>
      <c r="I181" s="221"/>
      <c r="J181" s="222">
        <f>ROUND(I181*H181,2)</f>
        <v>0</v>
      </c>
      <c r="K181" s="218" t="s">
        <v>3896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0.00013999999999999999</v>
      </c>
      <c r="R181" s="225">
        <f>Q181*H181</f>
        <v>0.0058799999999999998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4399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3906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16.5" customHeight="1">
      <c r="A183" s="41"/>
      <c r="B183" s="42"/>
      <c r="C183" s="278" t="s">
        <v>597</v>
      </c>
      <c r="D183" s="278" t="s">
        <v>260</v>
      </c>
      <c r="E183" s="279" t="s">
        <v>4400</v>
      </c>
      <c r="F183" s="280" t="s">
        <v>4401</v>
      </c>
      <c r="G183" s="281" t="s">
        <v>215</v>
      </c>
      <c r="H183" s="282">
        <v>116</v>
      </c>
      <c r="I183" s="283"/>
      <c r="J183" s="284">
        <f>ROUND(I183*H183,2)</f>
        <v>0</v>
      </c>
      <c r="K183" s="280" t="s">
        <v>3896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0.00072000000000000005</v>
      </c>
      <c r="R183" s="225">
        <f>Q183*H183</f>
        <v>0.083520000000000011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688</v>
      </c>
      <c r="AT183" s="227" t="s">
        <v>260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4402</v>
      </c>
    </row>
    <row r="184" s="2" customFormat="1" ht="16.5" customHeight="1">
      <c r="A184" s="41"/>
      <c r="B184" s="42"/>
      <c r="C184" s="278" t="s">
        <v>608</v>
      </c>
      <c r="D184" s="278" t="s">
        <v>260</v>
      </c>
      <c r="E184" s="279" t="s">
        <v>4403</v>
      </c>
      <c r="F184" s="280" t="s">
        <v>4404</v>
      </c>
      <c r="G184" s="281" t="s">
        <v>215</v>
      </c>
      <c r="H184" s="282">
        <v>15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0.00054000000000000001</v>
      </c>
      <c r="R184" s="225">
        <f>Q184*H184</f>
        <v>0.0080999999999999996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688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464</v>
      </c>
      <c r="BM184" s="227" t="s">
        <v>4405</v>
      </c>
    </row>
    <row r="185" s="2" customFormat="1" ht="16.5" customHeight="1">
      <c r="A185" s="41"/>
      <c r="B185" s="42"/>
      <c r="C185" s="278" t="s">
        <v>625</v>
      </c>
      <c r="D185" s="278" t="s">
        <v>260</v>
      </c>
      <c r="E185" s="279" t="s">
        <v>3915</v>
      </c>
      <c r="F185" s="280" t="s">
        <v>3916</v>
      </c>
      <c r="G185" s="281" t="s">
        <v>215</v>
      </c>
      <c r="H185" s="282">
        <v>57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0.00059000000000000003</v>
      </c>
      <c r="R185" s="225">
        <f>Q185*H185</f>
        <v>0.03363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4406</v>
      </c>
    </row>
    <row r="186" s="2" customFormat="1" ht="16.5" customHeight="1">
      <c r="A186" s="41"/>
      <c r="B186" s="42"/>
      <c r="C186" s="278" t="s">
        <v>662</v>
      </c>
      <c r="D186" s="278" t="s">
        <v>260</v>
      </c>
      <c r="E186" s="279" t="s">
        <v>3923</v>
      </c>
      <c r="F186" s="280" t="s">
        <v>3924</v>
      </c>
      <c r="G186" s="281" t="s">
        <v>215</v>
      </c>
      <c r="H186" s="282">
        <v>22</v>
      </c>
      <c r="I186" s="283"/>
      <c r="J186" s="284">
        <f>ROUND(I186*H186,2)</f>
        <v>0</v>
      </c>
      <c r="K186" s="280" t="s">
        <v>197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0.00064999999999999997</v>
      </c>
      <c r="R186" s="225">
        <f>Q186*H186</f>
        <v>0.0143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688</v>
      </c>
      <c r="AT186" s="227" t="s">
        <v>260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4407</v>
      </c>
    </row>
    <row r="187" s="2" customFormat="1" ht="24.15" customHeight="1">
      <c r="A187" s="41"/>
      <c r="B187" s="42"/>
      <c r="C187" s="216" t="s">
        <v>683</v>
      </c>
      <c r="D187" s="216" t="s">
        <v>193</v>
      </c>
      <c r="E187" s="217" t="s">
        <v>2180</v>
      </c>
      <c r="F187" s="218" t="s">
        <v>2181</v>
      </c>
      <c r="G187" s="219" t="s">
        <v>310</v>
      </c>
      <c r="H187" s="220">
        <v>0.161</v>
      </c>
      <c r="I187" s="221"/>
      <c r="J187" s="222">
        <f>ROUND(I187*H187,2)</f>
        <v>0</v>
      </c>
      <c r="K187" s="218" t="s">
        <v>3896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4408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3940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12" customFormat="1" ht="22.8" customHeight="1">
      <c r="A189" s="12"/>
      <c r="B189" s="200"/>
      <c r="C189" s="201"/>
      <c r="D189" s="202" t="s">
        <v>71</v>
      </c>
      <c r="E189" s="214" t="s">
        <v>4409</v>
      </c>
      <c r="F189" s="214" t="s">
        <v>4410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SUM(P190:P230)</f>
        <v>0</v>
      </c>
      <c r="Q189" s="208"/>
      <c r="R189" s="209">
        <f>SUM(R190:R230)</f>
        <v>0.46893000000000007</v>
      </c>
      <c r="S189" s="208"/>
      <c r="T189" s="210">
        <f>SUM(T190:T230)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82</v>
      </c>
      <c r="AT189" s="212" t="s">
        <v>71</v>
      </c>
      <c r="AU189" s="212" t="s">
        <v>80</v>
      </c>
      <c r="AY189" s="211" t="s">
        <v>191</v>
      </c>
      <c r="BK189" s="213">
        <f>SUM(BK190:BK230)</f>
        <v>0</v>
      </c>
    </row>
    <row r="190" s="2" customFormat="1" ht="16.5" customHeight="1">
      <c r="A190" s="41"/>
      <c r="B190" s="42"/>
      <c r="C190" s="216" t="s">
        <v>688</v>
      </c>
      <c r="D190" s="216" t="s">
        <v>193</v>
      </c>
      <c r="E190" s="217" t="s">
        <v>4411</v>
      </c>
      <c r="F190" s="218" t="s">
        <v>4412</v>
      </c>
      <c r="G190" s="219" t="s">
        <v>215</v>
      </c>
      <c r="H190" s="220">
        <v>26</v>
      </c>
      <c r="I190" s="221"/>
      <c r="J190" s="222">
        <f>ROUND(I190*H190,2)</f>
        <v>0</v>
      </c>
      <c r="K190" s="218" t="s">
        <v>3896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0.00142</v>
      </c>
      <c r="R190" s="225">
        <f>Q190*H190</f>
        <v>0.036920000000000001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464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4413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4414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2" customFormat="1" ht="16.5" customHeight="1">
      <c r="A192" s="41"/>
      <c r="B192" s="42"/>
      <c r="C192" s="216" t="s">
        <v>696</v>
      </c>
      <c r="D192" s="216" t="s">
        <v>193</v>
      </c>
      <c r="E192" s="217" t="s">
        <v>4415</v>
      </c>
      <c r="F192" s="218" t="s">
        <v>4416</v>
      </c>
      <c r="G192" s="219" t="s">
        <v>215</v>
      </c>
      <c r="H192" s="220">
        <v>103</v>
      </c>
      <c r="I192" s="221"/>
      <c r="J192" s="222">
        <f>ROUND(I192*H192,2)</f>
        <v>0</v>
      </c>
      <c r="K192" s="218" t="s">
        <v>3896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0.00197</v>
      </c>
      <c r="R192" s="225">
        <f>Q192*H192</f>
        <v>0.20291000000000001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464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4417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4418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2" customFormat="1" ht="16.5" customHeight="1">
      <c r="A194" s="41"/>
      <c r="B194" s="42"/>
      <c r="C194" s="216" t="s">
        <v>707</v>
      </c>
      <c r="D194" s="216" t="s">
        <v>193</v>
      </c>
      <c r="E194" s="217" t="s">
        <v>4419</v>
      </c>
      <c r="F194" s="218" t="s">
        <v>4420</v>
      </c>
      <c r="G194" s="219" t="s">
        <v>215</v>
      </c>
      <c r="H194" s="220">
        <v>45</v>
      </c>
      <c r="I194" s="221"/>
      <c r="J194" s="222">
        <f>ROUND(I194*H194,2)</f>
        <v>0</v>
      </c>
      <c r="K194" s="218" t="s">
        <v>3896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0.0030400000000000002</v>
      </c>
      <c r="R194" s="225">
        <f>Q194*H194</f>
        <v>0.13680000000000001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464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4421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4422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2" customFormat="1" ht="16.5" customHeight="1">
      <c r="A196" s="41"/>
      <c r="B196" s="42"/>
      <c r="C196" s="216" t="s">
        <v>716</v>
      </c>
      <c r="D196" s="216" t="s">
        <v>193</v>
      </c>
      <c r="E196" s="217" t="s">
        <v>4423</v>
      </c>
      <c r="F196" s="218" t="s">
        <v>4424</v>
      </c>
      <c r="G196" s="219" t="s">
        <v>215</v>
      </c>
      <c r="H196" s="220">
        <v>10</v>
      </c>
      <c r="I196" s="221"/>
      <c r="J196" s="222">
        <f>ROUND(I196*H196,2)</f>
        <v>0</v>
      </c>
      <c r="K196" s="218" t="s">
        <v>3896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0.00063000000000000003</v>
      </c>
      <c r="R196" s="225">
        <f>Q196*H196</f>
        <v>0.0063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464</v>
      </c>
      <c r="AT196" s="227" t="s">
        <v>193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4425</v>
      </c>
    </row>
    <row r="197" s="2" customFormat="1">
      <c r="A197" s="41"/>
      <c r="B197" s="42"/>
      <c r="C197" s="43"/>
      <c r="D197" s="229" t="s">
        <v>200</v>
      </c>
      <c r="E197" s="43"/>
      <c r="F197" s="230" t="s">
        <v>4426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200</v>
      </c>
      <c r="AU197" s="20" t="s">
        <v>82</v>
      </c>
    </row>
    <row r="198" s="2" customFormat="1" ht="16.5" customHeight="1">
      <c r="A198" s="41"/>
      <c r="B198" s="42"/>
      <c r="C198" s="216" t="s">
        <v>724</v>
      </c>
      <c r="D198" s="216" t="s">
        <v>193</v>
      </c>
      <c r="E198" s="217" t="s">
        <v>4427</v>
      </c>
      <c r="F198" s="218" t="s">
        <v>4428</v>
      </c>
      <c r="G198" s="219" t="s">
        <v>215</v>
      </c>
      <c r="H198" s="220">
        <v>30</v>
      </c>
      <c r="I198" s="221"/>
      <c r="J198" s="222">
        <f>ROUND(I198*H198,2)</f>
        <v>0</v>
      </c>
      <c r="K198" s="218" t="s">
        <v>3896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0.0012999999999999999</v>
      </c>
      <c r="R198" s="225">
        <f>Q198*H198</f>
        <v>0.039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4429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4430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2" customFormat="1" ht="16.5" customHeight="1">
      <c r="A200" s="41"/>
      <c r="B200" s="42"/>
      <c r="C200" s="216" t="s">
        <v>732</v>
      </c>
      <c r="D200" s="216" t="s">
        <v>193</v>
      </c>
      <c r="E200" s="217" t="s">
        <v>4431</v>
      </c>
      <c r="F200" s="218" t="s">
        <v>4432</v>
      </c>
      <c r="G200" s="219" t="s">
        <v>215</v>
      </c>
      <c r="H200" s="220">
        <v>59</v>
      </c>
      <c r="I200" s="221"/>
      <c r="J200" s="222">
        <f>ROUND(I200*H200,2)</f>
        <v>0</v>
      </c>
      <c r="K200" s="218" t="s">
        <v>3896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0.00040000000000000002</v>
      </c>
      <c r="R200" s="225">
        <f>Q200*H200</f>
        <v>0.023599999999999999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4433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4434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4435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4436</v>
      </c>
      <c r="G203" s="246"/>
      <c r="H203" s="249">
        <v>59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59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16" t="s">
        <v>738</v>
      </c>
      <c r="D205" s="216" t="s">
        <v>193</v>
      </c>
      <c r="E205" s="217" t="s">
        <v>4437</v>
      </c>
      <c r="F205" s="218" t="s">
        <v>4438</v>
      </c>
      <c r="G205" s="219" t="s">
        <v>215</v>
      </c>
      <c r="H205" s="220">
        <v>8</v>
      </c>
      <c r="I205" s="221"/>
      <c r="J205" s="222">
        <f>ROUND(I205*H205,2)</f>
        <v>0</v>
      </c>
      <c r="K205" s="218" t="s">
        <v>3896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0.00042999999999999999</v>
      </c>
      <c r="R205" s="225">
        <f>Q205*H205</f>
        <v>0.0034399999999999999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4439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4440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16" t="s">
        <v>775</v>
      </c>
      <c r="D207" s="216" t="s">
        <v>193</v>
      </c>
      <c r="E207" s="217" t="s">
        <v>4441</v>
      </c>
      <c r="F207" s="218" t="s">
        <v>4442</v>
      </c>
      <c r="G207" s="219" t="s">
        <v>215</v>
      </c>
      <c r="H207" s="220">
        <v>12</v>
      </c>
      <c r="I207" s="221"/>
      <c r="J207" s="222">
        <f>ROUND(I207*H207,2)</f>
        <v>0</v>
      </c>
      <c r="K207" s="218" t="s">
        <v>3896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0.00050000000000000001</v>
      </c>
      <c r="R207" s="225">
        <f>Q207*H207</f>
        <v>0.0060000000000000001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464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4443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4444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2" customFormat="1" ht="16.5" customHeight="1">
      <c r="A209" s="41"/>
      <c r="B209" s="42"/>
      <c r="C209" s="216" t="s">
        <v>826</v>
      </c>
      <c r="D209" s="216" t="s">
        <v>193</v>
      </c>
      <c r="E209" s="217" t="s">
        <v>4445</v>
      </c>
      <c r="F209" s="218" t="s">
        <v>4446</v>
      </c>
      <c r="G209" s="219" t="s">
        <v>250</v>
      </c>
      <c r="H209" s="220">
        <v>2</v>
      </c>
      <c r="I209" s="221"/>
      <c r="J209" s="222">
        <f>ROUND(I209*H209,2)</f>
        <v>0</v>
      </c>
      <c r="K209" s="218" t="s">
        <v>3896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4447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4448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16" t="s">
        <v>831</v>
      </c>
      <c r="D211" s="216" t="s">
        <v>193</v>
      </c>
      <c r="E211" s="217" t="s">
        <v>4449</v>
      </c>
      <c r="F211" s="218" t="s">
        <v>4450</v>
      </c>
      <c r="G211" s="219" t="s">
        <v>250</v>
      </c>
      <c r="H211" s="220">
        <v>10</v>
      </c>
      <c r="I211" s="221"/>
      <c r="J211" s="222">
        <f>ROUND(I211*H211,2)</f>
        <v>0</v>
      </c>
      <c r="K211" s="218" t="s">
        <v>3896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464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4451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4452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2" customFormat="1" ht="16.5" customHeight="1">
      <c r="A213" s="41"/>
      <c r="B213" s="42"/>
      <c r="C213" s="216" t="s">
        <v>838</v>
      </c>
      <c r="D213" s="216" t="s">
        <v>193</v>
      </c>
      <c r="E213" s="217" t="s">
        <v>4453</v>
      </c>
      <c r="F213" s="218" t="s">
        <v>4454</v>
      </c>
      <c r="G213" s="219" t="s">
        <v>250</v>
      </c>
      <c r="H213" s="220">
        <v>10</v>
      </c>
      <c r="I213" s="221"/>
      <c r="J213" s="222">
        <f>ROUND(I213*H213,2)</f>
        <v>0</v>
      </c>
      <c r="K213" s="218" t="s">
        <v>3896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464</v>
      </c>
      <c r="AT213" s="227" t="s">
        <v>193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4455</v>
      </c>
    </row>
    <row r="214" s="2" customFormat="1">
      <c r="A214" s="41"/>
      <c r="B214" s="42"/>
      <c r="C214" s="43"/>
      <c r="D214" s="229" t="s">
        <v>200</v>
      </c>
      <c r="E214" s="43"/>
      <c r="F214" s="230" t="s">
        <v>4456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200</v>
      </c>
      <c r="AU214" s="20" t="s">
        <v>82</v>
      </c>
    </row>
    <row r="215" s="2" customFormat="1" ht="16.5" customHeight="1">
      <c r="A215" s="41"/>
      <c r="B215" s="42"/>
      <c r="C215" s="216" t="s">
        <v>844</v>
      </c>
      <c r="D215" s="216" t="s">
        <v>193</v>
      </c>
      <c r="E215" s="217" t="s">
        <v>4457</v>
      </c>
      <c r="F215" s="218" t="s">
        <v>4458</v>
      </c>
      <c r="G215" s="219" t="s">
        <v>250</v>
      </c>
      <c r="H215" s="220">
        <v>11</v>
      </c>
      <c r="I215" s="221"/>
      <c r="J215" s="222">
        <f>ROUND(I215*H215,2)</f>
        <v>0</v>
      </c>
      <c r="K215" s="218" t="s">
        <v>3896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464</v>
      </c>
      <c r="AT215" s="227" t="s">
        <v>193</v>
      </c>
      <c r="AU215" s="227" t="s">
        <v>82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464</v>
      </c>
      <c r="BM215" s="227" t="s">
        <v>4459</v>
      </c>
    </row>
    <row r="216" s="2" customFormat="1">
      <c r="A216" s="41"/>
      <c r="B216" s="42"/>
      <c r="C216" s="43"/>
      <c r="D216" s="229" t="s">
        <v>200</v>
      </c>
      <c r="E216" s="43"/>
      <c r="F216" s="230" t="s">
        <v>4460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200</v>
      </c>
      <c r="AU216" s="20" t="s">
        <v>82</v>
      </c>
    </row>
    <row r="217" s="2" customFormat="1" ht="16.5" customHeight="1">
      <c r="A217" s="41"/>
      <c r="B217" s="42"/>
      <c r="C217" s="216" t="s">
        <v>856</v>
      </c>
      <c r="D217" s="216" t="s">
        <v>193</v>
      </c>
      <c r="E217" s="217" t="s">
        <v>4461</v>
      </c>
      <c r="F217" s="218" t="s">
        <v>4462</v>
      </c>
      <c r="G217" s="219" t="s">
        <v>250</v>
      </c>
      <c r="H217" s="220">
        <v>2</v>
      </c>
      <c r="I217" s="221"/>
      <c r="J217" s="222">
        <f>ROUND(I217*H217,2)</f>
        <v>0</v>
      </c>
      <c r="K217" s="218" t="s">
        <v>3896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0.00148</v>
      </c>
      <c r="R217" s="225">
        <f>Q217*H217</f>
        <v>0.00296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464</v>
      </c>
      <c r="AT217" s="227" t="s">
        <v>193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4463</v>
      </c>
    </row>
    <row r="218" s="2" customFormat="1">
      <c r="A218" s="41"/>
      <c r="B218" s="42"/>
      <c r="C218" s="43"/>
      <c r="D218" s="229" t="s">
        <v>200</v>
      </c>
      <c r="E218" s="43"/>
      <c r="F218" s="230" t="s">
        <v>4464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200</v>
      </c>
      <c r="AU218" s="20" t="s">
        <v>82</v>
      </c>
    </row>
    <row r="219" s="2" customFormat="1" ht="16.5" customHeight="1">
      <c r="A219" s="41"/>
      <c r="B219" s="42"/>
      <c r="C219" s="216" t="s">
        <v>867</v>
      </c>
      <c r="D219" s="216" t="s">
        <v>193</v>
      </c>
      <c r="E219" s="217" t="s">
        <v>4465</v>
      </c>
      <c r="F219" s="218" t="s">
        <v>4466</v>
      </c>
      <c r="G219" s="219" t="s">
        <v>250</v>
      </c>
      <c r="H219" s="220">
        <v>1</v>
      </c>
      <c r="I219" s="221"/>
      <c r="J219" s="222">
        <f>ROUND(I219*H219,2)</f>
        <v>0</v>
      </c>
      <c r="K219" s="218" t="s">
        <v>3896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0.0052399999999999999</v>
      </c>
      <c r="R219" s="225">
        <f>Q219*H219</f>
        <v>0.0052399999999999999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464</v>
      </c>
      <c r="AT219" s="227" t="s">
        <v>193</v>
      </c>
      <c r="AU219" s="227" t="s">
        <v>82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464</v>
      </c>
      <c r="BM219" s="227" t="s">
        <v>4467</v>
      </c>
    </row>
    <row r="220" s="2" customFormat="1">
      <c r="A220" s="41"/>
      <c r="B220" s="42"/>
      <c r="C220" s="43"/>
      <c r="D220" s="229" t="s">
        <v>200</v>
      </c>
      <c r="E220" s="43"/>
      <c r="F220" s="230" t="s">
        <v>4468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200</v>
      </c>
      <c r="AU220" s="20" t="s">
        <v>82</v>
      </c>
    </row>
    <row r="221" s="2" customFormat="1" ht="16.5" customHeight="1">
      <c r="A221" s="41"/>
      <c r="B221" s="42"/>
      <c r="C221" s="216" t="s">
        <v>872</v>
      </c>
      <c r="D221" s="216" t="s">
        <v>193</v>
      </c>
      <c r="E221" s="217" t="s">
        <v>4469</v>
      </c>
      <c r="F221" s="218" t="s">
        <v>4470</v>
      </c>
      <c r="G221" s="219" t="s">
        <v>250</v>
      </c>
      <c r="H221" s="220">
        <v>3</v>
      </c>
      <c r="I221" s="221"/>
      <c r="J221" s="222">
        <f>ROUND(I221*H221,2)</f>
        <v>0</v>
      </c>
      <c r="K221" s="218" t="s">
        <v>3896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0.0015</v>
      </c>
      <c r="R221" s="225">
        <f>Q221*H221</f>
        <v>0.0045000000000000005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4471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4472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16" t="s">
        <v>878</v>
      </c>
      <c r="D223" s="216" t="s">
        <v>193</v>
      </c>
      <c r="E223" s="217" t="s">
        <v>4473</v>
      </c>
      <c r="F223" s="218" t="s">
        <v>4474</v>
      </c>
      <c r="G223" s="219" t="s">
        <v>250</v>
      </c>
      <c r="H223" s="220">
        <v>7</v>
      </c>
      <c r="I223" s="221"/>
      <c r="J223" s="222">
        <f>ROUND(I223*H223,2)</f>
        <v>0</v>
      </c>
      <c r="K223" s="218" t="s">
        <v>3896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0.00018000000000000001</v>
      </c>
      <c r="R223" s="225">
        <f>Q223*H223</f>
        <v>0.0012600000000000001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464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4475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4476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16.5" customHeight="1">
      <c r="A225" s="41"/>
      <c r="B225" s="42"/>
      <c r="C225" s="216" t="s">
        <v>883</v>
      </c>
      <c r="D225" s="216" t="s">
        <v>193</v>
      </c>
      <c r="E225" s="217" t="s">
        <v>4477</v>
      </c>
      <c r="F225" s="218" t="s">
        <v>4478</v>
      </c>
      <c r="G225" s="219" t="s">
        <v>215</v>
      </c>
      <c r="H225" s="220">
        <v>129</v>
      </c>
      <c r="I225" s="221"/>
      <c r="J225" s="222">
        <f>ROUND(I225*H225,2)</f>
        <v>0</v>
      </c>
      <c r="K225" s="218" t="s">
        <v>3896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464</v>
      </c>
      <c r="AT225" s="227" t="s">
        <v>193</v>
      </c>
      <c r="AU225" s="227" t="s">
        <v>82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464</v>
      </c>
      <c r="BM225" s="227" t="s">
        <v>4479</v>
      </c>
    </row>
    <row r="226" s="2" customFormat="1">
      <c r="A226" s="41"/>
      <c r="B226" s="42"/>
      <c r="C226" s="43"/>
      <c r="D226" s="229" t="s">
        <v>200</v>
      </c>
      <c r="E226" s="43"/>
      <c r="F226" s="230" t="s">
        <v>4480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200</v>
      </c>
      <c r="AU226" s="20" t="s">
        <v>82</v>
      </c>
    </row>
    <row r="227" s="2" customFormat="1" ht="16.5" customHeight="1">
      <c r="A227" s="41"/>
      <c r="B227" s="42"/>
      <c r="C227" s="216" t="s">
        <v>890</v>
      </c>
      <c r="D227" s="216" t="s">
        <v>193</v>
      </c>
      <c r="E227" s="217" t="s">
        <v>4481</v>
      </c>
      <c r="F227" s="218" t="s">
        <v>4482</v>
      </c>
      <c r="G227" s="219" t="s">
        <v>215</v>
      </c>
      <c r="H227" s="220">
        <v>45</v>
      </c>
      <c r="I227" s="221"/>
      <c r="J227" s="222">
        <f>ROUND(I227*H227,2)</f>
        <v>0</v>
      </c>
      <c r="K227" s="218" t="s">
        <v>3896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4483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4484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24.15" customHeight="1">
      <c r="A229" s="41"/>
      <c r="B229" s="42"/>
      <c r="C229" s="216" t="s">
        <v>900</v>
      </c>
      <c r="D229" s="216" t="s">
        <v>193</v>
      </c>
      <c r="E229" s="217" t="s">
        <v>4485</v>
      </c>
      <c r="F229" s="218" t="s">
        <v>4486</v>
      </c>
      <c r="G229" s="219" t="s">
        <v>310</v>
      </c>
      <c r="H229" s="220">
        <v>0.46899999999999997</v>
      </c>
      <c r="I229" s="221"/>
      <c r="J229" s="222">
        <f>ROUND(I229*H229,2)</f>
        <v>0</v>
      </c>
      <c r="K229" s="218" t="s">
        <v>3896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464</v>
      </c>
      <c r="AT229" s="227" t="s">
        <v>193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4487</v>
      </c>
    </row>
    <row r="230" s="2" customFormat="1">
      <c r="A230" s="41"/>
      <c r="B230" s="42"/>
      <c r="C230" s="43"/>
      <c r="D230" s="229" t="s">
        <v>200</v>
      </c>
      <c r="E230" s="43"/>
      <c r="F230" s="230" t="s">
        <v>4488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200</v>
      </c>
      <c r="AU230" s="20" t="s">
        <v>82</v>
      </c>
    </row>
    <row r="231" s="12" customFormat="1" ht="22.8" customHeight="1">
      <c r="A231" s="12"/>
      <c r="B231" s="200"/>
      <c r="C231" s="201"/>
      <c r="D231" s="202" t="s">
        <v>71</v>
      </c>
      <c r="E231" s="214" t="s">
        <v>4489</v>
      </c>
      <c r="F231" s="214" t="s">
        <v>4490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SUM(P232:P297)</f>
        <v>0</v>
      </c>
      <c r="Q231" s="208"/>
      <c r="R231" s="209">
        <f>SUM(R232:R297)</f>
        <v>0.83490000000000009</v>
      </c>
      <c r="S231" s="208"/>
      <c r="T231" s="210">
        <f>SUM(T232:T297)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191</v>
      </c>
      <c r="BK231" s="213">
        <f>SUM(BK232:BK297)</f>
        <v>0</v>
      </c>
    </row>
    <row r="232" s="2" customFormat="1" ht="24.15" customHeight="1">
      <c r="A232" s="41"/>
      <c r="B232" s="42"/>
      <c r="C232" s="216" t="s">
        <v>905</v>
      </c>
      <c r="D232" s="216" t="s">
        <v>193</v>
      </c>
      <c r="E232" s="217" t="s">
        <v>4491</v>
      </c>
      <c r="F232" s="218" t="s">
        <v>4492</v>
      </c>
      <c r="G232" s="219" t="s">
        <v>215</v>
      </c>
      <c r="H232" s="220">
        <v>45</v>
      </c>
      <c r="I232" s="221"/>
      <c r="J232" s="222">
        <f>ROUND(I232*H232,2)</f>
        <v>0</v>
      </c>
      <c r="K232" s="218" t="s">
        <v>3896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0.0011100000000000001</v>
      </c>
      <c r="R232" s="225">
        <f>Q232*H232</f>
        <v>0.049950000000000001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4493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4494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16.5" customHeight="1">
      <c r="A234" s="41"/>
      <c r="B234" s="42"/>
      <c r="C234" s="216" t="s">
        <v>912</v>
      </c>
      <c r="D234" s="216" t="s">
        <v>193</v>
      </c>
      <c r="E234" s="217" t="s">
        <v>4495</v>
      </c>
      <c r="F234" s="218" t="s">
        <v>4496</v>
      </c>
      <c r="G234" s="219" t="s">
        <v>215</v>
      </c>
      <c r="H234" s="220">
        <v>315</v>
      </c>
      <c r="I234" s="221"/>
      <c r="J234" s="222">
        <f>ROUND(I234*H234,2)</f>
        <v>0</v>
      </c>
      <c r="K234" s="218" t="s">
        <v>3896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0.00064000000000000005</v>
      </c>
      <c r="R234" s="225">
        <f>Q234*H234</f>
        <v>0.20160000000000003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4497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4498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16.5" customHeight="1">
      <c r="A236" s="41"/>
      <c r="B236" s="42"/>
      <c r="C236" s="216" t="s">
        <v>919</v>
      </c>
      <c r="D236" s="216" t="s">
        <v>193</v>
      </c>
      <c r="E236" s="217" t="s">
        <v>4499</v>
      </c>
      <c r="F236" s="218" t="s">
        <v>4500</v>
      </c>
      <c r="G236" s="219" t="s">
        <v>215</v>
      </c>
      <c r="H236" s="220">
        <v>57</v>
      </c>
      <c r="I236" s="221"/>
      <c r="J236" s="222">
        <f>ROUND(I236*H236,2)</f>
        <v>0</v>
      </c>
      <c r="K236" s="218" t="s">
        <v>3896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0.00097999999999999997</v>
      </c>
      <c r="R236" s="225">
        <f>Q236*H236</f>
        <v>0.05586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4501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4502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924</v>
      </c>
      <c r="D238" s="216" t="s">
        <v>193</v>
      </c>
      <c r="E238" s="217" t="s">
        <v>4503</v>
      </c>
      <c r="F238" s="218" t="s">
        <v>4504</v>
      </c>
      <c r="G238" s="219" t="s">
        <v>215</v>
      </c>
      <c r="H238" s="220">
        <v>22</v>
      </c>
      <c r="I238" s="221"/>
      <c r="J238" s="222">
        <f>ROUND(I238*H238,2)</f>
        <v>0</v>
      </c>
      <c r="K238" s="218" t="s">
        <v>3896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0.00115</v>
      </c>
      <c r="R238" s="225">
        <f>Q238*H238</f>
        <v>0.0253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4505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4506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930</v>
      </c>
      <c r="D240" s="216" t="s">
        <v>193</v>
      </c>
      <c r="E240" s="217" t="s">
        <v>4507</v>
      </c>
      <c r="F240" s="218" t="s">
        <v>4508</v>
      </c>
      <c r="G240" s="219" t="s">
        <v>215</v>
      </c>
      <c r="H240" s="220">
        <v>116</v>
      </c>
      <c r="I240" s="221"/>
      <c r="J240" s="222">
        <f>ROUND(I240*H240,2)</f>
        <v>0</v>
      </c>
      <c r="K240" s="218" t="s">
        <v>3896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0.0023700000000000001</v>
      </c>
      <c r="R240" s="225">
        <f>Q240*H240</f>
        <v>0.27492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4509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4510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24.15" customHeight="1">
      <c r="A242" s="41"/>
      <c r="B242" s="42"/>
      <c r="C242" s="216" t="s">
        <v>934</v>
      </c>
      <c r="D242" s="216" t="s">
        <v>193</v>
      </c>
      <c r="E242" s="217" t="s">
        <v>4511</v>
      </c>
      <c r="F242" s="218" t="s">
        <v>4512</v>
      </c>
      <c r="G242" s="219" t="s">
        <v>215</v>
      </c>
      <c r="H242" s="220">
        <v>84</v>
      </c>
      <c r="I242" s="221"/>
      <c r="J242" s="222">
        <f>ROUND(I242*H242,2)</f>
        <v>0</v>
      </c>
      <c r="K242" s="218" t="s">
        <v>3896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4.0000000000000003E-05</v>
      </c>
      <c r="R242" s="225">
        <f>Q242*H242</f>
        <v>0.0033600000000000001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464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4513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4514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2" customFormat="1" ht="24.15" customHeight="1">
      <c r="A244" s="41"/>
      <c r="B244" s="42"/>
      <c r="C244" s="216" t="s">
        <v>939</v>
      </c>
      <c r="D244" s="216" t="s">
        <v>193</v>
      </c>
      <c r="E244" s="217" t="s">
        <v>4515</v>
      </c>
      <c r="F244" s="218" t="s">
        <v>4088</v>
      </c>
      <c r="G244" s="219" t="s">
        <v>215</v>
      </c>
      <c r="H244" s="220">
        <v>85</v>
      </c>
      <c r="I244" s="221"/>
      <c r="J244" s="222">
        <f>ROUND(I244*H244,2)</f>
        <v>0</v>
      </c>
      <c r="K244" s="218" t="s">
        <v>3896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0.00034000000000000002</v>
      </c>
      <c r="R244" s="225">
        <f>Q244*H244</f>
        <v>0.028900000000000002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464</v>
      </c>
      <c r="AT244" s="227" t="s">
        <v>193</v>
      </c>
      <c r="AU244" s="227" t="s">
        <v>82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464</v>
      </c>
      <c r="BM244" s="227" t="s">
        <v>4516</v>
      </c>
    </row>
    <row r="245" s="2" customFormat="1">
      <c r="A245" s="41"/>
      <c r="B245" s="42"/>
      <c r="C245" s="43"/>
      <c r="D245" s="229" t="s">
        <v>200</v>
      </c>
      <c r="E245" s="43"/>
      <c r="F245" s="230" t="s">
        <v>4517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200</v>
      </c>
      <c r="AU245" s="20" t="s">
        <v>82</v>
      </c>
    </row>
    <row r="246" s="2" customFormat="1" ht="33" customHeight="1">
      <c r="A246" s="41"/>
      <c r="B246" s="42"/>
      <c r="C246" s="216" t="s">
        <v>944</v>
      </c>
      <c r="D246" s="216" t="s">
        <v>193</v>
      </c>
      <c r="E246" s="217" t="s">
        <v>4518</v>
      </c>
      <c r="F246" s="218" t="s">
        <v>4092</v>
      </c>
      <c r="G246" s="219" t="s">
        <v>215</v>
      </c>
      <c r="H246" s="220">
        <v>45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0.00010000000000000001</v>
      </c>
      <c r="R246" s="225">
        <f>Q246*H246</f>
        <v>0.0045000000000000005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464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4519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4520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2" customFormat="1" ht="33" customHeight="1">
      <c r="A248" s="41"/>
      <c r="B248" s="42"/>
      <c r="C248" s="216" t="s">
        <v>952</v>
      </c>
      <c r="D248" s="216" t="s">
        <v>193</v>
      </c>
      <c r="E248" s="217" t="s">
        <v>4521</v>
      </c>
      <c r="F248" s="218" t="s">
        <v>4522</v>
      </c>
      <c r="G248" s="219" t="s">
        <v>215</v>
      </c>
      <c r="H248" s="220">
        <v>44</v>
      </c>
      <c r="I248" s="221"/>
      <c r="J248" s="222">
        <f>ROUND(I248*H248,2)</f>
        <v>0</v>
      </c>
      <c r="K248" s="218" t="s">
        <v>3896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0.00020000000000000001</v>
      </c>
      <c r="R248" s="225">
        <f>Q248*H248</f>
        <v>0.0088000000000000005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464</v>
      </c>
      <c r="AT248" s="227" t="s">
        <v>193</v>
      </c>
      <c r="AU248" s="227" t="s">
        <v>82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464</v>
      </c>
      <c r="BM248" s="227" t="s">
        <v>4523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4524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82</v>
      </c>
    </row>
    <row r="250" s="2" customFormat="1" ht="33" customHeight="1">
      <c r="A250" s="41"/>
      <c r="B250" s="42"/>
      <c r="C250" s="216" t="s">
        <v>449</v>
      </c>
      <c r="D250" s="216" t="s">
        <v>193</v>
      </c>
      <c r="E250" s="217" t="s">
        <v>4525</v>
      </c>
      <c r="F250" s="218" t="s">
        <v>4526</v>
      </c>
      <c r="G250" s="219" t="s">
        <v>215</v>
      </c>
      <c r="H250" s="220">
        <v>87</v>
      </c>
      <c r="I250" s="221"/>
      <c r="J250" s="222">
        <f>ROUND(I250*H250,2)</f>
        <v>0</v>
      </c>
      <c r="K250" s="218" t="s">
        <v>3896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0.00024000000000000001</v>
      </c>
      <c r="R250" s="225">
        <f>Q250*H250</f>
        <v>0.020879999999999999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464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464</v>
      </c>
      <c r="BM250" s="227" t="s">
        <v>4527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4528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2" customFormat="1" ht="16.5" customHeight="1">
      <c r="A252" s="41"/>
      <c r="B252" s="42"/>
      <c r="C252" s="216" t="s">
        <v>975</v>
      </c>
      <c r="D252" s="216" t="s">
        <v>193</v>
      </c>
      <c r="E252" s="217" t="s">
        <v>4529</v>
      </c>
      <c r="F252" s="218" t="s">
        <v>4530</v>
      </c>
      <c r="G252" s="219" t="s">
        <v>215</v>
      </c>
      <c r="H252" s="220">
        <v>146</v>
      </c>
      <c r="I252" s="221"/>
      <c r="J252" s="222">
        <f>ROUND(I252*H252,2)</f>
        <v>0</v>
      </c>
      <c r="K252" s="218" t="s">
        <v>3896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0.00019000000000000001</v>
      </c>
      <c r="R252" s="225">
        <f>Q252*H252</f>
        <v>0.027740000000000001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464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464</v>
      </c>
      <c r="BM252" s="227" t="s">
        <v>4531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4532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2" customFormat="1" ht="16.5" customHeight="1">
      <c r="A254" s="41"/>
      <c r="B254" s="42"/>
      <c r="C254" s="216" t="s">
        <v>980</v>
      </c>
      <c r="D254" s="216" t="s">
        <v>193</v>
      </c>
      <c r="E254" s="217" t="s">
        <v>4533</v>
      </c>
      <c r="F254" s="218" t="s">
        <v>4534</v>
      </c>
      <c r="G254" s="219" t="s">
        <v>215</v>
      </c>
      <c r="H254" s="220">
        <v>75</v>
      </c>
      <c r="I254" s="221"/>
      <c r="J254" s="222">
        <f>ROUND(I254*H254,2)</f>
        <v>0</v>
      </c>
      <c r="K254" s="218" t="s">
        <v>3896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0.00025000000000000001</v>
      </c>
      <c r="R254" s="225">
        <f>Q254*H254</f>
        <v>0.018749999999999999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4535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4536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2" customFormat="1" ht="16.5" customHeight="1">
      <c r="A256" s="41"/>
      <c r="B256" s="42"/>
      <c r="C256" s="216" t="s">
        <v>987</v>
      </c>
      <c r="D256" s="216" t="s">
        <v>193</v>
      </c>
      <c r="E256" s="217" t="s">
        <v>4537</v>
      </c>
      <c r="F256" s="218" t="s">
        <v>4538</v>
      </c>
      <c r="G256" s="219" t="s">
        <v>215</v>
      </c>
      <c r="H256" s="220">
        <v>22</v>
      </c>
      <c r="I256" s="221"/>
      <c r="J256" s="222">
        <f>ROUND(I256*H256,2)</f>
        <v>0</v>
      </c>
      <c r="K256" s="218" t="s">
        <v>3896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0.00025999999999999998</v>
      </c>
      <c r="R256" s="225">
        <f>Q256*H256</f>
        <v>0.0057199999999999994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4539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4540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2" customFormat="1" ht="16.5" customHeight="1">
      <c r="A258" s="41"/>
      <c r="B258" s="42"/>
      <c r="C258" s="216" t="s">
        <v>992</v>
      </c>
      <c r="D258" s="216" t="s">
        <v>193</v>
      </c>
      <c r="E258" s="217" t="s">
        <v>4541</v>
      </c>
      <c r="F258" s="218" t="s">
        <v>4542</v>
      </c>
      <c r="G258" s="219" t="s">
        <v>215</v>
      </c>
      <c r="H258" s="220">
        <v>116</v>
      </c>
      <c r="I258" s="221"/>
      <c r="J258" s="222">
        <f>ROUND(I258*H258,2)</f>
        <v>0</v>
      </c>
      <c r="K258" s="218" t="s">
        <v>3896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0.00027</v>
      </c>
      <c r="R258" s="225">
        <f>Q258*H258</f>
        <v>0.031320000000000001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464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464</v>
      </c>
      <c r="BM258" s="227" t="s">
        <v>4543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4544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2" customFormat="1" ht="16.5" customHeight="1">
      <c r="A260" s="41"/>
      <c r="B260" s="42"/>
      <c r="C260" s="216" t="s">
        <v>997</v>
      </c>
      <c r="D260" s="216" t="s">
        <v>193</v>
      </c>
      <c r="E260" s="217" t="s">
        <v>4545</v>
      </c>
      <c r="F260" s="218" t="s">
        <v>4546</v>
      </c>
      <c r="G260" s="219" t="s">
        <v>250</v>
      </c>
      <c r="H260" s="220">
        <v>55</v>
      </c>
      <c r="I260" s="221"/>
      <c r="J260" s="222">
        <f>ROUND(I260*H260,2)</f>
        <v>0</v>
      </c>
      <c r="K260" s="218" t="s">
        <v>3896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464</v>
      </c>
      <c r="AT260" s="227" t="s">
        <v>193</v>
      </c>
      <c r="AU260" s="227" t="s">
        <v>82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464</v>
      </c>
      <c r="BM260" s="227" t="s">
        <v>4547</v>
      </c>
    </row>
    <row r="261" s="2" customFormat="1">
      <c r="A261" s="41"/>
      <c r="B261" s="42"/>
      <c r="C261" s="43"/>
      <c r="D261" s="229" t="s">
        <v>200</v>
      </c>
      <c r="E261" s="43"/>
      <c r="F261" s="230" t="s">
        <v>4548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200</v>
      </c>
      <c r="AU261" s="20" t="s">
        <v>82</v>
      </c>
    </row>
    <row r="262" s="2" customFormat="1" ht="16.5" customHeight="1">
      <c r="A262" s="41"/>
      <c r="B262" s="42"/>
      <c r="C262" s="216" t="s">
        <v>1002</v>
      </c>
      <c r="D262" s="216" t="s">
        <v>193</v>
      </c>
      <c r="E262" s="217" t="s">
        <v>4549</v>
      </c>
      <c r="F262" s="218" t="s">
        <v>4550</v>
      </c>
      <c r="G262" s="219" t="s">
        <v>250</v>
      </c>
      <c r="H262" s="220">
        <v>30</v>
      </c>
      <c r="I262" s="221"/>
      <c r="J262" s="222">
        <f>ROUND(I262*H262,2)</f>
        <v>0</v>
      </c>
      <c r="K262" s="218" t="s">
        <v>3896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0.00012999999999999999</v>
      </c>
      <c r="R262" s="225">
        <f>Q262*H262</f>
        <v>0.0038999999999999998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464</v>
      </c>
      <c r="AT262" s="227" t="s">
        <v>193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4551</v>
      </c>
    </row>
    <row r="263" s="2" customFormat="1">
      <c r="A263" s="41"/>
      <c r="B263" s="42"/>
      <c r="C263" s="43"/>
      <c r="D263" s="229" t="s">
        <v>200</v>
      </c>
      <c r="E263" s="43"/>
      <c r="F263" s="230" t="s">
        <v>4552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200</v>
      </c>
      <c r="AU263" s="20" t="s">
        <v>82</v>
      </c>
    </row>
    <row r="264" s="2" customFormat="1" ht="16.5" customHeight="1">
      <c r="A264" s="41"/>
      <c r="B264" s="42"/>
      <c r="C264" s="216" t="s">
        <v>1007</v>
      </c>
      <c r="D264" s="216" t="s">
        <v>193</v>
      </c>
      <c r="E264" s="217" t="s">
        <v>4553</v>
      </c>
      <c r="F264" s="218" t="s">
        <v>4554</v>
      </c>
      <c r="G264" s="219" t="s">
        <v>4555</v>
      </c>
      <c r="H264" s="220">
        <v>10</v>
      </c>
      <c r="I264" s="221"/>
      <c r="J264" s="222">
        <f>ROUND(I264*H264,2)</f>
        <v>0</v>
      </c>
      <c r="K264" s="218" t="s">
        <v>3896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0.00025000000000000001</v>
      </c>
      <c r="R264" s="225">
        <f>Q264*H264</f>
        <v>0.0025000000000000001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464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464</v>
      </c>
      <c r="BM264" s="227" t="s">
        <v>4556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4557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2" customFormat="1" ht="16.5" customHeight="1">
      <c r="A266" s="41"/>
      <c r="B266" s="42"/>
      <c r="C266" s="216" t="s">
        <v>1012</v>
      </c>
      <c r="D266" s="216" t="s">
        <v>193</v>
      </c>
      <c r="E266" s="217" t="s">
        <v>4558</v>
      </c>
      <c r="F266" s="218" t="s">
        <v>4559</v>
      </c>
      <c r="G266" s="219" t="s">
        <v>250</v>
      </c>
      <c r="H266" s="220">
        <v>1</v>
      </c>
      <c r="I266" s="221"/>
      <c r="J266" s="222">
        <f>ROUND(I266*H266,2)</f>
        <v>0</v>
      </c>
      <c r="K266" s="218" t="s">
        <v>3896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0.00027</v>
      </c>
      <c r="R266" s="225">
        <f>Q266*H266</f>
        <v>0.00027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464</v>
      </c>
      <c r="AT266" s="227" t="s">
        <v>193</v>
      </c>
      <c r="AU266" s="227" t="s">
        <v>82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464</v>
      </c>
      <c r="BM266" s="227" t="s">
        <v>4560</v>
      </c>
    </row>
    <row r="267" s="2" customFormat="1">
      <c r="A267" s="41"/>
      <c r="B267" s="42"/>
      <c r="C267" s="43"/>
      <c r="D267" s="229" t="s">
        <v>200</v>
      </c>
      <c r="E267" s="43"/>
      <c r="F267" s="230" t="s">
        <v>4561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200</v>
      </c>
      <c r="AU267" s="20" t="s">
        <v>82</v>
      </c>
    </row>
    <row r="268" s="2" customFormat="1" ht="16.5" customHeight="1">
      <c r="A268" s="41"/>
      <c r="B268" s="42"/>
      <c r="C268" s="216" t="s">
        <v>1017</v>
      </c>
      <c r="D268" s="216" t="s">
        <v>193</v>
      </c>
      <c r="E268" s="217" t="s">
        <v>4562</v>
      </c>
      <c r="F268" s="218" t="s">
        <v>4563</v>
      </c>
      <c r="G268" s="219" t="s">
        <v>250</v>
      </c>
      <c r="H268" s="220">
        <v>1</v>
      </c>
      <c r="I268" s="221"/>
      <c r="J268" s="222">
        <f>ROUND(I268*H268,2)</f>
        <v>0</v>
      </c>
      <c r="K268" s="218" t="s">
        <v>3896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0.00017000000000000001</v>
      </c>
      <c r="R268" s="225">
        <f>Q268*H268</f>
        <v>0.00017000000000000001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464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464</v>
      </c>
      <c r="BM268" s="227" t="s">
        <v>4564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4565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16.5" customHeight="1">
      <c r="A270" s="41"/>
      <c r="B270" s="42"/>
      <c r="C270" s="216" t="s">
        <v>1025</v>
      </c>
      <c r="D270" s="216" t="s">
        <v>193</v>
      </c>
      <c r="E270" s="217" t="s">
        <v>4566</v>
      </c>
      <c r="F270" s="218" t="s">
        <v>4567</v>
      </c>
      <c r="G270" s="219" t="s">
        <v>250</v>
      </c>
      <c r="H270" s="220">
        <v>3</v>
      </c>
      <c r="I270" s="221"/>
      <c r="J270" s="222">
        <f>ROUND(I270*H270,2)</f>
        <v>0</v>
      </c>
      <c r="K270" s="218" t="s">
        <v>3896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0.00051999999999999995</v>
      </c>
      <c r="R270" s="225">
        <f>Q270*H270</f>
        <v>0.0015599999999999998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464</v>
      </c>
      <c r="AT270" s="227" t="s">
        <v>193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4568</v>
      </c>
    </row>
    <row r="271" s="2" customFormat="1">
      <c r="A271" s="41"/>
      <c r="B271" s="42"/>
      <c r="C271" s="43"/>
      <c r="D271" s="229" t="s">
        <v>200</v>
      </c>
      <c r="E271" s="43"/>
      <c r="F271" s="230" t="s">
        <v>4569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200</v>
      </c>
      <c r="AU271" s="20" t="s">
        <v>82</v>
      </c>
    </row>
    <row r="272" s="2" customFormat="1" ht="16.5" customHeight="1">
      <c r="A272" s="41"/>
      <c r="B272" s="42"/>
      <c r="C272" s="216" t="s">
        <v>1033</v>
      </c>
      <c r="D272" s="216" t="s">
        <v>193</v>
      </c>
      <c r="E272" s="217" t="s">
        <v>4570</v>
      </c>
      <c r="F272" s="218" t="s">
        <v>4571</v>
      </c>
      <c r="G272" s="219" t="s">
        <v>250</v>
      </c>
      <c r="H272" s="220">
        <v>1</v>
      </c>
      <c r="I272" s="221"/>
      <c r="J272" s="222">
        <f>ROUND(I272*H272,2)</f>
        <v>0</v>
      </c>
      <c r="K272" s="218" t="s">
        <v>3896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0.00055999999999999995</v>
      </c>
      <c r="R272" s="225">
        <f>Q272*H272</f>
        <v>0.00055999999999999995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464</v>
      </c>
      <c r="AT272" s="227" t="s">
        <v>193</v>
      </c>
      <c r="AU272" s="227" t="s">
        <v>82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464</v>
      </c>
      <c r="BM272" s="227" t="s">
        <v>4572</v>
      </c>
    </row>
    <row r="273" s="2" customFormat="1">
      <c r="A273" s="41"/>
      <c r="B273" s="42"/>
      <c r="C273" s="43"/>
      <c r="D273" s="229" t="s">
        <v>200</v>
      </c>
      <c r="E273" s="43"/>
      <c r="F273" s="230" t="s">
        <v>4573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200</v>
      </c>
      <c r="AU273" s="20" t="s">
        <v>82</v>
      </c>
    </row>
    <row r="274" s="2" customFormat="1" ht="16.5" customHeight="1">
      <c r="A274" s="41"/>
      <c r="B274" s="42"/>
      <c r="C274" s="216" t="s">
        <v>1052</v>
      </c>
      <c r="D274" s="216" t="s">
        <v>193</v>
      </c>
      <c r="E274" s="217" t="s">
        <v>4574</v>
      </c>
      <c r="F274" s="218" t="s">
        <v>4575</v>
      </c>
      <c r="G274" s="219" t="s">
        <v>250</v>
      </c>
      <c r="H274" s="220">
        <v>3</v>
      </c>
      <c r="I274" s="221"/>
      <c r="J274" s="222">
        <f>ROUND(I274*H274,2)</f>
        <v>0</v>
      </c>
      <c r="K274" s="218" t="s">
        <v>3896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0.00076999999999999996</v>
      </c>
      <c r="R274" s="225">
        <f>Q274*H274</f>
        <v>0.00231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464</v>
      </c>
      <c r="AT274" s="227" t="s">
        <v>193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4576</v>
      </c>
    </row>
    <row r="275" s="2" customFormat="1">
      <c r="A275" s="41"/>
      <c r="B275" s="42"/>
      <c r="C275" s="43"/>
      <c r="D275" s="229" t="s">
        <v>200</v>
      </c>
      <c r="E275" s="43"/>
      <c r="F275" s="230" t="s">
        <v>4577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200</v>
      </c>
      <c r="AU275" s="20" t="s">
        <v>82</v>
      </c>
    </row>
    <row r="276" s="2" customFormat="1" ht="16.5" customHeight="1">
      <c r="A276" s="41"/>
      <c r="B276" s="42"/>
      <c r="C276" s="216" t="s">
        <v>1070</v>
      </c>
      <c r="D276" s="216" t="s">
        <v>193</v>
      </c>
      <c r="E276" s="217" t="s">
        <v>4578</v>
      </c>
      <c r="F276" s="218" t="s">
        <v>4579</v>
      </c>
      <c r="G276" s="219" t="s">
        <v>250</v>
      </c>
      <c r="H276" s="220">
        <v>18</v>
      </c>
      <c r="I276" s="221"/>
      <c r="J276" s="222">
        <f>ROUND(I276*H276,2)</f>
        <v>0</v>
      </c>
      <c r="K276" s="218" t="s">
        <v>3896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0.00021000000000000001</v>
      </c>
      <c r="R276" s="225">
        <f>Q276*H276</f>
        <v>0.0037800000000000004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464</v>
      </c>
      <c r="AT276" s="227" t="s">
        <v>193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4580</v>
      </c>
    </row>
    <row r="277" s="2" customFormat="1">
      <c r="A277" s="41"/>
      <c r="B277" s="42"/>
      <c r="C277" s="43"/>
      <c r="D277" s="229" t="s">
        <v>200</v>
      </c>
      <c r="E277" s="43"/>
      <c r="F277" s="230" t="s">
        <v>4581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200</v>
      </c>
      <c r="AU277" s="20" t="s">
        <v>82</v>
      </c>
    </row>
    <row r="278" s="2" customFormat="1" ht="16.5" customHeight="1">
      <c r="A278" s="41"/>
      <c r="B278" s="42"/>
      <c r="C278" s="216" t="s">
        <v>1075</v>
      </c>
      <c r="D278" s="216" t="s">
        <v>193</v>
      </c>
      <c r="E278" s="217" t="s">
        <v>4582</v>
      </c>
      <c r="F278" s="218" t="s">
        <v>4583</v>
      </c>
      <c r="G278" s="219" t="s">
        <v>250</v>
      </c>
      <c r="H278" s="220">
        <v>2</v>
      </c>
      <c r="I278" s="221"/>
      <c r="J278" s="222">
        <f>ROUND(I278*H278,2)</f>
        <v>0</v>
      </c>
      <c r="K278" s="218" t="s">
        <v>3896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0.00034000000000000002</v>
      </c>
      <c r="R278" s="225">
        <f>Q278*H278</f>
        <v>0.00068000000000000005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464</v>
      </c>
      <c r="AT278" s="227" t="s">
        <v>193</v>
      </c>
      <c r="AU278" s="227" t="s">
        <v>82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464</v>
      </c>
      <c r="BM278" s="227" t="s">
        <v>4584</v>
      </c>
    </row>
    <row r="279" s="2" customFormat="1">
      <c r="A279" s="41"/>
      <c r="B279" s="42"/>
      <c r="C279" s="43"/>
      <c r="D279" s="229" t="s">
        <v>200</v>
      </c>
      <c r="E279" s="43"/>
      <c r="F279" s="230" t="s">
        <v>4585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200</v>
      </c>
      <c r="AU279" s="20" t="s">
        <v>82</v>
      </c>
    </row>
    <row r="280" s="2" customFormat="1" ht="16.5" customHeight="1">
      <c r="A280" s="41"/>
      <c r="B280" s="42"/>
      <c r="C280" s="216" t="s">
        <v>1082</v>
      </c>
      <c r="D280" s="216" t="s">
        <v>193</v>
      </c>
      <c r="E280" s="217" t="s">
        <v>4586</v>
      </c>
      <c r="F280" s="218" t="s">
        <v>4587</v>
      </c>
      <c r="G280" s="219" t="s">
        <v>250</v>
      </c>
      <c r="H280" s="220">
        <v>7</v>
      </c>
      <c r="I280" s="221"/>
      <c r="J280" s="222">
        <f>ROUND(I280*H280,2)</f>
        <v>0</v>
      </c>
      <c r="K280" s="218" t="s">
        <v>3896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0.00050000000000000001</v>
      </c>
      <c r="R280" s="225">
        <f>Q280*H280</f>
        <v>0.0035000000000000001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464</v>
      </c>
      <c r="AT280" s="227" t="s">
        <v>193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464</v>
      </c>
      <c r="BM280" s="227" t="s">
        <v>4588</v>
      </c>
    </row>
    <row r="281" s="2" customFormat="1">
      <c r="A281" s="41"/>
      <c r="B281" s="42"/>
      <c r="C281" s="43"/>
      <c r="D281" s="229" t="s">
        <v>200</v>
      </c>
      <c r="E281" s="43"/>
      <c r="F281" s="230" t="s">
        <v>4589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200</v>
      </c>
      <c r="AU281" s="20" t="s">
        <v>82</v>
      </c>
    </row>
    <row r="282" s="2" customFormat="1" ht="16.5" customHeight="1">
      <c r="A282" s="41"/>
      <c r="B282" s="42"/>
      <c r="C282" s="216" t="s">
        <v>1090</v>
      </c>
      <c r="D282" s="216" t="s">
        <v>193</v>
      </c>
      <c r="E282" s="217" t="s">
        <v>4590</v>
      </c>
      <c r="F282" s="218" t="s">
        <v>4591</v>
      </c>
      <c r="G282" s="219" t="s">
        <v>250</v>
      </c>
      <c r="H282" s="220">
        <v>3</v>
      </c>
      <c r="I282" s="221"/>
      <c r="J282" s="222">
        <f>ROUND(I282*H282,2)</f>
        <v>0</v>
      </c>
      <c r="K282" s="218" t="s">
        <v>3896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0.00069999999999999999</v>
      </c>
      <c r="R282" s="225">
        <f>Q282*H282</f>
        <v>0.0020999999999999999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4592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4593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2" customFormat="1" ht="16.5" customHeight="1">
      <c r="A284" s="41"/>
      <c r="B284" s="42"/>
      <c r="C284" s="216" t="s">
        <v>1098</v>
      </c>
      <c r="D284" s="216" t="s">
        <v>193</v>
      </c>
      <c r="E284" s="217" t="s">
        <v>4594</v>
      </c>
      <c r="F284" s="218" t="s">
        <v>4595</v>
      </c>
      <c r="G284" s="219" t="s">
        <v>250</v>
      </c>
      <c r="H284" s="220">
        <v>1</v>
      </c>
      <c r="I284" s="221"/>
      <c r="J284" s="222">
        <f>ROUND(I284*H284,2)</f>
        <v>0</v>
      </c>
      <c r="K284" s="218" t="s">
        <v>3896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0.00042999999999999999</v>
      </c>
      <c r="R284" s="225">
        <f>Q284*H284</f>
        <v>0.00042999999999999999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464</v>
      </c>
      <c r="AT284" s="227" t="s">
        <v>193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464</v>
      </c>
      <c r="BM284" s="227" t="s">
        <v>4596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4597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82</v>
      </c>
    </row>
    <row r="286" s="2" customFormat="1" ht="21.75" customHeight="1">
      <c r="A286" s="41"/>
      <c r="B286" s="42"/>
      <c r="C286" s="216" t="s">
        <v>1104</v>
      </c>
      <c r="D286" s="216" t="s">
        <v>193</v>
      </c>
      <c r="E286" s="217" t="s">
        <v>4598</v>
      </c>
      <c r="F286" s="218" t="s">
        <v>4599</v>
      </c>
      <c r="G286" s="219" t="s">
        <v>1437</v>
      </c>
      <c r="H286" s="220">
        <v>1</v>
      </c>
      <c r="I286" s="221"/>
      <c r="J286" s="222">
        <f>ROUND(I286*H286,2)</f>
        <v>0</v>
      </c>
      <c r="K286" s="218" t="s">
        <v>3896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0.030130000000000001</v>
      </c>
      <c r="R286" s="225">
        <f>Q286*H286</f>
        <v>0.030130000000000001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464</v>
      </c>
      <c r="AT286" s="227" t="s">
        <v>193</v>
      </c>
      <c r="AU286" s="227" t="s">
        <v>82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464</v>
      </c>
      <c r="BM286" s="227" t="s">
        <v>4600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4601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82</v>
      </c>
    </row>
    <row r="288" s="2" customFormat="1" ht="16.5" customHeight="1">
      <c r="A288" s="41"/>
      <c r="B288" s="42"/>
      <c r="C288" s="216" t="s">
        <v>1109</v>
      </c>
      <c r="D288" s="216" t="s">
        <v>193</v>
      </c>
      <c r="E288" s="217" t="s">
        <v>4602</v>
      </c>
      <c r="F288" s="218" t="s">
        <v>4603</v>
      </c>
      <c r="G288" s="219" t="s">
        <v>250</v>
      </c>
      <c r="H288" s="220">
        <v>1</v>
      </c>
      <c r="I288" s="221"/>
      <c r="J288" s="222">
        <f>ROUND(I288*H288,2)</f>
        <v>0</v>
      </c>
      <c r="K288" s="218" t="s">
        <v>3896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0.0032699999999999999</v>
      </c>
      <c r="R288" s="225">
        <f>Q288*H288</f>
        <v>0.0032699999999999999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464</v>
      </c>
      <c r="AT288" s="227" t="s">
        <v>193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4604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4605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82</v>
      </c>
    </row>
    <row r="290" s="2" customFormat="1" ht="24.15" customHeight="1">
      <c r="A290" s="41"/>
      <c r="B290" s="42"/>
      <c r="C290" s="216" t="s">
        <v>1114</v>
      </c>
      <c r="D290" s="216" t="s">
        <v>193</v>
      </c>
      <c r="E290" s="217" t="s">
        <v>4606</v>
      </c>
      <c r="F290" s="218" t="s">
        <v>4607</v>
      </c>
      <c r="G290" s="219" t="s">
        <v>215</v>
      </c>
      <c r="H290" s="220">
        <v>45</v>
      </c>
      <c r="I290" s="221"/>
      <c r="J290" s="222">
        <f>ROUND(I290*H290,2)</f>
        <v>0</v>
      </c>
      <c r="K290" s="218" t="s">
        <v>3896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0.00019000000000000001</v>
      </c>
      <c r="R290" s="225">
        <f>Q290*H290</f>
        <v>0.0085500000000000003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464</v>
      </c>
      <c r="AT290" s="227" t="s">
        <v>193</v>
      </c>
      <c r="AU290" s="227" t="s">
        <v>82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464</v>
      </c>
      <c r="BM290" s="227" t="s">
        <v>4608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4609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82</v>
      </c>
    </row>
    <row r="292" s="2" customFormat="1" ht="21.75" customHeight="1">
      <c r="A292" s="41"/>
      <c r="B292" s="42"/>
      <c r="C292" s="216" t="s">
        <v>1119</v>
      </c>
      <c r="D292" s="216" t="s">
        <v>193</v>
      </c>
      <c r="E292" s="217" t="s">
        <v>4610</v>
      </c>
      <c r="F292" s="218" t="s">
        <v>4611</v>
      </c>
      <c r="G292" s="219" t="s">
        <v>215</v>
      </c>
      <c r="H292" s="220">
        <v>483</v>
      </c>
      <c r="I292" s="221"/>
      <c r="J292" s="222">
        <f>ROUND(I292*H292,2)</f>
        <v>0</v>
      </c>
      <c r="K292" s="218" t="s">
        <v>3896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1.0000000000000001E-05</v>
      </c>
      <c r="R292" s="225">
        <f>Q292*H292</f>
        <v>0.0048300000000000001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464</v>
      </c>
      <c r="AT292" s="227" t="s">
        <v>193</v>
      </c>
      <c r="AU292" s="227" t="s">
        <v>82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464</v>
      </c>
      <c r="BM292" s="227" t="s">
        <v>4612</v>
      </c>
    </row>
    <row r="293" s="2" customFormat="1">
      <c r="A293" s="41"/>
      <c r="B293" s="42"/>
      <c r="C293" s="43"/>
      <c r="D293" s="229" t="s">
        <v>200</v>
      </c>
      <c r="E293" s="43"/>
      <c r="F293" s="230" t="s">
        <v>4613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200</v>
      </c>
      <c r="AU293" s="20" t="s">
        <v>82</v>
      </c>
    </row>
    <row r="294" s="2" customFormat="1" ht="24.15" customHeight="1">
      <c r="A294" s="41"/>
      <c r="B294" s="42"/>
      <c r="C294" s="216" t="s">
        <v>1124</v>
      </c>
      <c r="D294" s="216" t="s">
        <v>193</v>
      </c>
      <c r="E294" s="217" t="s">
        <v>4614</v>
      </c>
      <c r="F294" s="218" t="s">
        <v>4615</v>
      </c>
      <c r="G294" s="219" t="s">
        <v>215</v>
      </c>
      <c r="H294" s="220">
        <v>438</v>
      </c>
      <c r="I294" s="221"/>
      <c r="J294" s="222">
        <f>ROUND(I294*H294,2)</f>
        <v>0</v>
      </c>
      <c r="K294" s="218" t="s">
        <v>3896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2.0000000000000002E-05</v>
      </c>
      <c r="R294" s="225">
        <f>Q294*H294</f>
        <v>0.0087600000000000004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4616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4617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2" customFormat="1" ht="24.15" customHeight="1">
      <c r="A296" s="41"/>
      <c r="B296" s="42"/>
      <c r="C296" s="216" t="s">
        <v>1129</v>
      </c>
      <c r="D296" s="216" t="s">
        <v>193</v>
      </c>
      <c r="E296" s="217" t="s">
        <v>4618</v>
      </c>
      <c r="F296" s="218" t="s">
        <v>4619</v>
      </c>
      <c r="G296" s="219" t="s">
        <v>310</v>
      </c>
      <c r="H296" s="220">
        <v>0.83499999999999996</v>
      </c>
      <c r="I296" s="221"/>
      <c r="J296" s="222">
        <f>ROUND(I296*H296,2)</f>
        <v>0</v>
      </c>
      <c r="K296" s="218" t="s">
        <v>3896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464</v>
      </c>
      <c r="AT296" s="227" t="s">
        <v>193</v>
      </c>
      <c r="AU296" s="227" t="s">
        <v>82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464</v>
      </c>
      <c r="BM296" s="227" t="s">
        <v>4620</v>
      </c>
    </row>
    <row r="297" s="2" customFormat="1">
      <c r="A297" s="41"/>
      <c r="B297" s="42"/>
      <c r="C297" s="43"/>
      <c r="D297" s="229" t="s">
        <v>200</v>
      </c>
      <c r="E297" s="43"/>
      <c r="F297" s="230" t="s">
        <v>4621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200</v>
      </c>
      <c r="AU297" s="20" t="s">
        <v>82</v>
      </c>
    </row>
    <row r="298" s="12" customFormat="1" ht="22.8" customHeight="1">
      <c r="A298" s="12"/>
      <c r="B298" s="200"/>
      <c r="C298" s="201"/>
      <c r="D298" s="202" t="s">
        <v>71</v>
      </c>
      <c r="E298" s="214" t="s">
        <v>4622</v>
      </c>
      <c r="F298" s="214" t="s">
        <v>4623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SUM(P299:P316)</f>
        <v>0</v>
      </c>
      <c r="Q298" s="208"/>
      <c r="R298" s="209">
        <f>SUM(R299:R316)</f>
        <v>0.027158000000000002</v>
      </c>
      <c r="S298" s="208"/>
      <c r="T298" s="210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82</v>
      </c>
      <c r="AT298" s="212" t="s">
        <v>71</v>
      </c>
      <c r="AU298" s="212" t="s">
        <v>80</v>
      </c>
      <c r="AY298" s="211" t="s">
        <v>191</v>
      </c>
      <c r="BK298" s="213">
        <f>SUM(BK299:BK316)</f>
        <v>0</v>
      </c>
    </row>
    <row r="299" s="2" customFormat="1" ht="16.5" customHeight="1">
      <c r="A299" s="41"/>
      <c r="B299" s="42"/>
      <c r="C299" s="216" t="s">
        <v>1139</v>
      </c>
      <c r="D299" s="216" t="s">
        <v>193</v>
      </c>
      <c r="E299" s="217" t="s">
        <v>4624</v>
      </c>
      <c r="F299" s="218" t="s">
        <v>4625</v>
      </c>
      <c r="G299" s="219" t="s">
        <v>215</v>
      </c>
      <c r="H299" s="220">
        <v>0.80000000000000004</v>
      </c>
      <c r="I299" s="221"/>
      <c r="J299" s="222">
        <f>ROUND(I299*H299,2)</f>
        <v>0</v>
      </c>
      <c r="K299" s="218" t="s">
        <v>3896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0.0086099999999999996</v>
      </c>
      <c r="R299" s="225">
        <f>Q299*H299</f>
        <v>0.006888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464</v>
      </c>
      <c r="AT299" s="227" t="s">
        <v>193</v>
      </c>
      <c r="AU299" s="227" t="s">
        <v>82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464</v>
      </c>
      <c r="BM299" s="227" t="s">
        <v>4626</v>
      </c>
    </row>
    <row r="300" s="2" customFormat="1">
      <c r="A300" s="41"/>
      <c r="B300" s="42"/>
      <c r="C300" s="43"/>
      <c r="D300" s="229" t="s">
        <v>200</v>
      </c>
      <c r="E300" s="43"/>
      <c r="F300" s="230" t="s">
        <v>4627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200</v>
      </c>
      <c r="AU300" s="20" t="s">
        <v>82</v>
      </c>
    </row>
    <row r="301" s="2" customFormat="1" ht="16.5" customHeight="1">
      <c r="A301" s="41"/>
      <c r="B301" s="42"/>
      <c r="C301" s="216" t="s">
        <v>1144</v>
      </c>
      <c r="D301" s="216" t="s">
        <v>193</v>
      </c>
      <c r="E301" s="217" t="s">
        <v>4628</v>
      </c>
      <c r="F301" s="218" t="s">
        <v>4629</v>
      </c>
      <c r="G301" s="219" t="s">
        <v>1437</v>
      </c>
      <c r="H301" s="220">
        <v>1</v>
      </c>
      <c r="I301" s="221"/>
      <c r="J301" s="222">
        <f>ROUND(I301*H301,2)</f>
        <v>0</v>
      </c>
      <c r="K301" s="218" t="s">
        <v>3896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0.0033800000000000002</v>
      </c>
      <c r="R301" s="225">
        <f>Q301*H301</f>
        <v>0.0033800000000000002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464</v>
      </c>
      <c r="AT301" s="227" t="s">
        <v>193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4630</v>
      </c>
    </row>
    <row r="302" s="2" customFormat="1">
      <c r="A302" s="41"/>
      <c r="B302" s="42"/>
      <c r="C302" s="43"/>
      <c r="D302" s="229" t="s">
        <v>200</v>
      </c>
      <c r="E302" s="43"/>
      <c r="F302" s="230" t="s">
        <v>4631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200</v>
      </c>
      <c r="AU302" s="20" t="s">
        <v>82</v>
      </c>
    </row>
    <row r="303" s="2" customFormat="1" ht="16.5" customHeight="1">
      <c r="A303" s="41"/>
      <c r="B303" s="42"/>
      <c r="C303" s="216" t="s">
        <v>1149</v>
      </c>
      <c r="D303" s="216" t="s">
        <v>193</v>
      </c>
      <c r="E303" s="217" t="s">
        <v>4632</v>
      </c>
      <c r="F303" s="218" t="s">
        <v>4633</v>
      </c>
      <c r="G303" s="219" t="s">
        <v>1437</v>
      </c>
      <c r="H303" s="220">
        <v>1</v>
      </c>
      <c r="I303" s="221"/>
      <c r="J303" s="222">
        <f>ROUND(I303*H303,2)</f>
        <v>0</v>
      </c>
      <c r="K303" s="218" t="s">
        <v>3896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0.00022000000000000001</v>
      </c>
      <c r="R303" s="225">
        <f>Q303*H303</f>
        <v>0.00022000000000000001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464</v>
      </c>
      <c r="AT303" s="227" t="s">
        <v>193</v>
      </c>
      <c r="AU303" s="227" t="s">
        <v>82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464</v>
      </c>
      <c r="BM303" s="227" t="s">
        <v>4634</v>
      </c>
    </row>
    <row r="304" s="2" customFormat="1">
      <c r="A304" s="41"/>
      <c r="B304" s="42"/>
      <c r="C304" s="43"/>
      <c r="D304" s="229" t="s">
        <v>200</v>
      </c>
      <c r="E304" s="43"/>
      <c r="F304" s="230" t="s">
        <v>4635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200</v>
      </c>
      <c r="AU304" s="20" t="s">
        <v>82</v>
      </c>
    </row>
    <row r="305" s="2" customFormat="1" ht="16.5" customHeight="1">
      <c r="A305" s="41"/>
      <c r="B305" s="42"/>
      <c r="C305" s="216" t="s">
        <v>1158</v>
      </c>
      <c r="D305" s="216" t="s">
        <v>193</v>
      </c>
      <c r="E305" s="217" t="s">
        <v>4636</v>
      </c>
      <c r="F305" s="218" t="s">
        <v>4637</v>
      </c>
      <c r="G305" s="219" t="s">
        <v>215</v>
      </c>
      <c r="H305" s="220">
        <v>5</v>
      </c>
      <c r="I305" s="221"/>
      <c r="J305" s="222">
        <f>ROUND(I305*H305,2)</f>
        <v>0</v>
      </c>
      <c r="K305" s="218" t="s">
        <v>3896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0.0019599999999999999</v>
      </c>
      <c r="R305" s="225">
        <f>Q305*H305</f>
        <v>0.0097999999999999997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464</v>
      </c>
      <c r="AT305" s="227" t="s">
        <v>193</v>
      </c>
      <c r="AU305" s="227" t="s">
        <v>82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464</v>
      </c>
      <c r="BM305" s="227" t="s">
        <v>4638</v>
      </c>
    </row>
    <row r="306" s="2" customFormat="1">
      <c r="A306" s="41"/>
      <c r="B306" s="42"/>
      <c r="C306" s="43"/>
      <c r="D306" s="229" t="s">
        <v>200</v>
      </c>
      <c r="E306" s="43"/>
      <c r="F306" s="230" t="s">
        <v>4639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200</v>
      </c>
      <c r="AU306" s="20" t="s">
        <v>82</v>
      </c>
    </row>
    <row r="307" s="2" customFormat="1" ht="24.15" customHeight="1">
      <c r="A307" s="41"/>
      <c r="B307" s="42"/>
      <c r="C307" s="216" t="s">
        <v>1171</v>
      </c>
      <c r="D307" s="216" t="s">
        <v>193</v>
      </c>
      <c r="E307" s="217" t="s">
        <v>4640</v>
      </c>
      <c r="F307" s="218" t="s">
        <v>4641</v>
      </c>
      <c r="G307" s="219" t="s">
        <v>250</v>
      </c>
      <c r="H307" s="220">
        <v>2</v>
      </c>
      <c r="I307" s="221"/>
      <c r="J307" s="222">
        <f>ROUND(I307*H307,2)</f>
        <v>0</v>
      </c>
      <c r="K307" s="218" t="s">
        <v>3896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4642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4643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2" customFormat="1" ht="21.75" customHeight="1">
      <c r="A309" s="41"/>
      <c r="B309" s="42"/>
      <c r="C309" s="216" t="s">
        <v>1176</v>
      </c>
      <c r="D309" s="216" t="s">
        <v>193</v>
      </c>
      <c r="E309" s="217" t="s">
        <v>4644</v>
      </c>
      <c r="F309" s="218" t="s">
        <v>4645</v>
      </c>
      <c r="G309" s="219" t="s">
        <v>250</v>
      </c>
      <c r="H309" s="220">
        <v>3</v>
      </c>
      <c r="I309" s="221"/>
      <c r="J309" s="222">
        <f>ROUND(I309*H309,2)</f>
        <v>0</v>
      </c>
      <c r="K309" s="218" t="s">
        <v>3896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0.00060999999999999997</v>
      </c>
      <c r="R309" s="225">
        <f>Q309*H309</f>
        <v>0.00183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464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464</v>
      </c>
      <c r="BM309" s="227" t="s">
        <v>4646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4647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2" customFormat="1" ht="21.75" customHeight="1">
      <c r="A311" s="41"/>
      <c r="B311" s="42"/>
      <c r="C311" s="216" t="s">
        <v>1184</v>
      </c>
      <c r="D311" s="216" t="s">
        <v>193</v>
      </c>
      <c r="E311" s="217" t="s">
        <v>4648</v>
      </c>
      <c r="F311" s="218" t="s">
        <v>4649</v>
      </c>
      <c r="G311" s="219" t="s">
        <v>250</v>
      </c>
      <c r="H311" s="220">
        <v>2</v>
      </c>
      <c r="I311" s="221"/>
      <c r="J311" s="222">
        <f>ROUND(I311*H311,2)</f>
        <v>0</v>
      </c>
      <c r="K311" s="218" t="s">
        <v>3896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0.00088000000000000003</v>
      </c>
      <c r="R311" s="225">
        <f>Q311*H311</f>
        <v>0.0017600000000000001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464</v>
      </c>
      <c r="AT311" s="227" t="s">
        <v>193</v>
      </c>
      <c r="AU311" s="227" t="s">
        <v>82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464</v>
      </c>
      <c r="BM311" s="227" t="s">
        <v>4650</v>
      </c>
    </row>
    <row r="312" s="2" customFormat="1">
      <c r="A312" s="41"/>
      <c r="B312" s="42"/>
      <c r="C312" s="43"/>
      <c r="D312" s="229" t="s">
        <v>200</v>
      </c>
      <c r="E312" s="43"/>
      <c r="F312" s="230" t="s">
        <v>4651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200</v>
      </c>
      <c r="AU312" s="20" t="s">
        <v>82</v>
      </c>
    </row>
    <row r="313" s="2" customFormat="1" ht="21.75" customHeight="1">
      <c r="A313" s="41"/>
      <c r="B313" s="42"/>
      <c r="C313" s="216" t="s">
        <v>1190</v>
      </c>
      <c r="D313" s="216" t="s">
        <v>193</v>
      </c>
      <c r="E313" s="217" t="s">
        <v>4652</v>
      </c>
      <c r="F313" s="218" t="s">
        <v>4653</v>
      </c>
      <c r="G313" s="219" t="s">
        <v>1437</v>
      </c>
      <c r="H313" s="220">
        <v>1</v>
      </c>
      <c r="I313" s="221"/>
      <c r="J313" s="222">
        <f>ROUND(I313*H313,2)</f>
        <v>0</v>
      </c>
      <c r="K313" s="218" t="s">
        <v>3896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0.0032799999999999999</v>
      </c>
      <c r="R313" s="225">
        <f>Q313*H313</f>
        <v>0.0032799999999999999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464</v>
      </c>
      <c r="AT313" s="227" t="s">
        <v>193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4654</v>
      </c>
    </row>
    <row r="314" s="2" customFormat="1">
      <c r="A314" s="41"/>
      <c r="B314" s="42"/>
      <c r="C314" s="43"/>
      <c r="D314" s="229" t="s">
        <v>200</v>
      </c>
      <c r="E314" s="43"/>
      <c r="F314" s="230" t="s">
        <v>4655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200</v>
      </c>
      <c r="AU314" s="20" t="s">
        <v>82</v>
      </c>
    </row>
    <row r="315" s="2" customFormat="1" ht="24.15" customHeight="1">
      <c r="A315" s="41"/>
      <c r="B315" s="42"/>
      <c r="C315" s="216" t="s">
        <v>1195</v>
      </c>
      <c r="D315" s="216" t="s">
        <v>193</v>
      </c>
      <c r="E315" s="217" t="s">
        <v>4656</v>
      </c>
      <c r="F315" s="218" t="s">
        <v>4657</v>
      </c>
      <c r="G315" s="219" t="s">
        <v>310</v>
      </c>
      <c r="H315" s="220">
        <v>0.027</v>
      </c>
      <c r="I315" s="221"/>
      <c r="J315" s="222">
        <f>ROUND(I315*H315,2)</f>
        <v>0</v>
      </c>
      <c r="K315" s="218" t="s">
        <v>3896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464</v>
      </c>
      <c r="AT315" s="227" t="s">
        <v>193</v>
      </c>
      <c r="AU315" s="227" t="s">
        <v>82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464</v>
      </c>
      <c r="BM315" s="227" t="s">
        <v>4658</v>
      </c>
    </row>
    <row r="316" s="2" customFormat="1">
      <c r="A316" s="41"/>
      <c r="B316" s="42"/>
      <c r="C316" s="43"/>
      <c r="D316" s="229" t="s">
        <v>200</v>
      </c>
      <c r="E316" s="43"/>
      <c r="F316" s="230" t="s">
        <v>4659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200</v>
      </c>
      <c r="AU316" s="20" t="s">
        <v>82</v>
      </c>
    </row>
    <row r="317" s="12" customFormat="1" ht="22.8" customHeight="1">
      <c r="A317" s="12"/>
      <c r="B317" s="200"/>
      <c r="C317" s="201"/>
      <c r="D317" s="202" t="s">
        <v>71</v>
      </c>
      <c r="E317" s="214" t="s">
        <v>4660</v>
      </c>
      <c r="F317" s="214" t="s">
        <v>4661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SUM(P318:P321)</f>
        <v>0</v>
      </c>
      <c r="Q317" s="208"/>
      <c r="R317" s="209">
        <f>SUM(R318:R321)</f>
        <v>0.0074900000000000001</v>
      </c>
      <c r="S317" s="208"/>
      <c r="T317" s="21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82</v>
      </c>
      <c r="AT317" s="212" t="s">
        <v>71</v>
      </c>
      <c r="AU317" s="212" t="s">
        <v>80</v>
      </c>
      <c r="AY317" s="211" t="s">
        <v>191</v>
      </c>
      <c r="BK317" s="213">
        <f>SUM(BK318:BK321)</f>
        <v>0</v>
      </c>
    </row>
    <row r="318" s="2" customFormat="1" ht="24.15" customHeight="1">
      <c r="A318" s="41"/>
      <c r="B318" s="42"/>
      <c r="C318" s="216" t="s">
        <v>1200</v>
      </c>
      <c r="D318" s="216" t="s">
        <v>193</v>
      </c>
      <c r="E318" s="217" t="s">
        <v>4662</v>
      </c>
      <c r="F318" s="218" t="s">
        <v>4663</v>
      </c>
      <c r="G318" s="219" t="s">
        <v>1437</v>
      </c>
      <c r="H318" s="220">
        <v>1</v>
      </c>
      <c r="I318" s="221"/>
      <c r="J318" s="222">
        <f>ROUND(I318*H318,2)</f>
        <v>0</v>
      </c>
      <c r="K318" s="218" t="s">
        <v>3896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0.0074900000000000001</v>
      </c>
      <c r="R318" s="225">
        <f>Q318*H318</f>
        <v>0.0074900000000000001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464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464</v>
      </c>
      <c r="BM318" s="227" t="s">
        <v>4664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4665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2" customFormat="1" ht="24.15" customHeight="1">
      <c r="A320" s="41"/>
      <c r="B320" s="42"/>
      <c r="C320" s="216" t="s">
        <v>1207</v>
      </c>
      <c r="D320" s="216" t="s">
        <v>193</v>
      </c>
      <c r="E320" s="217" t="s">
        <v>4666</v>
      </c>
      <c r="F320" s="218" t="s">
        <v>4667</v>
      </c>
      <c r="G320" s="219" t="s">
        <v>310</v>
      </c>
      <c r="H320" s="220">
        <v>0.0070000000000000001</v>
      </c>
      <c r="I320" s="221"/>
      <c r="J320" s="222">
        <f>ROUND(I320*H320,2)</f>
        <v>0</v>
      </c>
      <c r="K320" s="218" t="s">
        <v>197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464</v>
      </c>
      <c r="AT320" s="227" t="s">
        <v>193</v>
      </c>
      <c r="AU320" s="227" t="s">
        <v>82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464</v>
      </c>
      <c r="BM320" s="227" t="s">
        <v>4668</v>
      </c>
    </row>
    <row r="321" s="2" customFormat="1">
      <c r="A321" s="41"/>
      <c r="B321" s="42"/>
      <c r="C321" s="43"/>
      <c r="D321" s="229" t="s">
        <v>200</v>
      </c>
      <c r="E321" s="43"/>
      <c r="F321" s="230" t="s">
        <v>4669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200</v>
      </c>
      <c r="AU321" s="20" t="s">
        <v>82</v>
      </c>
    </row>
    <row r="322" s="12" customFormat="1" ht="22.8" customHeight="1">
      <c r="A322" s="12"/>
      <c r="B322" s="200"/>
      <c r="C322" s="201"/>
      <c r="D322" s="202" t="s">
        <v>71</v>
      </c>
      <c r="E322" s="214" t="s">
        <v>4670</v>
      </c>
      <c r="F322" s="214" t="s">
        <v>4671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SUM(P323:P365)</f>
        <v>0</v>
      </c>
      <c r="Q322" s="208"/>
      <c r="R322" s="209">
        <f>SUM(R323:R365)</f>
        <v>1.0877599999999998</v>
      </c>
      <c r="S322" s="208"/>
      <c r="T322" s="210">
        <f>SUM(T323:T365)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82</v>
      </c>
      <c r="AT322" s="212" t="s">
        <v>71</v>
      </c>
      <c r="AU322" s="212" t="s">
        <v>80</v>
      </c>
      <c r="AY322" s="211" t="s">
        <v>191</v>
      </c>
      <c r="BK322" s="213">
        <f>SUM(BK323:BK365)</f>
        <v>0</v>
      </c>
    </row>
    <row r="323" s="2" customFormat="1" ht="21.75" customHeight="1">
      <c r="A323" s="41"/>
      <c r="B323" s="42"/>
      <c r="C323" s="216" t="s">
        <v>1227</v>
      </c>
      <c r="D323" s="216" t="s">
        <v>193</v>
      </c>
      <c r="E323" s="217" t="s">
        <v>4672</v>
      </c>
      <c r="F323" s="218" t="s">
        <v>4673</v>
      </c>
      <c r="G323" s="219" t="s">
        <v>1437</v>
      </c>
      <c r="H323" s="220">
        <v>8</v>
      </c>
      <c r="I323" s="221"/>
      <c r="J323" s="222">
        <f>ROUND(I323*H323,2)</f>
        <v>0</v>
      </c>
      <c r="K323" s="218" t="s">
        <v>3896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0.017469999999999999</v>
      </c>
      <c r="R323" s="225">
        <f>Q323*H323</f>
        <v>0.13976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464</v>
      </c>
      <c r="AT323" s="227" t="s">
        <v>193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4674</v>
      </c>
    </row>
    <row r="324" s="2" customFormat="1">
      <c r="A324" s="41"/>
      <c r="B324" s="42"/>
      <c r="C324" s="43"/>
      <c r="D324" s="229" t="s">
        <v>200</v>
      </c>
      <c r="E324" s="43"/>
      <c r="F324" s="230" t="s">
        <v>4675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200</v>
      </c>
      <c r="AU324" s="20" t="s">
        <v>82</v>
      </c>
    </row>
    <row r="325" s="2" customFormat="1" ht="24.15" customHeight="1">
      <c r="A325" s="41"/>
      <c r="B325" s="42"/>
      <c r="C325" s="216" t="s">
        <v>1230</v>
      </c>
      <c r="D325" s="216" t="s">
        <v>193</v>
      </c>
      <c r="E325" s="217" t="s">
        <v>4676</v>
      </c>
      <c r="F325" s="218" t="s">
        <v>4677</v>
      </c>
      <c r="G325" s="219" t="s">
        <v>1437</v>
      </c>
      <c r="H325" s="220">
        <v>10</v>
      </c>
      <c r="I325" s="221"/>
      <c r="J325" s="222">
        <f>ROUND(I325*H325,2)</f>
        <v>0</v>
      </c>
      <c r="K325" s="218" t="s">
        <v>3896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0.015469999999999999</v>
      </c>
      <c r="R325" s="225">
        <f>Q325*H325</f>
        <v>0.1547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464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464</v>
      </c>
      <c r="BM325" s="227" t="s">
        <v>4678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4679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2" customFormat="1" ht="24.15" customHeight="1">
      <c r="A327" s="41"/>
      <c r="B327" s="42"/>
      <c r="C327" s="216" t="s">
        <v>1235</v>
      </c>
      <c r="D327" s="216" t="s">
        <v>193</v>
      </c>
      <c r="E327" s="217" t="s">
        <v>4680</v>
      </c>
      <c r="F327" s="218" t="s">
        <v>4681</v>
      </c>
      <c r="G327" s="219" t="s">
        <v>1437</v>
      </c>
      <c r="H327" s="220">
        <v>2</v>
      </c>
      <c r="I327" s="221"/>
      <c r="J327" s="222">
        <f>ROUND(I327*H327,2)</f>
        <v>0</v>
      </c>
      <c r="K327" s="218" t="s">
        <v>3896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0.01447</v>
      </c>
      <c r="R327" s="225">
        <f>Q327*H327</f>
        <v>0.02894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464</v>
      </c>
      <c r="AT327" s="227" t="s">
        <v>193</v>
      </c>
      <c r="AU327" s="227" t="s">
        <v>82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464</v>
      </c>
      <c r="BM327" s="227" t="s">
        <v>4682</v>
      </c>
    </row>
    <row r="328" s="2" customFormat="1">
      <c r="A328" s="41"/>
      <c r="B328" s="42"/>
      <c r="C328" s="43"/>
      <c r="D328" s="229" t="s">
        <v>200</v>
      </c>
      <c r="E328" s="43"/>
      <c r="F328" s="230" t="s">
        <v>4683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200</v>
      </c>
      <c r="AU328" s="20" t="s">
        <v>82</v>
      </c>
    </row>
    <row r="329" s="2" customFormat="1" ht="16.5" customHeight="1">
      <c r="A329" s="41"/>
      <c r="B329" s="42"/>
      <c r="C329" s="216" t="s">
        <v>1238</v>
      </c>
      <c r="D329" s="216" t="s">
        <v>193</v>
      </c>
      <c r="E329" s="217" t="s">
        <v>4684</v>
      </c>
      <c r="F329" s="218" t="s">
        <v>4685</v>
      </c>
      <c r="G329" s="219" t="s">
        <v>1437</v>
      </c>
      <c r="H329" s="220">
        <v>8</v>
      </c>
      <c r="I329" s="221"/>
      <c r="J329" s="222">
        <f>ROUND(I329*H329,2)</f>
        <v>0</v>
      </c>
      <c r="K329" s="218" t="s">
        <v>3896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0.035479999999999998</v>
      </c>
      <c r="R329" s="225">
        <f>Q329*H329</f>
        <v>0.28383999999999998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4686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4687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2" customFormat="1" ht="24.15" customHeight="1">
      <c r="A331" s="41"/>
      <c r="B331" s="42"/>
      <c r="C331" s="216" t="s">
        <v>1261</v>
      </c>
      <c r="D331" s="216" t="s">
        <v>193</v>
      </c>
      <c r="E331" s="217" t="s">
        <v>4688</v>
      </c>
      <c r="F331" s="218" t="s">
        <v>4689</v>
      </c>
      <c r="G331" s="219" t="s">
        <v>1437</v>
      </c>
      <c r="H331" s="220">
        <v>4</v>
      </c>
      <c r="I331" s="221"/>
      <c r="J331" s="222">
        <f>ROUND(I331*H331,2)</f>
        <v>0</v>
      </c>
      <c r="K331" s="218" t="s">
        <v>3896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0.0201</v>
      </c>
      <c r="R331" s="225">
        <f>Q331*H331</f>
        <v>0.080399999999999999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464</v>
      </c>
      <c r="AT331" s="227" t="s">
        <v>193</v>
      </c>
      <c r="AU331" s="227" t="s">
        <v>82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464</v>
      </c>
      <c r="BM331" s="227" t="s">
        <v>4690</v>
      </c>
    </row>
    <row r="332" s="2" customFormat="1">
      <c r="A332" s="41"/>
      <c r="B332" s="42"/>
      <c r="C332" s="43"/>
      <c r="D332" s="229" t="s">
        <v>200</v>
      </c>
      <c r="E332" s="43"/>
      <c r="F332" s="230" t="s">
        <v>4691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200</v>
      </c>
      <c r="AU332" s="20" t="s">
        <v>82</v>
      </c>
    </row>
    <row r="333" s="2" customFormat="1" ht="24.15" customHeight="1">
      <c r="A333" s="41"/>
      <c r="B333" s="42"/>
      <c r="C333" s="216" t="s">
        <v>1264</v>
      </c>
      <c r="D333" s="216" t="s">
        <v>193</v>
      </c>
      <c r="E333" s="217" t="s">
        <v>4692</v>
      </c>
      <c r="F333" s="218" t="s">
        <v>4693</v>
      </c>
      <c r="G333" s="219" t="s">
        <v>1437</v>
      </c>
      <c r="H333" s="220">
        <v>8</v>
      </c>
      <c r="I333" s="221"/>
      <c r="J333" s="222">
        <f>ROUND(I333*H333,2)</f>
        <v>0</v>
      </c>
      <c r="K333" s="218" t="s">
        <v>3896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0.037479999999999999</v>
      </c>
      <c r="R333" s="225">
        <f>Q333*H333</f>
        <v>0.29984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464</v>
      </c>
      <c r="AT333" s="227" t="s">
        <v>193</v>
      </c>
      <c r="AU333" s="227" t="s">
        <v>82</v>
      </c>
      <c r="AY333" s="20" t="s">
        <v>191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464</v>
      </c>
      <c r="BM333" s="227" t="s">
        <v>4694</v>
      </c>
    </row>
    <row r="334" s="2" customFormat="1">
      <c r="A334" s="41"/>
      <c r="B334" s="42"/>
      <c r="C334" s="43"/>
      <c r="D334" s="229" t="s">
        <v>200</v>
      </c>
      <c r="E334" s="43"/>
      <c r="F334" s="230" t="s">
        <v>4695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200</v>
      </c>
      <c r="AU334" s="20" t="s">
        <v>82</v>
      </c>
    </row>
    <row r="335" s="2" customFormat="1" ht="24.15" customHeight="1">
      <c r="A335" s="41"/>
      <c r="B335" s="42"/>
      <c r="C335" s="216" t="s">
        <v>1269</v>
      </c>
      <c r="D335" s="216" t="s">
        <v>193</v>
      </c>
      <c r="E335" s="217" t="s">
        <v>4696</v>
      </c>
      <c r="F335" s="218" t="s">
        <v>4697</v>
      </c>
      <c r="G335" s="219" t="s">
        <v>1437</v>
      </c>
      <c r="H335" s="220">
        <v>2</v>
      </c>
      <c r="I335" s="221"/>
      <c r="J335" s="222">
        <f>ROUND(I335*H335,2)</f>
        <v>0</v>
      </c>
      <c r="K335" s="218" t="s">
        <v>3896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0.01525</v>
      </c>
      <c r="R335" s="225">
        <f>Q335*H335</f>
        <v>0.030499999999999999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464</v>
      </c>
      <c r="AT335" s="227" t="s">
        <v>193</v>
      </c>
      <c r="AU335" s="227" t="s">
        <v>82</v>
      </c>
      <c r="AY335" s="20" t="s">
        <v>191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464</v>
      </c>
      <c r="BM335" s="227" t="s">
        <v>4698</v>
      </c>
    </row>
    <row r="336" s="2" customFormat="1">
      <c r="A336" s="41"/>
      <c r="B336" s="42"/>
      <c r="C336" s="43"/>
      <c r="D336" s="229" t="s">
        <v>200</v>
      </c>
      <c r="E336" s="43"/>
      <c r="F336" s="230" t="s">
        <v>4699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200</v>
      </c>
      <c r="AU336" s="20" t="s">
        <v>82</v>
      </c>
    </row>
    <row r="337" s="2" customFormat="1" ht="16.5" customHeight="1">
      <c r="A337" s="41"/>
      <c r="B337" s="42"/>
      <c r="C337" s="216" t="s">
        <v>1272</v>
      </c>
      <c r="D337" s="216" t="s">
        <v>193</v>
      </c>
      <c r="E337" s="217" t="s">
        <v>4700</v>
      </c>
      <c r="F337" s="218" t="s">
        <v>4701</v>
      </c>
      <c r="G337" s="219" t="s">
        <v>1437</v>
      </c>
      <c r="H337" s="220">
        <v>2</v>
      </c>
      <c r="I337" s="221"/>
      <c r="J337" s="222">
        <f>ROUND(I337*H337,2)</f>
        <v>0</v>
      </c>
      <c r="K337" s="218" t="s">
        <v>3896</v>
      </c>
      <c r="L337" s="47"/>
      <c r="M337" s="223" t="s">
        <v>19</v>
      </c>
      <c r="N337" s="224" t="s">
        <v>43</v>
      </c>
      <c r="O337" s="87"/>
      <c r="P337" s="225">
        <f>O337*H337</f>
        <v>0</v>
      </c>
      <c r="Q337" s="225">
        <v>0.0018</v>
      </c>
      <c r="R337" s="225">
        <f>Q337*H337</f>
        <v>0.0035999999999999999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464</v>
      </c>
      <c r="AT337" s="227" t="s">
        <v>193</v>
      </c>
      <c r="AU337" s="227" t="s">
        <v>82</v>
      </c>
      <c r="AY337" s="20" t="s">
        <v>191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80</v>
      </c>
      <c r="BK337" s="228">
        <f>ROUND(I337*H337,2)</f>
        <v>0</v>
      </c>
      <c r="BL337" s="20" t="s">
        <v>464</v>
      </c>
      <c r="BM337" s="227" t="s">
        <v>4702</v>
      </c>
    </row>
    <row r="338" s="2" customFormat="1">
      <c r="A338" s="41"/>
      <c r="B338" s="42"/>
      <c r="C338" s="43"/>
      <c r="D338" s="229" t="s">
        <v>200</v>
      </c>
      <c r="E338" s="43"/>
      <c r="F338" s="230" t="s">
        <v>4703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200</v>
      </c>
      <c r="AU338" s="20" t="s">
        <v>82</v>
      </c>
    </row>
    <row r="339" s="2" customFormat="1" ht="16.5" customHeight="1">
      <c r="A339" s="41"/>
      <c r="B339" s="42"/>
      <c r="C339" s="216" t="s">
        <v>2087</v>
      </c>
      <c r="D339" s="216" t="s">
        <v>193</v>
      </c>
      <c r="E339" s="217" t="s">
        <v>4704</v>
      </c>
      <c r="F339" s="218" t="s">
        <v>4705</v>
      </c>
      <c r="G339" s="219" t="s">
        <v>1437</v>
      </c>
      <c r="H339" s="220">
        <v>2</v>
      </c>
      <c r="I339" s="221"/>
      <c r="J339" s="222">
        <f>ROUND(I339*H339,2)</f>
        <v>0</v>
      </c>
      <c r="K339" s="218" t="s">
        <v>3896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0.0018</v>
      </c>
      <c r="R339" s="225">
        <f>Q339*H339</f>
        <v>0.0035999999999999999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464</v>
      </c>
      <c r="AT339" s="227" t="s">
        <v>193</v>
      </c>
      <c r="AU339" s="227" t="s">
        <v>82</v>
      </c>
      <c r="AY339" s="20" t="s">
        <v>191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464</v>
      </c>
      <c r="BM339" s="227" t="s">
        <v>4706</v>
      </c>
    </row>
    <row r="340" s="2" customFormat="1">
      <c r="A340" s="41"/>
      <c r="B340" s="42"/>
      <c r="C340" s="43"/>
      <c r="D340" s="229" t="s">
        <v>200</v>
      </c>
      <c r="E340" s="43"/>
      <c r="F340" s="230" t="s">
        <v>4707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200</v>
      </c>
      <c r="AU340" s="20" t="s">
        <v>82</v>
      </c>
    </row>
    <row r="341" s="2" customFormat="1" ht="16.5" customHeight="1">
      <c r="A341" s="41"/>
      <c r="B341" s="42"/>
      <c r="C341" s="216" t="s">
        <v>2094</v>
      </c>
      <c r="D341" s="216" t="s">
        <v>193</v>
      </c>
      <c r="E341" s="217" t="s">
        <v>4708</v>
      </c>
      <c r="F341" s="218" t="s">
        <v>4709</v>
      </c>
      <c r="G341" s="219" t="s">
        <v>1437</v>
      </c>
      <c r="H341" s="220">
        <v>10</v>
      </c>
      <c r="I341" s="221"/>
      <c r="J341" s="222">
        <f>ROUND(I341*H341,2)</f>
        <v>0</v>
      </c>
      <c r="K341" s="218" t="s">
        <v>3896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0.0018400000000000001</v>
      </c>
      <c r="R341" s="225">
        <f>Q341*H341</f>
        <v>0.0184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464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464</v>
      </c>
      <c r="BM341" s="227" t="s">
        <v>4710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4711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2" customFormat="1" ht="16.5" customHeight="1">
      <c r="A343" s="41"/>
      <c r="B343" s="42"/>
      <c r="C343" s="216" t="s">
        <v>2099</v>
      </c>
      <c r="D343" s="216" t="s">
        <v>193</v>
      </c>
      <c r="E343" s="217" t="s">
        <v>4712</v>
      </c>
      <c r="F343" s="218" t="s">
        <v>4713</v>
      </c>
      <c r="G343" s="219" t="s">
        <v>1437</v>
      </c>
      <c r="H343" s="220">
        <v>8</v>
      </c>
      <c r="I343" s="221"/>
      <c r="J343" s="222">
        <f>ROUND(I343*H343,2)</f>
        <v>0</v>
      </c>
      <c r="K343" s="218" t="s">
        <v>3896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0.0031099999999999999</v>
      </c>
      <c r="R343" s="225">
        <f>Q343*H343</f>
        <v>0.024879999999999999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464</v>
      </c>
      <c r="AT343" s="227" t="s">
        <v>193</v>
      </c>
      <c r="AU343" s="227" t="s">
        <v>82</v>
      </c>
      <c r="AY343" s="20" t="s">
        <v>191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80</v>
      </c>
      <c r="BK343" s="228">
        <f>ROUND(I343*H343,2)</f>
        <v>0</v>
      </c>
      <c r="BL343" s="20" t="s">
        <v>464</v>
      </c>
      <c r="BM343" s="227" t="s">
        <v>4714</v>
      </c>
    </row>
    <row r="344" s="2" customFormat="1">
      <c r="A344" s="41"/>
      <c r="B344" s="42"/>
      <c r="C344" s="43"/>
      <c r="D344" s="229" t="s">
        <v>200</v>
      </c>
      <c r="E344" s="43"/>
      <c r="F344" s="230" t="s">
        <v>4715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200</v>
      </c>
      <c r="AU344" s="20" t="s">
        <v>82</v>
      </c>
    </row>
    <row r="345" s="2" customFormat="1" ht="16.5" customHeight="1">
      <c r="A345" s="41"/>
      <c r="B345" s="42"/>
      <c r="C345" s="216" t="s">
        <v>2106</v>
      </c>
      <c r="D345" s="216" t="s">
        <v>193</v>
      </c>
      <c r="E345" s="217" t="s">
        <v>4716</v>
      </c>
      <c r="F345" s="218" t="s">
        <v>4717</v>
      </c>
      <c r="G345" s="219" t="s">
        <v>250</v>
      </c>
      <c r="H345" s="220">
        <v>10</v>
      </c>
      <c r="I345" s="221"/>
      <c r="J345" s="222">
        <f>ROUND(I345*H345,2)</f>
        <v>0</v>
      </c>
      <c r="K345" s="218" t="s">
        <v>3896</v>
      </c>
      <c r="L345" s="47"/>
      <c r="M345" s="223" t="s">
        <v>19</v>
      </c>
      <c r="N345" s="224" t="s">
        <v>43</v>
      </c>
      <c r="O345" s="87"/>
      <c r="P345" s="225">
        <f>O345*H345</f>
        <v>0</v>
      </c>
      <c r="Q345" s="225">
        <v>0.00024000000000000001</v>
      </c>
      <c r="R345" s="225">
        <f>Q345*H345</f>
        <v>0.0024000000000000002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464</v>
      </c>
      <c r="AT345" s="227" t="s">
        <v>193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4718</v>
      </c>
    </row>
    <row r="346" s="2" customFormat="1">
      <c r="A346" s="41"/>
      <c r="B346" s="42"/>
      <c r="C346" s="43"/>
      <c r="D346" s="229" t="s">
        <v>200</v>
      </c>
      <c r="E346" s="43"/>
      <c r="F346" s="230" t="s">
        <v>4719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200</v>
      </c>
      <c r="AU346" s="20" t="s">
        <v>82</v>
      </c>
    </row>
    <row r="347" s="2" customFormat="1" ht="16.5" customHeight="1">
      <c r="A347" s="41"/>
      <c r="B347" s="42"/>
      <c r="C347" s="216" t="s">
        <v>2111</v>
      </c>
      <c r="D347" s="216" t="s">
        <v>193</v>
      </c>
      <c r="E347" s="217" t="s">
        <v>4716</v>
      </c>
      <c r="F347" s="218" t="s">
        <v>4717</v>
      </c>
      <c r="G347" s="219" t="s">
        <v>250</v>
      </c>
      <c r="H347" s="220">
        <v>2</v>
      </c>
      <c r="I347" s="221"/>
      <c r="J347" s="222">
        <f>ROUND(I347*H347,2)</f>
        <v>0</v>
      </c>
      <c r="K347" s="218" t="s">
        <v>3896</v>
      </c>
      <c r="L347" s="47"/>
      <c r="M347" s="223" t="s">
        <v>19</v>
      </c>
      <c r="N347" s="224" t="s">
        <v>43</v>
      </c>
      <c r="O347" s="87"/>
      <c r="P347" s="225">
        <f>O347*H347</f>
        <v>0</v>
      </c>
      <c r="Q347" s="225">
        <v>0.00024000000000000001</v>
      </c>
      <c r="R347" s="225">
        <f>Q347*H347</f>
        <v>0.00048000000000000001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464</v>
      </c>
      <c r="AT347" s="227" t="s">
        <v>193</v>
      </c>
      <c r="AU347" s="227" t="s">
        <v>82</v>
      </c>
      <c r="AY347" s="20" t="s">
        <v>191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80</v>
      </c>
      <c r="BK347" s="228">
        <f>ROUND(I347*H347,2)</f>
        <v>0</v>
      </c>
      <c r="BL347" s="20" t="s">
        <v>464</v>
      </c>
      <c r="BM347" s="227" t="s">
        <v>4720</v>
      </c>
    </row>
    <row r="348" s="2" customFormat="1">
      <c r="A348" s="41"/>
      <c r="B348" s="42"/>
      <c r="C348" s="43"/>
      <c r="D348" s="229" t="s">
        <v>200</v>
      </c>
      <c r="E348" s="43"/>
      <c r="F348" s="230" t="s">
        <v>4719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200</v>
      </c>
      <c r="AU348" s="20" t="s">
        <v>82</v>
      </c>
    </row>
    <row r="349" s="2" customFormat="1" ht="16.5" customHeight="1">
      <c r="A349" s="41"/>
      <c r="B349" s="42"/>
      <c r="C349" s="216" t="s">
        <v>2116</v>
      </c>
      <c r="D349" s="216" t="s">
        <v>193</v>
      </c>
      <c r="E349" s="217" t="s">
        <v>4721</v>
      </c>
      <c r="F349" s="218" t="s">
        <v>4722</v>
      </c>
      <c r="G349" s="219" t="s">
        <v>250</v>
      </c>
      <c r="H349" s="220">
        <v>9</v>
      </c>
      <c r="I349" s="221"/>
      <c r="J349" s="222">
        <f>ROUND(I349*H349,2)</f>
        <v>0</v>
      </c>
      <c r="K349" s="218" t="s">
        <v>3896</v>
      </c>
      <c r="L349" s="47"/>
      <c r="M349" s="223" t="s">
        <v>19</v>
      </c>
      <c r="N349" s="224" t="s">
        <v>43</v>
      </c>
      <c r="O349" s="87"/>
      <c r="P349" s="225">
        <f>O349*H349</f>
        <v>0</v>
      </c>
      <c r="Q349" s="225">
        <v>0.00027999999999999998</v>
      </c>
      <c r="R349" s="225">
        <f>Q349*H349</f>
        <v>0.0025199999999999997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464</v>
      </c>
      <c r="AT349" s="227" t="s">
        <v>193</v>
      </c>
      <c r="AU349" s="227" t="s">
        <v>82</v>
      </c>
      <c r="AY349" s="20" t="s">
        <v>191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464</v>
      </c>
      <c r="BM349" s="227" t="s">
        <v>4723</v>
      </c>
    </row>
    <row r="350" s="2" customFormat="1">
      <c r="A350" s="41"/>
      <c r="B350" s="42"/>
      <c r="C350" s="43"/>
      <c r="D350" s="229" t="s">
        <v>200</v>
      </c>
      <c r="E350" s="43"/>
      <c r="F350" s="230" t="s">
        <v>4724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200</v>
      </c>
      <c r="AU350" s="20" t="s">
        <v>82</v>
      </c>
    </row>
    <row r="351" s="2" customFormat="1" ht="16.5" customHeight="1">
      <c r="A351" s="41"/>
      <c r="B351" s="42"/>
      <c r="C351" s="278" t="s">
        <v>2121</v>
      </c>
      <c r="D351" s="278" t="s">
        <v>260</v>
      </c>
      <c r="E351" s="279" t="s">
        <v>4725</v>
      </c>
      <c r="F351" s="280" t="s">
        <v>4726</v>
      </c>
      <c r="G351" s="281" t="s">
        <v>250</v>
      </c>
      <c r="H351" s="282">
        <v>9</v>
      </c>
      <c r="I351" s="283"/>
      <c r="J351" s="284">
        <f>ROUND(I351*H351,2)</f>
        <v>0</v>
      </c>
      <c r="K351" s="280" t="s">
        <v>3896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0.00032000000000000003</v>
      </c>
      <c r="R351" s="225">
        <f>Q351*H351</f>
        <v>0.0028800000000000002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4727</v>
      </c>
    </row>
    <row r="352" s="2" customFormat="1" ht="21.75" customHeight="1">
      <c r="A352" s="41"/>
      <c r="B352" s="42"/>
      <c r="C352" s="216" t="s">
        <v>2126</v>
      </c>
      <c r="D352" s="216" t="s">
        <v>193</v>
      </c>
      <c r="E352" s="217" t="s">
        <v>4728</v>
      </c>
      <c r="F352" s="218" t="s">
        <v>4729</v>
      </c>
      <c r="G352" s="219" t="s">
        <v>250</v>
      </c>
      <c r="H352" s="220">
        <v>1</v>
      </c>
      <c r="I352" s="221"/>
      <c r="J352" s="222">
        <f>ROUND(I352*H352,2)</f>
        <v>0</v>
      </c>
      <c r="K352" s="218" t="s">
        <v>3896</v>
      </c>
      <c r="L352" s="47"/>
      <c r="M352" s="223" t="s">
        <v>19</v>
      </c>
      <c r="N352" s="224" t="s">
        <v>43</v>
      </c>
      <c r="O352" s="87"/>
      <c r="P352" s="225">
        <f>O352*H352</f>
        <v>0</v>
      </c>
      <c r="Q352" s="225">
        <v>0.00066</v>
      </c>
      <c r="R352" s="225">
        <f>Q352*H352</f>
        <v>0.00066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464</v>
      </c>
      <c r="AT352" s="227" t="s">
        <v>193</v>
      </c>
      <c r="AU352" s="227" t="s">
        <v>82</v>
      </c>
      <c r="AY352" s="20" t="s">
        <v>191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80</v>
      </c>
      <c r="BK352" s="228">
        <f>ROUND(I352*H352,2)</f>
        <v>0</v>
      </c>
      <c r="BL352" s="20" t="s">
        <v>464</v>
      </c>
      <c r="BM352" s="227" t="s">
        <v>4730</v>
      </c>
    </row>
    <row r="353" s="2" customFormat="1">
      <c r="A353" s="41"/>
      <c r="B353" s="42"/>
      <c r="C353" s="43"/>
      <c r="D353" s="229" t="s">
        <v>200</v>
      </c>
      <c r="E353" s="43"/>
      <c r="F353" s="230" t="s">
        <v>4731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200</v>
      </c>
      <c r="AU353" s="20" t="s">
        <v>82</v>
      </c>
    </row>
    <row r="354" s="2" customFormat="1" ht="24.15" customHeight="1">
      <c r="A354" s="41"/>
      <c r="B354" s="42"/>
      <c r="C354" s="216" t="s">
        <v>2130</v>
      </c>
      <c r="D354" s="216" t="s">
        <v>193</v>
      </c>
      <c r="E354" s="217" t="s">
        <v>4732</v>
      </c>
      <c r="F354" s="218" t="s">
        <v>4733</v>
      </c>
      <c r="G354" s="219" t="s">
        <v>250</v>
      </c>
      <c r="H354" s="220">
        <v>8</v>
      </c>
      <c r="I354" s="221"/>
      <c r="J354" s="222">
        <f>ROUND(I354*H354,2)</f>
        <v>0</v>
      </c>
      <c r="K354" s="218" t="s">
        <v>3896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0.00048000000000000001</v>
      </c>
      <c r="R354" s="225">
        <f>Q354*H354</f>
        <v>0.0038400000000000001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464</v>
      </c>
      <c r="AT354" s="227" t="s">
        <v>193</v>
      </c>
      <c r="AU354" s="227" t="s">
        <v>82</v>
      </c>
      <c r="AY354" s="20" t="s">
        <v>191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80</v>
      </c>
      <c r="BK354" s="228">
        <f>ROUND(I354*H354,2)</f>
        <v>0</v>
      </c>
      <c r="BL354" s="20" t="s">
        <v>464</v>
      </c>
      <c r="BM354" s="227" t="s">
        <v>4734</v>
      </c>
    </row>
    <row r="355" s="2" customFormat="1">
      <c r="A355" s="41"/>
      <c r="B355" s="42"/>
      <c r="C355" s="43"/>
      <c r="D355" s="229" t="s">
        <v>200</v>
      </c>
      <c r="E355" s="43"/>
      <c r="F355" s="230" t="s">
        <v>4735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200</v>
      </c>
      <c r="AU355" s="20" t="s">
        <v>82</v>
      </c>
    </row>
    <row r="356" s="2" customFormat="1" ht="16.5" customHeight="1">
      <c r="A356" s="41"/>
      <c r="B356" s="42"/>
      <c r="C356" s="216" t="s">
        <v>2135</v>
      </c>
      <c r="D356" s="216" t="s">
        <v>193</v>
      </c>
      <c r="E356" s="217" t="s">
        <v>4736</v>
      </c>
      <c r="F356" s="218" t="s">
        <v>4737</v>
      </c>
      <c r="G356" s="219" t="s">
        <v>250</v>
      </c>
      <c r="H356" s="220">
        <v>3</v>
      </c>
      <c r="I356" s="221"/>
      <c r="J356" s="222">
        <f>ROUND(I356*H356,2)</f>
        <v>0</v>
      </c>
      <c r="K356" s="218" t="s">
        <v>3896</v>
      </c>
      <c r="L356" s="47"/>
      <c r="M356" s="223" t="s">
        <v>19</v>
      </c>
      <c r="N356" s="224" t="s">
        <v>43</v>
      </c>
      <c r="O356" s="87"/>
      <c r="P356" s="225">
        <f>O356*H356</f>
        <v>0</v>
      </c>
      <c r="Q356" s="225">
        <v>0.00014999999999999999</v>
      </c>
      <c r="R356" s="225">
        <f>Q356*H356</f>
        <v>0.00044999999999999999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464</v>
      </c>
      <c r="AT356" s="227" t="s">
        <v>193</v>
      </c>
      <c r="AU356" s="227" t="s">
        <v>82</v>
      </c>
      <c r="AY356" s="20" t="s">
        <v>191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80</v>
      </c>
      <c r="BK356" s="228">
        <f>ROUND(I356*H356,2)</f>
        <v>0</v>
      </c>
      <c r="BL356" s="20" t="s">
        <v>464</v>
      </c>
      <c r="BM356" s="227" t="s">
        <v>4738</v>
      </c>
    </row>
    <row r="357" s="2" customFormat="1">
      <c r="A357" s="41"/>
      <c r="B357" s="42"/>
      <c r="C357" s="43"/>
      <c r="D357" s="229" t="s">
        <v>200</v>
      </c>
      <c r="E357" s="43"/>
      <c r="F357" s="230" t="s">
        <v>4739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200</v>
      </c>
      <c r="AU357" s="20" t="s">
        <v>82</v>
      </c>
    </row>
    <row r="358" s="2" customFormat="1" ht="16.5" customHeight="1">
      <c r="A358" s="41"/>
      <c r="B358" s="42"/>
      <c r="C358" s="278" t="s">
        <v>2140</v>
      </c>
      <c r="D358" s="278" t="s">
        <v>260</v>
      </c>
      <c r="E358" s="279" t="s">
        <v>4740</v>
      </c>
      <c r="F358" s="280" t="s">
        <v>4741</v>
      </c>
      <c r="G358" s="281" t="s">
        <v>250</v>
      </c>
      <c r="H358" s="282">
        <v>2</v>
      </c>
      <c r="I358" s="283"/>
      <c r="J358" s="284">
        <f>ROUND(I358*H358,2)</f>
        <v>0</v>
      </c>
      <c r="K358" s="280" t="s">
        <v>3896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0.00038000000000000002</v>
      </c>
      <c r="R358" s="225">
        <f>Q358*H358</f>
        <v>0.00076000000000000004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688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464</v>
      </c>
      <c r="BM358" s="227" t="s">
        <v>4742</v>
      </c>
    </row>
    <row r="359" s="2" customFormat="1" ht="21.75" customHeight="1">
      <c r="A359" s="41"/>
      <c r="B359" s="42"/>
      <c r="C359" s="216" t="s">
        <v>2145</v>
      </c>
      <c r="D359" s="216" t="s">
        <v>193</v>
      </c>
      <c r="E359" s="217" t="s">
        <v>4743</v>
      </c>
      <c r="F359" s="218" t="s">
        <v>4744</v>
      </c>
      <c r="G359" s="219" t="s">
        <v>250</v>
      </c>
      <c r="H359" s="220">
        <v>9</v>
      </c>
      <c r="I359" s="221"/>
      <c r="J359" s="222">
        <f>ROUND(I359*H359,2)</f>
        <v>0</v>
      </c>
      <c r="K359" s="218" t="s">
        <v>3896</v>
      </c>
      <c r="L359" s="47"/>
      <c r="M359" s="223" t="s">
        <v>19</v>
      </c>
      <c r="N359" s="224" t="s">
        <v>43</v>
      </c>
      <c r="O359" s="87"/>
      <c r="P359" s="225">
        <f>O359*H359</f>
        <v>0</v>
      </c>
      <c r="Q359" s="225">
        <v>0.00019000000000000001</v>
      </c>
      <c r="R359" s="225">
        <f>Q359*H359</f>
        <v>0.0017100000000000002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464</v>
      </c>
      <c r="AT359" s="227" t="s">
        <v>193</v>
      </c>
      <c r="AU359" s="227" t="s">
        <v>82</v>
      </c>
      <c r="AY359" s="20" t="s">
        <v>191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80</v>
      </c>
      <c r="BK359" s="228">
        <f>ROUND(I359*H359,2)</f>
        <v>0</v>
      </c>
      <c r="BL359" s="20" t="s">
        <v>464</v>
      </c>
      <c r="BM359" s="227" t="s">
        <v>4745</v>
      </c>
    </row>
    <row r="360" s="2" customFormat="1">
      <c r="A360" s="41"/>
      <c r="B360" s="42"/>
      <c r="C360" s="43"/>
      <c r="D360" s="229" t="s">
        <v>200</v>
      </c>
      <c r="E360" s="43"/>
      <c r="F360" s="230" t="s">
        <v>4746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200</v>
      </c>
      <c r="AU360" s="20" t="s">
        <v>82</v>
      </c>
    </row>
    <row r="361" s="2" customFormat="1" ht="16.5" customHeight="1">
      <c r="A361" s="41"/>
      <c r="B361" s="42"/>
      <c r="C361" s="278" t="s">
        <v>2150</v>
      </c>
      <c r="D361" s="278" t="s">
        <v>260</v>
      </c>
      <c r="E361" s="279" t="s">
        <v>4747</v>
      </c>
      <c r="F361" s="280" t="s">
        <v>4748</v>
      </c>
      <c r="G361" s="281" t="s">
        <v>250</v>
      </c>
      <c r="H361" s="282">
        <v>9</v>
      </c>
      <c r="I361" s="283"/>
      <c r="J361" s="284">
        <f>ROUND(I361*H361,2)</f>
        <v>0</v>
      </c>
      <c r="K361" s="280" t="s">
        <v>3896</v>
      </c>
      <c r="L361" s="285"/>
      <c r="M361" s="286" t="s">
        <v>19</v>
      </c>
      <c r="N361" s="287" t="s">
        <v>43</v>
      </c>
      <c r="O361" s="87"/>
      <c r="P361" s="225">
        <f>O361*H361</f>
        <v>0</v>
      </c>
      <c r="Q361" s="225">
        <v>0.00025999999999999998</v>
      </c>
      <c r="R361" s="225">
        <f>Q361*H361</f>
        <v>0.0023399999999999996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688</v>
      </c>
      <c r="AT361" s="227" t="s">
        <v>260</v>
      </c>
      <c r="AU361" s="227" t="s">
        <v>82</v>
      </c>
      <c r="AY361" s="20" t="s">
        <v>191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80</v>
      </c>
      <c r="BK361" s="228">
        <f>ROUND(I361*H361,2)</f>
        <v>0</v>
      </c>
      <c r="BL361" s="20" t="s">
        <v>464</v>
      </c>
      <c r="BM361" s="227" t="s">
        <v>4749</v>
      </c>
    </row>
    <row r="362" s="2" customFormat="1" ht="16.5" customHeight="1">
      <c r="A362" s="41"/>
      <c r="B362" s="42"/>
      <c r="C362" s="216" t="s">
        <v>2158</v>
      </c>
      <c r="D362" s="216" t="s">
        <v>193</v>
      </c>
      <c r="E362" s="217" t="s">
        <v>4750</v>
      </c>
      <c r="F362" s="218" t="s">
        <v>4751</v>
      </c>
      <c r="G362" s="219" t="s">
        <v>250</v>
      </c>
      <c r="H362" s="220">
        <v>14</v>
      </c>
      <c r="I362" s="221"/>
      <c r="J362" s="222">
        <f>ROUND(I362*H362,2)</f>
        <v>0</v>
      </c>
      <c r="K362" s="218" t="s">
        <v>3896</v>
      </c>
      <c r="L362" s="47"/>
      <c r="M362" s="223" t="s">
        <v>19</v>
      </c>
      <c r="N362" s="224" t="s">
        <v>43</v>
      </c>
      <c r="O362" s="87"/>
      <c r="P362" s="225">
        <f>O362*H362</f>
        <v>0</v>
      </c>
      <c r="Q362" s="225">
        <v>9.0000000000000006E-05</v>
      </c>
      <c r="R362" s="225">
        <f>Q362*H362</f>
        <v>0.0012600000000000001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464</v>
      </c>
      <c r="AT362" s="227" t="s">
        <v>193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4752</v>
      </c>
    </row>
    <row r="363" s="2" customFormat="1">
      <c r="A363" s="41"/>
      <c r="B363" s="42"/>
      <c r="C363" s="43"/>
      <c r="D363" s="229" t="s">
        <v>200</v>
      </c>
      <c r="E363" s="43"/>
      <c r="F363" s="230" t="s">
        <v>4753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200</v>
      </c>
      <c r="AU363" s="20" t="s">
        <v>82</v>
      </c>
    </row>
    <row r="364" s="2" customFormat="1" ht="24.15" customHeight="1">
      <c r="A364" s="41"/>
      <c r="B364" s="42"/>
      <c r="C364" s="216" t="s">
        <v>2163</v>
      </c>
      <c r="D364" s="216" t="s">
        <v>193</v>
      </c>
      <c r="E364" s="217" t="s">
        <v>4754</v>
      </c>
      <c r="F364" s="218" t="s">
        <v>4755</v>
      </c>
      <c r="G364" s="219" t="s">
        <v>310</v>
      </c>
      <c r="H364" s="220">
        <v>1.0880000000000001</v>
      </c>
      <c r="I364" s="221"/>
      <c r="J364" s="222">
        <f>ROUND(I364*H364,2)</f>
        <v>0</v>
      </c>
      <c r="K364" s="218" t="s">
        <v>3896</v>
      </c>
      <c r="L364" s="47"/>
      <c r="M364" s="223" t="s">
        <v>19</v>
      </c>
      <c r="N364" s="224" t="s">
        <v>43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464</v>
      </c>
      <c r="AT364" s="227" t="s">
        <v>193</v>
      </c>
      <c r="AU364" s="227" t="s">
        <v>82</v>
      </c>
      <c r="AY364" s="20" t="s">
        <v>191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80</v>
      </c>
      <c r="BK364" s="228">
        <f>ROUND(I364*H364,2)</f>
        <v>0</v>
      </c>
      <c r="BL364" s="20" t="s">
        <v>464</v>
      </c>
      <c r="BM364" s="227" t="s">
        <v>4756</v>
      </c>
    </row>
    <row r="365" s="2" customFormat="1">
      <c r="A365" s="41"/>
      <c r="B365" s="42"/>
      <c r="C365" s="43"/>
      <c r="D365" s="229" t="s">
        <v>200</v>
      </c>
      <c r="E365" s="43"/>
      <c r="F365" s="230" t="s">
        <v>4757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200</v>
      </c>
      <c r="AU365" s="20" t="s">
        <v>82</v>
      </c>
    </row>
    <row r="366" s="12" customFormat="1" ht="22.8" customHeight="1">
      <c r="A366" s="12"/>
      <c r="B366" s="200"/>
      <c r="C366" s="201"/>
      <c r="D366" s="202" t="s">
        <v>71</v>
      </c>
      <c r="E366" s="214" t="s">
        <v>4758</v>
      </c>
      <c r="F366" s="214" t="s">
        <v>4759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SUM(P367:P377)</f>
        <v>0</v>
      </c>
      <c r="Q366" s="208"/>
      <c r="R366" s="209">
        <f>SUM(R367:R377)</f>
        <v>0.14599999999999999</v>
      </c>
      <c r="S366" s="208"/>
      <c r="T366" s="210">
        <f>SUM(T367:T377)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1" t="s">
        <v>82</v>
      </c>
      <c r="AT366" s="212" t="s">
        <v>71</v>
      </c>
      <c r="AU366" s="212" t="s">
        <v>80</v>
      </c>
      <c r="AY366" s="211" t="s">
        <v>191</v>
      </c>
      <c r="BK366" s="213">
        <f>SUM(BK367:BK377)</f>
        <v>0</v>
      </c>
    </row>
    <row r="367" s="2" customFormat="1" ht="24.15" customHeight="1">
      <c r="A367" s="41"/>
      <c r="B367" s="42"/>
      <c r="C367" s="216" t="s">
        <v>2174</v>
      </c>
      <c r="D367" s="216" t="s">
        <v>193</v>
      </c>
      <c r="E367" s="217" t="s">
        <v>4760</v>
      </c>
      <c r="F367" s="218" t="s">
        <v>4761</v>
      </c>
      <c r="G367" s="219" t="s">
        <v>1437</v>
      </c>
      <c r="H367" s="220">
        <v>8</v>
      </c>
      <c r="I367" s="221"/>
      <c r="J367" s="222">
        <f>ROUND(I367*H367,2)</f>
        <v>0</v>
      </c>
      <c r="K367" s="218" t="s">
        <v>3896</v>
      </c>
      <c r="L367" s="47"/>
      <c r="M367" s="223" t="s">
        <v>19</v>
      </c>
      <c r="N367" s="224" t="s">
        <v>43</v>
      </c>
      <c r="O367" s="87"/>
      <c r="P367" s="225">
        <f>O367*H367</f>
        <v>0</v>
      </c>
      <c r="Q367" s="225">
        <v>0.0166</v>
      </c>
      <c r="R367" s="225">
        <f>Q367*H367</f>
        <v>0.1328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464</v>
      </c>
      <c r="AT367" s="227" t="s">
        <v>193</v>
      </c>
      <c r="AU367" s="227" t="s">
        <v>82</v>
      </c>
      <c r="AY367" s="20" t="s">
        <v>191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464</v>
      </c>
      <c r="BM367" s="227" t="s">
        <v>4762</v>
      </c>
    </row>
    <row r="368" s="2" customFormat="1">
      <c r="A368" s="41"/>
      <c r="B368" s="42"/>
      <c r="C368" s="43"/>
      <c r="D368" s="229" t="s">
        <v>200</v>
      </c>
      <c r="E368" s="43"/>
      <c r="F368" s="230" t="s">
        <v>4763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200</v>
      </c>
      <c r="AU368" s="20" t="s">
        <v>82</v>
      </c>
    </row>
    <row r="369" s="2" customFormat="1" ht="16.5" customHeight="1">
      <c r="A369" s="41"/>
      <c r="B369" s="42"/>
      <c r="C369" s="216" t="s">
        <v>2179</v>
      </c>
      <c r="D369" s="216" t="s">
        <v>193</v>
      </c>
      <c r="E369" s="217" t="s">
        <v>4764</v>
      </c>
      <c r="F369" s="218" t="s">
        <v>4765</v>
      </c>
      <c r="G369" s="219" t="s">
        <v>1437</v>
      </c>
      <c r="H369" s="220">
        <v>8</v>
      </c>
      <c r="I369" s="221"/>
      <c r="J369" s="222">
        <f>ROUND(I369*H369,2)</f>
        <v>0</v>
      </c>
      <c r="K369" s="218" t="s">
        <v>3896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0.00014999999999999999</v>
      </c>
      <c r="R369" s="225">
        <f>Q369*H369</f>
        <v>0.0011999999999999999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4766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4767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2" customFormat="1" ht="16.5" customHeight="1">
      <c r="A371" s="41"/>
      <c r="B371" s="42"/>
      <c r="C371" s="216" t="s">
        <v>2186</v>
      </c>
      <c r="D371" s="216" t="s">
        <v>193</v>
      </c>
      <c r="E371" s="217" t="s">
        <v>4768</v>
      </c>
      <c r="F371" s="218" t="s">
        <v>4769</v>
      </c>
      <c r="G371" s="219" t="s">
        <v>1437</v>
      </c>
      <c r="H371" s="220">
        <v>8</v>
      </c>
      <c r="I371" s="221"/>
      <c r="J371" s="222">
        <f>ROUND(I371*H371,2)</f>
        <v>0</v>
      </c>
      <c r="K371" s="218" t="s">
        <v>3896</v>
      </c>
      <c r="L371" s="47"/>
      <c r="M371" s="223" t="s">
        <v>19</v>
      </c>
      <c r="N371" s="224" t="s">
        <v>43</v>
      </c>
      <c r="O371" s="87"/>
      <c r="P371" s="225">
        <f>O371*H371</f>
        <v>0</v>
      </c>
      <c r="Q371" s="225">
        <v>0.00050000000000000001</v>
      </c>
      <c r="R371" s="225">
        <f>Q371*H371</f>
        <v>0.0040000000000000001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464</v>
      </c>
      <c r="AT371" s="227" t="s">
        <v>193</v>
      </c>
      <c r="AU371" s="227" t="s">
        <v>82</v>
      </c>
      <c r="AY371" s="20" t="s">
        <v>191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80</v>
      </c>
      <c r="BK371" s="228">
        <f>ROUND(I371*H371,2)</f>
        <v>0</v>
      </c>
      <c r="BL371" s="20" t="s">
        <v>464</v>
      </c>
      <c r="BM371" s="227" t="s">
        <v>4770</v>
      </c>
    </row>
    <row r="372" s="2" customFormat="1">
      <c r="A372" s="41"/>
      <c r="B372" s="42"/>
      <c r="C372" s="43"/>
      <c r="D372" s="229" t="s">
        <v>200</v>
      </c>
      <c r="E372" s="43"/>
      <c r="F372" s="230" t="s">
        <v>4771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200</v>
      </c>
      <c r="AU372" s="20" t="s">
        <v>82</v>
      </c>
    </row>
    <row r="373" s="2" customFormat="1" ht="16.5" customHeight="1">
      <c r="A373" s="41"/>
      <c r="B373" s="42"/>
      <c r="C373" s="216" t="s">
        <v>2191</v>
      </c>
      <c r="D373" s="216" t="s">
        <v>193</v>
      </c>
      <c r="E373" s="217" t="s">
        <v>4772</v>
      </c>
      <c r="F373" s="218" t="s">
        <v>4773</v>
      </c>
      <c r="G373" s="219" t="s">
        <v>1437</v>
      </c>
      <c r="H373" s="220">
        <v>8</v>
      </c>
      <c r="I373" s="221"/>
      <c r="J373" s="222">
        <f>ROUND(I373*H373,2)</f>
        <v>0</v>
      </c>
      <c r="K373" s="218" t="s">
        <v>3896</v>
      </c>
      <c r="L373" s="47"/>
      <c r="M373" s="223" t="s">
        <v>19</v>
      </c>
      <c r="N373" s="224" t="s">
        <v>43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464</v>
      </c>
      <c r="AT373" s="227" t="s">
        <v>193</v>
      </c>
      <c r="AU373" s="227" t="s">
        <v>82</v>
      </c>
      <c r="AY373" s="20" t="s">
        <v>191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80</v>
      </c>
      <c r="BK373" s="228">
        <f>ROUND(I373*H373,2)</f>
        <v>0</v>
      </c>
      <c r="BL373" s="20" t="s">
        <v>464</v>
      </c>
      <c r="BM373" s="227" t="s">
        <v>4774</v>
      </c>
    </row>
    <row r="374" s="2" customFormat="1">
      <c r="A374" s="41"/>
      <c r="B374" s="42"/>
      <c r="C374" s="43"/>
      <c r="D374" s="229" t="s">
        <v>200</v>
      </c>
      <c r="E374" s="43"/>
      <c r="F374" s="230" t="s">
        <v>4775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200</v>
      </c>
      <c r="AU374" s="20" t="s">
        <v>82</v>
      </c>
    </row>
    <row r="375" s="2" customFormat="1" ht="16.5" customHeight="1">
      <c r="A375" s="41"/>
      <c r="B375" s="42"/>
      <c r="C375" s="278" t="s">
        <v>2196</v>
      </c>
      <c r="D375" s="278" t="s">
        <v>260</v>
      </c>
      <c r="E375" s="279" t="s">
        <v>4776</v>
      </c>
      <c r="F375" s="280" t="s">
        <v>4777</v>
      </c>
      <c r="G375" s="281" t="s">
        <v>250</v>
      </c>
      <c r="H375" s="282">
        <v>8</v>
      </c>
      <c r="I375" s="283"/>
      <c r="J375" s="284">
        <f>ROUND(I375*H375,2)</f>
        <v>0</v>
      </c>
      <c r="K375" s="280" t="s">
        <v>3896</v>
      </c>
      <c r="L375" s="285"/>
      <c r="M375" s="286" t="s">
        <v>19</v>
      </c>
      <c r="N375" s="287" t="s">
        <v>43</v>
      </c>
      <c r="O375" s="87"/>
      <c r="P375" s="225">
        <f>O375*H375</f>
        <v>0</v>
      </c>
      <c r="Q375" s="225">
        <v>0.001</v>
      </c>
      <c r="R375" s="225">
        <f>Q375*H375</f>
        <v>0.0080000000000000002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688</v>
      </c>
      <c r="AT375" s="227" t="s">
        <v>260</v>
      </c>
      <c r="AU375" s="227" t="s">
        <v>82</v>
      </c>
      <c r="AY375" s="20" t="s">
        <v>191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80</v>
      </c>
      <c r="BK375" s="228">
        <f>ROUND(I375*H375,2)</f>
        <v>0</v>
      </c>
      <c r="BL375" s="20" t="s">
        <v>464</v>
      </c>
      <c r="BM375" s="227" t="s">
        <v>4778</v>
      </c>
    </row>
    <row r="376" s="2" customFormat="1" ht="24.15" customHeight="1">
      <c r="A376" s="41"/>
      <c r="B376" s="42"/>
      <c r="C376" s="216" t="s">
        <v>2203</v>
      </c>
      <c r="D376" s="216" t="s">
        <v>193</v>
      </c>
      <c r="E376" s="217" t="s">
        <v>4779</v>
      </c>
      <c r="F376" s="218" t="s">
        <v>4780</v>
      </c>
      <c r="G376" s="219" t="s">
        <v>310</v>
      </c>
      <c r="H376" s="220">
        <v>0.14599999999999999</v>
      </c>
      <c r="I376" s="221"/>
      <c r="J376" s="222">
        <f>ROUND(I376*H376,2)</f>
        <v>0</v>
      </c>
      <c r="K376" s="218" t="s">
        <v>3896</v>
      </c>
      <c r="L376" s="47"/>
      <c r="M376" s="223" t="s">
        <v>19</v>
      </c>
      <c r="N376" s="224" t="s">
        <v>43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464</v>
      </c>
      <c r="AT376" s="227" t="s">
        <v>193</v>
      </c>
      <c r="AU376" s="227" t="s">
        <v>82</v>
      </c>
      <c r="AY376" s="20" t="s">
        <v>191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80</v>
      </c>
      <c r="BK376" s="228">
        <f>ROUND(I376*H376,2)</f>
        <v>0</v>
      </c>
      <c r="BL376" s="20" t="s">
        <v>464</v>
      </c>
      <c r="BM376" s="227" t="s">
        <v>4781</v>
      </c>
    </row>
    <row r="377" s="2" customFormat="1">
      <c r="A377" s="41"/>
      <c r="B377" s="42"/>
      <c r="C377" s="43"/>
      <c r="D377" s="229" t="s">
        <v>200</v>
      </c>
      <c r="E377" s="43"/>
      <c r="F377" s="230" t="s">
        <v>4782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200</v>
      </c>
      <c r="AU377" s="20" t="s">
        <v>82</v>
      </c>
    </row>
    <row r="378" s="12" customFormat="1" ht="22.8" customHeight="1">
      <c r="A378" s="12"/>
      <c r="B378" s="200"/>
      <c r="C378" s="201"/>
      <c r="D378" s="202" t="s">
        <v>71</v>
      </c>
      <c r="E378" s="214" t="s">
        <v>3147</v>
      </c>
      <c r="F378" s="214" t="s">
        <v>3148</v>
      </c>
      <c r="G378" s="201"/>
      <c r="H378" s="201"/>
      <c r="I378" s="204"/>
      <c r="J378" s="215">
        <f>BK378</f>
        <v>0</v>
      </c>
      <c r="K378" s="201"/>
      <c r="L378" s="206"/>
      <c r="M378" s="207"/>
      <c r="N378" s="208"/>
      <c r="O378" s="208"/>
      <c r="P378" s="209">
        <f>SUM(P379:P380)</f>
        <v>0</v>
      </c>
      <c r="Q378" s="208"/>
      <c r="R378" s="209">
        <f>SUM(R379:R380)</f>
        <v>0.00025000000000000001</v>
      </c>
      <c r="S378" s="208"/>
      <c r="T378" s="21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1" t="s">
        <v>82</v>
      </c>
      <c r="AT378" s="212" t="s">
        <v>71</v>
      </c>
      <c r="AU378" s="212" t="s">
        <v>80</v>
      </c>
      <c r="AY378" s="211" t="s">
        <v>191</v>
      </c>
      <c r="BK378" s="213">
        <f>SUM(BK379:BK380)</f>
        <v>0</v>
      </c>
    </row>
    <row r="379" s="2" customFormat="1" ht="21.75" customHeight="1">
      <c r="A379" s="41"/>
      <c r="B379" s="42"/>
      <c r="C379" s="216" t="s">
        <v>2214</v>
      </c>
      <c r="D379" s="216" t="s">
        <v>193</v>
      </c>
      <c r="E379" s="217" t="s">
        <v>4783</v>
      </c>
      <c r="F379" s="218" t="s">
        <v>4784</v>
      </c>
      <c r="G379" s="219" t="s">
        <v>215</v>
      </c>
      <c r="H379" s="220">
        <v>5</v>
      </c>
      <c r="I379" s="221"/>
      <c r="J379" s="222">
        <f>ROUND(I379*H379,2)</f>
        <v>0</v>
      </c>
      <c r="K379" s="218" t="s">
        <v>3896</v>
      </c>
      <c r="L379" s="47"/>
      <c r="M379" s="223" t="s">
        <v>19</v>
      </c>
      <c r="N379" s="224" t="s">
        <v>43</v>
      </c>
      <c r="O379" s="87"/>
      <c r="P379" s="225">
        <f>O379*H379</f>
        <v>0</v>
      </c>
      <c r="Q379" s="225">
        <v>5.0000000000000002E-05</v>
      </c>
      <c r="R379" s="225">
        <f>Q379*H379</f>
        <v>0.00025000000000000001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464</v>
      </c>
      <c r="AT379" s="227" t="s">
        <v>193</v>
      </c>
      <c r="AU379" s="227" t="s">
        <v>82</v>
      </c>
      <c r="AY379" s="20" t="s">
        <v>191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80</v>
      </c>
      <c r="BK379" s="228">
        <f>ROUND(I379*H379,2)</f>
        <v>0</v>
      </c>
      <c r="BL379" s="20" t="s">
        <v>464</v>
      </c>
      <c r="BM379" s="227" t="s">
        <v>4785</v>
      </c>
    </row>
    <row r="380" s="2" customFormat="1">
      <c r="A380" s="41"/>
      <c r="B380" s="42"/>
      <c r="C380" s="43"/>
      <c r="D380" s="229" t="s">
        <v>200</v>
      </c>
      <c r="E380" s="43"/>
      <c r="F380" s="230" t="s">
        <v>4786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200</v>
      </c>
      <c r="AU380" s="20" t="s">
        <v>82</v>
      </c>
    </row>
    <row r="381" s="12" customFormat="1" ht="25.92" customHeight="1">
      <c r="A381" s="12"/>
      <c r="B381" s="200"/>
      <c r="C381" s="201"/>
      <c r="D381" s="202" t="s">
        <v>71</v>
      </c>
      <c r="E381" s="203" t="s">
        <v>260</v>
      </c>
      <c r="F381" s="203" t="s">
        <v>4787</v>
      </c>
      <c r="G381" s="201"/>
      <c r="H381" s="201"/>
      <c r="I381" s="204"/>
      <c r="J381" s="20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71</v>
      </c>
      <c r="AU381" s="212" t="s">
        <v>72</v>
      </c>
      <c r="AY381" s="211" t="s">
        <v>191</v>
      </c>
      <c r="BK381" s="213">
        <f>BK382</f>
        <v>0</v>
      </c>
    </row>
    <row r="382" s="12" customFormat="1" ht="22.8" customHeight="1">
      <c r="A382" s="12"/>
      <c r="B382" s="200"/>
      <c r="C382" s="201"/>
      <c r="D382" s="202" t="s">
        <v>71</v>
      </c>
      <c r="E382" s="214" t="s">
        <v>4788</v>
      </c>
      <c r="F382" s="214" t="s">
        <v>4789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SUM(P383:P384)</f>
        <v>0</v>
      </c>
      <c r="Q382" s="208"/>
      <c r="R382" s="209">
        <f>SUM(R383:R384)</f>
        <v>0</v>
      </c>
      <c r="S382" s="208"/>
      <c r="T382" s="210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93</v>
      </c>
      <c r="AT382" s="212" t="s">
        <v>71</v>
      </c>
      <c r="AU382" s="212" t="s">
        <v>80</v>
      </c>
      <c r="AY382" s="211" t="s">
        <v>191</v>
      </c>
      <c r="BK382" s="213">
        <f>SUM(BK383:BK384)</f>
        <v>0</v>
      </c>
    </row>
    <row r="383" s="2" customFormat="1" ht="16.5" customHeight="1">
      <c r="A383" s="41"/>
      <c r="B383" s="42"/>
      <c r="C383" s="216" t="s">
        <v>2223</v>
      </c>
      <c r="D383" s="216" t="s">
        <v>193</v>
      </c>
      <c r="E383" s="217" t="s">
        <v>4790</v>
      </c>
      <c r="F383" s="218" t="s">
        <v>4791</v>
      </c>
      <c r="G383" s="219" t="s">
        <v>215</v>
      </c>
      <c r="H383" s="220">
        <v>5</v>
      </c>
      <c r="I383" s="221"/>
      <c r="J383" s="222">
        <f>ROUND(I383*H383,2)</f>
        <v>0</v>
      </c>
      <c r="K383" s="218" t="s">
        <v>3896</v>
      </c>
      <c r="L383" s="47"/>
      <c r="M383" s="223" t="s">
        <v>19</v>
      </c>
      <c r="N383" s="224" t="s">
        <v>43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992</v>
      </c>
      <c r="AT383" s="227" t="s">
        <v>193</v>
      </c>
      <c r="AU383" s="227" t="s">
        <v>82</v>
      </c>
      <c r="AY383" s="20" t="s">
        <v>191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80</v>
      </c>
      <c r="BK383" s="228">
        <f>ROUND(I383*H383,2)</f>
        <v>0</v>
      </c>
      <c r="BL383" s="20" t="s">
        <v>992</v>
      </c>
      <c r="BM383" s="227" t="s">
        <v>4792</v>
      </c>
    </row>
    <row r="384" s="2" customFormat="1">
      <c r="A384" s="41"/>
      <c r="B384" s="42"/>
      <c r="C384" s="43"/>
      <c r="D384" s="229" t="s">
        <v>200</v>
      </c>
      <c r="E384" s="43"/>
      <c r="F384" s="230" t="s">
        <v>4793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200</v>
      </c>
      <c r="AU384" s="20" t="s">
        <v>82</v>
      </c>
    </row>
    <row r="385" s="12" customFormat="1" ht="25.92" customHeight="1">
      <c r="A385" s="12"/>
      <c r="B385" s="200"/>
      <c r="C385" s="201"/>
      <c r="D385" s="202" t="s">
        <v>71</v>
      </c>
      <c r="E385" s="203" t="s">
        <v>4267</v>
      </c>
      <c r="F385" s="203" t="s">
        <v>4268</v>
      </c>
      <c r="G385" s="201"/>
      <c r="H385" s="201"/>
      <c r="I385" s="204"/>
      <c r="J385" s="205">
        <f>BK385</f>
        <v>0</v>
      </c>
      <c r="K385" s="201"/>
      <c r="L385" s="206"/>
      <c r="M385" s="207"/>
      <c r="N385" s="208"/>
      <c r="O385" s="208"/>
      <c r="P385" s="209">
        <f>SUM(P386:P391)</f>
        <v>0</v>
      </c>
      <c r="Q385" s="208"/>
      <c r="R385" s="209">
        <f>SUM(R386:R391)</f>
        <v>0</v>
      </c>
      <c r="S385" s="208"/>
      <c r="T385" s="21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198</v>
      </c>
      <c r="AT385" s="212" t="s">
        <v>71</v>
      </c>
      <c r="AU385" s="212" t="s">
        <v>72</v>
      </c>
      <c r="AY385" s="211" t="s">
        <v>191</v>
      </c>
      <c r="BK385" s="213">
        <f>SUM(BK386:BK391)</f>
        <v>0</v>
      </c>
    </row>
    <row r="386" s="2" customFormat="1" ht="24.15" customHeight="1">
      <c r="A386" s="41"/>
      <c r="B386" s="42"/>
      <c r="C386" s="216" t="s">
        <v>2231</v>
      </c>
      <c r="D386" s="216" t="s">
        <v>193</v>
      </c>
      <c r="E386" s="217" t="s">
        <v>4794</v>
      </c>
      <c r="F386" s="218" t="s">
        <v>4795</v>
      </c>
      <c r="G386" s="219" t="s">
        <v>4271</v>
      </c>
      <c r="H386" s="220">
        <v>30</v>
      </c>
      <c r="I386" s="221"/>
      <c r="J386" s="222">
        <f>ROUND(I386*H386,2)</f>
        <v>0</v>
      </c>
      <c r="K386" s="218" t="s">
        <v>3896</v>
      </c>
      <c r="L386" s="47"/>
      <c r="M386" s="223" t="s">
        <v>19</v>
      </c>
      <c r="N386" s="224" t="s">
        <v>43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3247</v>
      </c>
      <c r="AT386" s="227" t="s">
        <v>193</v>
      </c>
      <c r="AU386" s="227" t="s">
        <v>80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3247</v>
      </c>
      <c r="BM386" s="227" t="s">
        <v>4796</v>
      </c>
    </row>
    <row r="387" s="2" customFormat="1">
      <c r="A387" s="41"/>
      <c r="B387" s="42"/>
      <c r="C387" s="43"/>
      <c r="D387" s="229" t="s">
        <v>200</v>
      </c>
      <c r="E387" s="43"/>
      <c r="F387" s="230" t="s">
        <v>4797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200</v>
      </c>
      <c r="AU387" s="20" t="s">
        <v>80</v>
      </c>
    </row>
    <row r="388" s="2" customFormat="1" ht="24.15" customHeight="1">
      <c r="A388" s="41"/>
      <c r="B388" s="42"/>
      <c r="C388" s="216" t="s">
        <v>2239</v>
      </c>
      <c r="D388" s="216" t="s">
        <v>193</v>
      </c>
      <c r="E388" s="217" t="s">
        <v>4282</v>
      </c>
      <c r="F388" s="218" t="s">
        <v>4798</v>
      </c>
      <c r="G388" s="219" t="s">
        <v>4271</v>
      </c>
      <c r="H388" s="220">
        <v>3</v>
      </c>
      <c r="I388" s="221"/>
      <c r="J388" s="222">
        <f>ROUND(I388*H388,2)</f>
        <v>0</v>
      </c>
      <c r="K388" s="218" t="s">
        <v>3896</v>
      </c>
      <c r="L388" s="47"/>
      <c r="M388" s="223" t="s">
        <v>19</v>
      </c>
      <c r="N388" s="224" t="s">
        <v>43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3247</v>
      </c>
      <c r="AT388" s="227" t="s">
        <v>193</v>
      </c>
      <c r="AU388" s="227" t="s">
        <v>80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3247</v>
      </c>
      <c r="BM388" s="227" t="s">
        <v>4799</v>
      </c>
    </row>
    <row r="389" s="2" customFormat="1">
      <c r="A389" s="41"/>
      <c r="B389" s="42"/>
      <c r="C389" s="43"/>
      <c r="D389" s="229" t="s">
        <v>200</v>
      </c>
      <c r="E389" s="43"/>
      <c r="F389" s="230" t="s">
        <v>4285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200</v>
      </c>
      <c r="AU389" s="20" t="s">
        <v>80</v>
      </c>
    </row>
    <row r="390" s="2" customFormat="1" ht="24.15" customHeight="1">
      <c r="A390" s="41"/>
      <c r="B390" s="42"/>
      <c r="C390" s="216" t="s">
        <v>2243</v>
      </c>
      <c r="D390" s="216" t="s">
        <v>193</v>
      </c>
      <c r="E390" s="217" t="s">
        <v>4800</v>
      </c>
      <c r="F390" s="218" t="s">
        <v>4801</v>
      </c>
      <c r="G390" s="219" t="s">
        <v>4271</v>
      </c>
      <c r="H390" s="220">
        <v>8</v>
      </c>
      <c r="I390" s="221"/>
      <c r="J390" s="222">
        <f>ROUND(I390*H390,2)</f>
        <v>0</v>
      </c>
      <c r="K390" s="218" t="s">
        <v>3896</v>
      </c>
      <c r="L390" s="47"/>
      <c r="M390" s="223" t="s">
        <v>19</v>
      </c>
      <c r="N390" s="224" t="s">
        <v>43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3247</v>
      </c>
      <c r="AT390" s="227" t="s">
        <v>193</v>
      </c>
      <c r="AU390" s="227" t="s">
        <v>80</v>
      </c>
      <c r="AY390" s="20" t="s">
        <v>191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80</v>
      </c>
      <c r="BK390" s="228">
        <f>ROUND(I390*H390,2)</f>
        <v>0</v>
      </c>
      <c r="BL390" s="20" t="s">
        <v>3247</v>
      </c>
      <c r="BM390" s="227" t="s">
        <v>4802</v>
      </c>
    </row>
    <row r="391" s="2" customFormat="1">
      <c r="A391" s="41"/>
      <c r="B391" s="42"/>
      <c r="C391" s="43"/>
      <c r="D391" s="229" t="s">
        <v>200</v>
      </c>
      <c r="E391" s="43"/>
      <c r="F391" s="230" t="s">
        <v>4803</v>
      </c>
      <c r="G391" s="43"/>
      <c r="H391" s="43"/>
      <c r="I391" s="231"/>
      <c r="J391" s="43"/>
      <c r="K391" s="43"/>
      <c r="L391" s="47"/>
      <c r="M391" s="288"/>
      <c r="N391" s="289"/>
      <c r="O391" s="290"/>
      <c r="P391" s="290"/>
      <c r="Q391" s="290"/>
      <c r="R391" s="290"/>
      <c r="S391" s="290"/>
      <c r="T391" s="29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200</v>
      </c>
      <c r="AU391" s="20" t="s">
        <v>80</v>
      </c>
    </row>
    <row r="392" s="2" customFormat="1" ht="6.96" customHeight="1">
      <c r="A392" s="41"/>
      <c r="B392" s="62"/>
      <c r="C392" s="63"/>
      <c r="D392" s="63"/>
      <c r="E392" s="63"/>
      <c r="F392" s="63"/>
      <c r="G392" s="63"/>
      <c r="H392" s="63"/>
      <c r="I392" s="63"/>
      <c r="J392" s="63"/>
      <c r="K392" s="63"/>
      <c r="L392" s="47"/>
      <c r="M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</sheetData>
  <sheetProtection sheet="1" autoFilter="0" formatColumns="0" formatRows="0" objects="1" scenarios="1" spinCount="100000" saltValue="ewRH6xyuarh2J/zxG6R9YdjcJaxrrM1U7/lIpu3KaYj26/KTcrb8/ZaX55gETMqSEJCrwWROnvgg8QuQre6zYQ==" hashValue="C8RpssRCui7VClQgIF8d3ssu2WgcwwwXEICAe3NSDCcXXqViQs/Qj35DqZYU2zi2Aevv0n2sxMxv937yOf/yEA==" algorithmName="SHA-512" password="CC35"/>
  <autoFilter ref="C103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1/132354203"/>
    <hyperlink ref="F112" r:id="rId2" display="https://podminky.urs.cz/item/CS_URS_2025_01/151101101"/>
    <hyperlink ref="F116" r:id="rId3" display="https://podminky.urs.cz/item/CS_URS_2025_01/151101111"/>
    <hyperlink ref="F118" r:id="rId4" display="https://podminky.urs.cz/item/CS_URS_2025_01/162751137"/>
    <hyperlink ref="F122" r:id="rId5" display="https://podminky.urs.cz/item/CS_URS_2025_01/162751139"/>
    <hyperlink ref="F127" r:id="rId6" display="https://podminky.urs.cz/item/CS_URS_2025_01/167151102"/>
    <hyperlink ref="F129" r:id="rId7" display="https://podminky.urs.cz/item/CS_URS_2025_01/167151122"/>
    <hyperlink ref="F131" r:id="rId8" display="https://podminky.urs.cz/item/CS_URS_2025_01/171151112"/>
    <hyperlink ref="F133" r:id="rId9" display="https://podminky.urs.cz/item/CS_URS_2025_01/171201221"/>
    <hyperlink ref="F138" r:id="rId10" display="https://podminky.urs.cz/item/CS_URS_2025_01/1742511011"/>
    <hyperlink ref="F140" r:id="rId11" display="https://podminky.urs.cz/item/CS_URS_2025_01/175111101"/>
    <hyperlink ref="F147" r:id="rId12" display="https://podminky.urs.cz/item/CS_URS_2025_01/451573111"/>
    <hyperlink ref="F152" r:id="rId13" display="https://podminky.urs.cz/item/CS_URS_2025_01/612135101"/>
    <hyperlink ref="F155" r:id="rId14" display="https://podminky.urs.cz/item/CS_URS_2025_01/935113111"/>
    <hyperlink ref="F159" r:id="rId15" display="https://podminky.urs.cz/item/CS_URS_2025_01/974031142"/>
    <hyperlink ref="F161" r:id="rId16" display="https://podminky.urs.cz/item/CS_URS_2025_01/974031144"/>
    <hyperlink ref="F164" r:id="rId17" display="https://podminky.urs.cz/item/CS_URS_2025_01/997013212"/>
    <hyperlink ref="F166" r:id="rId18" display="https://podminky.urs.cz/item/CS_URS_2025_01/997013501"/>
    <hyperlink ref="F168" r:id="rId19" display="https://podminky.urs.cz/item/CS_URS_2025_01/997013509"/>
    <hyperlink ref="F173" r:id="rId20" display="https://podminky.urs.cz/item/CS_URS_2025_01/997013631"/>
    <hyperlink ref="F176" r:id="rId21" display="https://podminky.urs.cz/item/CS_URS_2025_01/998011002"/>
    <hyperlink ref="F180" r:id="rId22" display="https://podminky.urs.cz/item/CS_URS_2025_01/713463311"/>
    <hyperlink ref="F182" r:id="rId23" display="https://podminky.urs.cz/item/CS_URS_2025_01/713463315"/>
    <hyperlink ref="F188" r:id="rId24" display="https://podminky.urs.cz/item/CS_URS_2025_01/998713102"/>
    <hyperlink ref="F191" r:id="rId25" display="https://podminky.urs.cz/item/CS_URS_2025_01/721173401"/>
    <hyperlink ref="F193" r:id="rId26" display="https://podminky.urs.cz/item/CS_URS_2025_01/721173402"/>
    <hyperlink ref="F195" r:id="rId27" display="https://podminky.urs.cz/item/CS_URS_2025_01/721173403"/>
    <hyperlink ref="F197" r:id="rId28" display="https://podminky.urs.cz/item/CS_URS_2025_01/721174024"/>
    <hyperlink ref="F199" r:id="rId29" display="https://podminky.urs.cz/item/CS_URS_2025_01/721174025"/>
    <hyperlink ref="F201" r:id="rId30" display="https://podminky.urs.cz/item/CS_URS_2025_01/721174041"/>
    <hyperlink ref="F206" r:id="rId31" display="https://podminky.urs.cz/item/CS_URS_2025_01/721174042"/>
    <hyperlink ref="F208" r:id="rId32" display="https://podminky.urs.cz/item/CS_URS_2025_01/721174043"/>
    <hyperlink ref="F210" r:id="rId33" display="https://podminky.urs.cz/item/CS_URS_2025_01/721194103"/>
    <hyperlink ref="F212" r:id="rId34" display="https://podminky.urs.cz/item/CS_URS_2025_01/721194104"/>
    <hyperlink ref="F214" r:id="rId35" display="https://podminky.urs.cz/item/CS_URS_2025_01/721194105"/>
    <hyperlink ref="F216" r:id="rId36" display="https://podminky.urs.cz/item/CS_URS_2025_01/721194109"/>
    <hyperlink ref="F218" r:id="rId37" display="https://podminky.urs.cz/item/CS_URS_2025_01/721211422"/>
    <hyperlink ref="F220" r:id="rId38" display="https://podminky.urs.cz/item/CS_URS_2025_01/721212127"/>
    <hyperlink ref="F222" r:id="rId39" display="https://podminky.urs.cz/item/CS_URS_2025_01/721242105"/>
    <hyperlink ref="F224" r:id="rId40" display="https://podminky.urs.cz/item/CS_URS_2025_01/721274123"/>
    <hyperlink ref="F226" r:id="rId41" display="https://podminky.urs.cz/item/CS_URS_2025_01/721290111"/>
    <hyperlink ref="F228" r:id="rId42" display="https://podminky.urs.cz/item/CS_URS_2025_01/721290112"/>
    <hyperlink ref="F230" r:id="rId43" display="https://podminky.urs.cz/item/CS_URS_2025_01/998721102"/>
    <hyperlink ref="F233" r:id="rId44" display="https://podminky.urs.cz/item/CS_URS_2025_01/722130104"/>
    <hyperlink ref="F235" r:id="rId45" display="https://podminky.urs.cz/item/CS_URS_2025_01/722175002"/>
    <hyperlink ref="F237" r:id="rId46" display="https://podminky.urs.cz/item/CS_URS_2025_01/722175003"/>
    <hyperlink ref="F239" r:id="rId47" display="https://podminky.urs.cz/item/CS_URS_2025_01/722175004"/>
    <hyperlink ref="F241" r:id="rId48" display="https://podminky.urs.cz/item/CS_URS_2025_01/722175005"/>
    <hyperlink ref="F243" r:id="rId49" display="https://podminky.urs.cz/item/CS_URS_2025_01/722181211"/>
    <hyperlink ref="F245" r:id="rId50" display="https://podminky.urs.cz/item/CS_URS_2025_01/722181231"/>
    <hyperlink ref="F247" r:id="rId51" display="https://podminky.urs.cz/item/CS_URS_2024_02/722181232"/>
    <hyperlink ref="F249" r:id="rId52" display="https://podminky.urs.cz/item/CS_URS_2025_01/722181251"/>
    <hyperlink ref="F251" r:id="rId53" display="https://podminky.urs.cz/item/CS_URS_2025_01/722181252"/>
    <hyperlink ref="F253" r:id="rId54" display="https://podminky.urs.cz/item/CS_URS_2025_01/722182011"/>
    <hyperlink ref="F255" r:id="rId55" display="https://podminky.urs.cz/item/CS_URS_2025_01/722182012"/>
    <hyperlink ref="F257" r:id="rId56" display="https://podminky.urs.cz/item/CS_URS_2025_01/722182013"/>
    <hyperlink ref="F259" r:id="rId57" display="https://podminky.urs.cz/item/CS_URS_2025_01/722182014"/>
    <hyperlink ref="F261" r:id="rId58" display="https://podminky.urs.cz/item/CS_URS_2025_01/722190401"/>
    <hyperlink ref="F263" r:id="rId59" display="https://podminky.urs.cz/item/CS_URS_2025_01/722220111"/>
    <hyperlink ref="F265" r:id="rId60" display="https://podminky.urs.cz/item/CS_URS_2025_01/722220121"/>
    <hyperlink ref="F267" r:id="rId61" display="https://podminky.urs.cz/item/CS_URS_2025_01/722224116"/>
    <hyperlink ref="F269" r:id="rId62" display="https://podminky.urs.cz/item/CS_URS_2025_01/722231073"/>
    <hyperlink ref="F271" r:id="rId63" display="https://podminky.urs.cz/item/CS_URS_2025_01/722231074"/>
    <hyperlink ref="F273" r:id="rId64" display="https://podminky.urs.cz/item/CS_URS_2025_01/722231075"/>
    <hyperlink ref="F275" r:id="rId65" display="https://podminky.urs.cz/item/CS_URS_2025_01/722231143"/>
    <hyperlink ref="F277" r:id="rId66" display="https://podminky.urs.cz/item/CS_URS_2025_01/722232043"/>
    <hyperlink ref="F279" r:id="rId67" display="https://podminky.urs.cz/item/CS_URS_2025_01/722232044"/>
    <hyperlink ref="F281" r:id="rId68" display="https://podminky.urs.cz/item/CS_URS_2025_01/722232045"/>
    <hyperlink ref="F283" r:id="rId69" display="https://podminky.urs.cz/item/CS_URS_2025_01/722232046"/>
    <hyperlink ref="F285" r:id="rId70" display="https://podminky.urs.cz/item/CS_URS_2025_01/722234266"/>
    <hyperlink ref="F287" r:id="rId71" display="https://podminky.urs.cz/item/CS_URS_2025_01/722250143"/>
    <hyperlink ref="F289" r:id="rId72" display="https://podminky.urs.cz/item/CS_URS_2025_01/722262301"/>
    <hyperlink ref="F291" r:id="rId73" display="https://podminky.urs.cz/item/CS_URS_2025_01/722290226"/>
    <hyperlink ref="F293" r:id="rId74" display="https://podminky.urs.cz/item/CS_URS_2025_01/722290234"/>
    <hyperlink ref="F295" r:id="rId75" display="https://podminky.urs.cz/item/CS_URS_2025_01/722290246"/>
    <hyperlink ref="F297" r:id="rId76" display="https://podminky.urs.cz/item/CS_URS_2025_01/998722102"/>
    <hyperlink ref="F300" r:id="rId77" display="https://podminky.urs.cz/item/CS_URS_2025_01/723150369"/>
    <hyperlink ref="F302" r:id="rId78" display="https://podminky.urs.cz/item/CS_URS_2025_01/723160204"/>
    <hyperlink ref="F304" r:id="rId79" display="https://podminky.urs.cz/item/CS_URS_2025_01/723160334"/>
    <hyperlink ref="F306" r:id="rId80" display="https://podminky.urs.cz/item/CS_URS_2025_01/723181026"/>
    <hyperlink ref="F308" r:id="rId81" display="https://podminky.urs.cz/item/CS_URS_2025_01/723190253"/>
    <hyperlink ref="F310" r:id="rId82" display="https://podminky.urs.cz/item/CS_URS_2025_01/723231164"/>
    <hyperlink ref="F312" r:id="rId83" display="https://podminky.urs.cz/item/CS_URS_2025_01/723231165"/>
    <hyperlink ref="F314" r:id="rId84" display="https://podminky.urs.cz/item/CS_URS_2025_01/723234312"/>
    <hyperlink ref="F316" r:id="rId85" display="https://podminky.urs.cz/item/CS_URS_2025_01/998723101"/>
    <hyperlink ref="F319" r:id="rId86" display="https://podminky.urs.cz/item/CS_URS_2025_01/724233015"/>
    <hyperlink ref="F321" r:id="rId87" display="https://podminky.urs.cz/item/CS_URS_2024_02/998724102"/>
    <hyperlink ref="F324" r:id="rId88" display="https://podminky.urs.cz/item/CS_URS_2025_01/725112022"/>
    <hyperlink ref="F326" r:id="rId89" display="https://podminky.urs.cz/item/CS_URS_2025_01/725211602"/>
    <hyperlink ref="F328" r:id="rId90" display="https://podminky.urs.cz/item/CS_URS_2025_01/725211703"/>
    <hyperlink ref="F330" r:id="rId91" display="https://podminky.urs.cz/item/CS_URS_2025_01/725241213"/>
    <hyperlink ref="F332" r:id="rId92" display="https://podminky.urs.cz/item/CS_URS_2025_01/725244103"/>
    <hyperlink ref="F334" r:id="rId93" display="https://podminky.urs.cz/item/CS_URS_2025_01/725244523"/>
    <hyperlink ref="F336" r:id="rId94" display="https://podminky.urs.cz/item/CS_URS_2025_01/725331111"/>
    <hyperlink ref="F338" r:id="rId95" display="https://podminky.urs.cz/item/CS_URS_2025_01/725821329"/>
    <hyperlink ref="F340" r:id="rId96" display="https://podminky.urs.cz/item/CS_URS_2025_01/725822611"/>
    <hyperlink ref="F342" r:id="rId97" display="https://podminky.urs.cz/item/CS_URS_2025_01/725822613"/>
    <hyperlink ref="F344" r:id="rId98" display="https://podminky.urs.cz/item/CS_URS_2025_01/725841333"/>
    <hyperlink ref="F346" r:id="rId99" display="https://podminky.urs.cz/item/CS_URS_2025_01/725861102"/>
    <hyperlink ref="F348" r:id="rId100" display="https://podminky.urs.cz/item/CS_URS_2025_01/725861102"/>
    <hyperlink ref="F350" r:id="rId101" display="https://podminky.urs.cz/item/CS_URS_2025_01/725862103"/>
    <hyperlink ref="F353" r:id="rId102" display="https://podminky.urs.cz/item/CS_URS_2025_01/725862123"/>
    <hyperlink ref="F355" r:id="rId103" display="https://podminky.urs.cz/item/CS_URS_2025_01/725865312"/>
    <hyperlink ref="F357" r:id="rId104" display="https://podminky.urs.cz/item/CS_URS_2025_01/725869101"/>
    <hyperlink ref="F360" r:id="rId105" display="https://podminky.urs.cz/item/CS_URS_2025_01/725869218"/>
    <hyperlink ref="F363" r:id="rId106" display="https://podminky.urs.cz/item/CS_URS_2025_01/725980122"/>
    <hyperlink ref="F365" r:id="rId107" display="https://podminky.urs.cz/item/CS_URS_2025_01/998725102"/>
    <hyperlink ref="F368" r:id="rId108" display="https://podminky.urs.cz/item/CS_URS_2025_01/726131042"/>
    <hyperlink ref="F370" r:id="rId109" display="https://podminky.urs.cz/item/CS_URS_2025_01/726191001"/>
    <hyperlink ref="F372" r:id="rId110" display="https://podminky.urs.cz/item/CS_URS_2025_01/726191002"/>
    <hyperlink ref="F374" r:id="rId111" display="https://podminky.urs.cz/item/CS_URS_2025_01/726191011"/>
    <hyperlink ref="F377" r:id="rId112" display="https://podminky.urs.cz/item/CS_URS_2025_01/998726112"/>
    <hyperlink ref="F380" r:id="rId113" display="https://podminky.urs.cz/item/CS_URS_2025_01/783617613"/>
    <hyperlink ref="F384" r:id="rId114" display="https://podminky.urs.cz/item/CS_URS_2025_01/230230016"/>
    <hyperlink ref="F387" r:id="rId115" display="https://podminky.urs.cz/item/CS_URS_2025_01/HZS2491"/>
    <hyperlink ref="F389" r:id="rId116" display="https://podminky.urs.cz/item/CS_URS_2025_01/HZS42121"/>
    <hyperlink ref="F391" r:id="rId11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4804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3885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3886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3887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3886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3887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ROUND((SUM(BE88:BE249)),  2)</f>
        <v>0</v>
      </c>
      <c r="G35" s="41"/>
      <c r="H35" s="41"/>
      <c r="I35" s="161">
        <v>0.20999999999999999</v>
      </c>
      <c r="J35" s="160">
        <f>ROUND(((SUM(BE88:BE249))*I35),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ROUND((SUM(BF88:BF249)),  2)</f>
        <v>0</v>
      </c>
      <c r="G36" s="41"/>
      <c r="H36" s="41"/>
      <c r="I36" s="161">
        <v>0.12</v>
      </c>
      <c r="J36" s="160">
        <f>ROUND(((SUM(BF88:BF249))*I36),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ROUND((SUM(BG88:BG249)),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ROUND((SUM(BH88:BH249)),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ROUND((SUM(BI88:BI249)),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D.1.4.3 - VZDUCHOTECHNIKA A KLIMATIZACE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4805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3893</v>
      </c>
      <c r="E66" s="181"/>
      <c r="F66" s="181"/>
      <c r="G66" s="181"/>
      <c r="H66" s="181"/>
      <c r="I66" s="181"/>
      <c r="J66" s="182">
        <f>J245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163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3883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 xml:space="preserve">D.1.4.3 - VZDUCHOTECHNIKA A KLIMATIZACE 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Krnov </v>
      </c>
      <c r="G82" s="43"/>
      <c r="H82" s="43"/>
      <c r="I82" s="35" t="s">
        <v>23</v>
      </c>
      <c r="J82" s="75" t="str">
        <f>IF(J14="","",J14)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31</v>
      </c>
      <c r="J84" s="39" t="str">
        <f>E23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P89+P245</f>
        <v>0</v>
      </c>
      <c r="Q88" s="99"/>
      <c r="R88" s="197">
        <f>R89+R245</f>
        <v>2.1557300000000006</v>
      </c>
      <c r="S88" s="99"/>
      <c r="T88" s="198">
        <f>T89+T245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BK89+BK245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1154</v>
      </c>
      <c r="F89" s="203" t="s">
        <v>1155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2.1557300000000006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71</v>
      </c>
      <c r="AU89" s="212" t="s">
        <v>72</v>
      </c>
      <c r="AY89" s="211" t="s">
        <v>191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4806</v>
      </c>
      <c r="F90" s="214" t="s">
        <v>4807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SUM(P91:P244)</f>
        <v>0</v>
      </c>
      <c r="Q90" s="208"/>
      <c r="R90" s="209">
        <f>SUM(R91:R244)</f>
        <v>2.1557300000000006</v>
      </c>
      <c r="S90" s="208"/>
      <c r="T90" s="210">
        <f>SUM(T91:T244)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71</v>
      </c>
      <c r="AU90" s="212" t="s">
        <v>80</v>
      </c>
      <c r="AY90" s="211" t="s">
        <v>191</v>
      </c>
      <c r="BK90" s="213">
        <f>SUM(BK91:BK244)</f>
        <v>0</v>
      </c>
    </row>
    <row r="91" s="2" customFormat="1" ht="21.75" customHeight="1">
      <c r="A91" s="41"/>
      <c r="B91" s="42"/>
      <c r="C91" s="216" t="s">
        <v>80</v>
      </c>
      <c r="D91" s="216" t="s">
        <v>193</v>
      </c>
      <c r="E91" s="217" t="s">
        <v>4808</v>
      </c>
      <c r="F91" s="218" t="s">
        <v>4809</v>
      </c>
      <c r="G91" s="219" t="s">
        <v>250</v>
      </c>
      <c r="H91" s="220">
        <v>4</v>
      </c>
      <c r="I91" s="221"/>
      <c r="J91" s="222">
        <f>ROUND(I91*H91,2)</f>
        <v>0</v>
      </c>
      <c r="K91" s="218" t="s">
        <v>3896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464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464</v>
      </c>
      <c r="BM91" s="227" t="s">
        <v>4810</v>
      </c>
    </row>
    <row r="92" s="2" customFormat="1">
      <c r="A92" s="41"/>
      <c r="B92" s="42"/>
      <c r="C92" s="43"/>
      <c r="D92" s="229" t="s">
        <v>200</v>
      </c>
      <c r="E92" s="43"/>
      <c r="F92" s="230" t="s">
        <v>4811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2" customFormat="1" ht="16.5" customHeight="1">
      <c r="A93" s="41"/>
      <c r="B93" s="42"/>
      <c r="C93" s="278" t="s">
        <v>82</v>
      </c>
      <c r="D93" s="278" t="s">
        <v>260</v>
      </c>
      <c r="E93" s="279" t="s">
        <v>4812</v>
      </c>
      <c r="F93" s="280" t="s">
        <v>4813</v>
      </c>
      <c r="G93" s="281" t="s">
        <v>250</v>
      </c>
      <c r="H93" s="282">
        <v>4</v>
      </c>
      <c r="I93" s="283"/>
      <c r="J93" s="284">
        <f>ROUND(I93*H93,2)</f>
        <v>0</v>
      </c>
      <c r="K93" s="280" t="s">
        <v>3896</v>
      </c>
      <c r="L93" s="285"/>
      <c r="M93" s="286" t="s">
        <v>19</v>
      </c>
      <c r="N93" s="287" t="s">
        <v>43</v>
      </c>
      <c r="O93" s="87"/>
      <c r="P93" s="225">
        <f>O93*H93</f>
        <v>0</v>
      </c>
      <c r="Q93" s="225">
        <v>0.0016000000000000001</v>
      </c>
      <c r="R93" s="225">
        <f>Q93*H93</f>
        <v>0.0064000000000000003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688</v>
      </c>
      <c r="AT93" s="227" t="s">
        <v>260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464</v>
      </c>
      <c r="BM93" s="227" t="s">
        <v>4814</v>
      </c>
    </row>
    <row r="94" s="2" customFormat="1" ht="16.5" customHeight="1">
      <c r="A94" s="41"/>
      <c r="B94" s="42"/>
      <c r="C94" s="216" t="s">
        <v>93</v>
      </c>
      <c r="D94" s="216" t="s">
        <v>193</v>
      </c>
      <c r="E94" s="217" t="s">
        <v>4815</v>
      </c>
      <c r="F94" s="218" t="s">
        <v>4816</v>
      </c>
      <c r="G94" s="219" t="s">
        <v>250</v>
      </c>
      <c r="H94" s="220">
        <v>14</v>
      </c>
      <c r="I94" s="221"/>
      <c r="J94" s="222">
        <f>ROUND(I94*H94,2)</f>
        <v>0</v>
      </c>
      <c r="K94" s="218" t="s">
        <v>3896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464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464</v>
      </c>
      <c r="BM94" s="227" t="s">
        <v>4817</v>
      </c>
    </row>
    <row r="95" s="2" customFormat="1">
      <c r="A95" s="41"/>
      <c r="B95" s="42"/>
      <c r="C95" s="43"/>
      <c r="D95" s="229" t="s">
        <v>200</v>
      </c>
      <c r="E95" s="43"/>
      <c r="F95" s="230" t="s">
        <v>4818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2" customFormat="1" ht="16.5" customHeight="1">
      <c r="A96" s="41"/>
      <c r="B96" s="42"/>
      <c r="C96" s="278" t="s">
        <v>198</v>
      </c>
      <c r="D96" s="278" t="s">
        <v>260</v>
      </c>
      <c r="E96" s="279" t="s">
        <v>4819</v>
      </c>
      <c r="F96" s="280" t="s">
        <v>4820</v>
      </c>
      <c r="G96" s="281" t="s">
        <v>250</v>
      </c>
      <c r="H96" s="282">
        <v>4</v>
      </c>
      <c r="I96" s="283"/>
      <c r="J96" s="284">
        <f>ROUND(I96*H96,2)</f>
        <v>0</v>
      </c>
      <c r="K96" s="280" t="s">
        <v>3896</v>
      </c>
      <c r="L96" s="285"/>
      <c r="M96" s="286" t="s">
        <v>19</v>
      </c>
      <c r="N96" s="287" t="s">
        <v>43</v>
      </c>
      <c r="O96" s="87"/>
      <c r="P96" s="225">
        <f>O96*H96</f>
        <v>0</v>
      </c>
      <c r="Q96" s="225">
        <v>0.00018000000000000001</v>
      </c>
      <c r="R96" s="225">
        <f>Q96*H96</f>
        <v>0.00072000000000000005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688</v>
      </c>
      <c r="AT96" s="227" t="s">
        <v>260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4821</v>
      </c>
    </row>
    <row r="97" s="2" customFormat="1" ht="16.5" customHeight="1">
      <c r="A97" s="41"/>
      <c r="B97" s="42"/>
      <c r="C97" s="278" t="s">
        <v>242</v>
      </c>
      <c r="D97" s="278" t="s">
        <v>260</v>
      </c>
      <c r="E97" s="279" t="s">
        <v>4822</v>
      </c>
      <c r="F97" s="280" t="s">
        <v>4823</v>
      </c>
      <c r="G97" s="281" t="s">
        <v>250</v>
      </c>
      <c r="H97" s="282">
        <v>8</v>
      </c>
      <c r="I97" s="283"/>
      <c r="J97" s="284">
        <f>ROUND(I97*H97,2)</f>
        <v>0</v>
      </c>
      <c r="K97" s="280" t="s">
        <v>3896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0.00021000000000000001</v>
      </c>
      <c r="R97" s="225">
        <f>Q97*H97</f>
        <v>0.0016800000000000001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688</v>
      </c>
      <c r="AT97" s="227" t="s">
        <v>260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464</v>
      </c>
      <c r="BM97" s="227" t="s">
        <v>4824</v>
      </c>
    </row>
    <row r="98" s="2" customFormat="1" ht="16.5" customHeight="1">
      <c r="A98" s="41"/>
      <c r="B98" s="42"/>
      <c r="C98" s="278" t="s">
        <v>247</v>
      </c>
      <c r="D98" s="278" t="s">
        <v>260</v>
      </c>
      <c r="E98" s="279" t="s">
        <v>4825</v>
      </c>
      <c r="F98" s="280" t="s">
        <v>4826</v>
      </c>
      <c r="G98" s="281" t="s">
        <v>250</v>
      </c>
      <c r="H98" s="282">
        <v>4</v>
      </c>
      <c r="I98" s="283"/>
      <c r="J98" s="284">
        <f>ROUND(I98*H98,2)</f>
        <v>0</v>
      </c>
      <c r="K98" s="280" t="s">
        <v>3896</v>
      </c>
      <c r="L98" s="285"/>
      <c r="M98" s="286" t="s">
        <v>19</v>
      </c>
      <c r="N98" s="287" t="s">
        <v>43</v>
      </c>
      <c r="O98" s="87"/>
      <c r="P98" s="225">
        <f>O98*H98</f>
        <v>0</v>
      </c>
      <c r="Q98" s="225">
        <v>0.00025999999999999998</v>
      </c>
      <c r="R98" s="225">
        <f>Q98*H98</f>
        <v>0.0010399999999999999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688</v>
      </c>
      <c r="AT98" s="227" t="s">
        <v>260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4827</v>
      </c>
    </row>
    <row r="99" s="2" customFormat="1" ht="16.5" customHeight="1">
      <c r="A99" s="41"/>
      <c r="B99" s="42"/>
      <c r="C99" s="278" t="s">
        <v>254</v>
      </c>
      <c r="D99" s="278" t="s">
        <v>260</v>
      </c>
      <c r="E99" s="279" t="s">
        <v>4828</v>
      </c>
      <c r="F99" s="280" t="s">
        <v>4829</v>
      </c>
      <c r="G99" s="281" t="s">
        <v>250</v>
      </c>
      <c r="H99" s="282">
        <v>10</v>
      </c>
      <c r="I99" s="283"/>
      <c r="J99" s="284">
        <f>ROUND(I99*H99,2)</f>
        <v>0</v>
      </c>
      <c r="K99" s="280" t="s">
        <v>3896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0.00031</v>
      </c>
      <c r="R99" s="225">
        <f>Q99*H99</f>
        <v>0.0030999999999999999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688</v>
      </c>
      <c r="AT99" s="227" t="s">
        <v>260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464</v>
      </c>
      <c r="BM99" s="227" t="s">
        <v>4830</v>
      </c>
    </row>
    <row r="100" s="2" customFormat="1" ht="16.5" customHeight="1">
      <c r="A100" s="41"/>
      <c r="B100" s="42"/>
      <c r="C100" s="278" t="s">
        <v>259</v>
      </c>
      <c r="D100" s="278" t="s">
        <v>260</v>
      </c>
      <c r="E100" s="279" t="s">
        <v>4831</v>
      </c>
      <c r="F100" s="280" t="s">
        <v>4832</v>
      </c>
      <c r="G100" s="281" t="s">
        <v>250</v>
      </c>
      <c r="H100" s="282">
        <v>8</v>
      </c>
      <c r="I100" s="283"/>
      <c r="J100" s="284">
        <f>ROUND(I100*H100,2)</f>
        <v>0</v>
      </c>
      <c r="K100" s="280" t="s">
        <v>3896</v>
      </c>
      <c r="L100" s="285"/>
      <c r="M100" s="286" t="s">
        <v>19</v>
      </c>
      <c r="N100" s="287" t="s">
        <v>43</v>
      </c>
      <c r="O100" s="87"/>
      <c r="P100" s="225">
        <f>O100*H100</f>
        <v>0</v>
      </c>
      <c r="Q100" s="225">
        <v>0.00048000000000000001</v>
      </c>
      <c r="R100" s="225">
        <f>Q100*H100</f>
        <v>0.0038400000000000001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688</v>
      </c>
      <c r="AT100" s="227" t="s">
        <v>260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4833</v>
      </c>
    </row>
    <row r="101" s="2" customFormat="1" ht="16.5" customHeight="1">
      <c r="A101" s="41"/>
      <c r="B101" s="42"/>
      <c r="C101" s="278" t="s">
        <v>264</v>
      </c>
      <c r="D101" s="278" t="s">
        <v>260</v>
      </c>
      <c r="E101" s="279" t="s">
        <v>4834</v>
      </c>
      <c r="F101" s="280" t="s">
        <v>4835</v>
      </c>
      <c r="G101" s="281" t="s">
        <v>250</v>
      </c>
      <c r="H101" s="282">
        <v>8</v>
      </c>
      <c r="I101" s="283"/>
      <c r="J101" s="284">
        <f>ROUND(I101*H101,2)</f>
        <v>0</v>
      </c>
      <c r="K101" s="280" t="s">
        <v>3896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0.00063000000000000003</v>
      </c>
      <c r="R101" s="225">
        <f>Q101*H101</f>
        <v>0.0050400000000000002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688</v>
      </c>
      <c r="AT101" s="227" t="s">
        <v>260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464</v>
      </c>
      <c r="BM101" s="227" t="s">
        <v>4836</v>
      </c>
    </row>
    <row r="102" s="2" customFormat="1" ht="16.5" customHeight="1">
      <c r="A102" s="41"/>
      <c r="B102" s="42"/>
      <c r="C102" s="278" t="s">
        <v>270</v>
      </c>
      <c r="D102" s="278" t="s">
        <v>260</v>
      </c>
      <c r="E102" s="279" t="s">
        <v>4837</v>
      </c>
      <c r="F102" s="280" t="s">
        <v>4838</v>
      </c>
      <c r="G102" s="281" t="s">
        <v>250</v>
      </c>
      <c r="H102" s="282">
        <v>8</v>
      </c>
      <c r="I102" s="283"/>
      <c r="J102" s="284">
        <f>ROUND(I102*H102,2)</f>
        <v>0</v>
      </c>
      <c r="K102" s="280" t="s">
        <v>3896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0.00072000000000000005</v>
      </c>
      <c r="R102" s="225">
        <f>Q102*H102</f>
        <v>0.0057600000000000004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688</v>
      </c>
      <c r="AT102" s="227" t="s">
        <v>260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4839</v>
      </c>
    </row>
    <row r="103" s="2" customFormat="1" ht="16.5" customHeight="1">
      <c r="A103" s="41"/>
      <c r="B103" s="42"/>
      <c r="C103" s="278" t="s">
        <v>275</v>
      </c>
      <c r="D103" s="278" t="s">
        <v>260</v>
      </c>
      <c r="E103" s="279" t="s">
        <v>4840</v>
      </c>
      <c r="F103" s="280" t="s">
        <v>4841</v>
      </c>
      <c r="G103" s="281" t="s">
        <v>250</v>
      </c>
      <c r="H103" s="282">
        <v>8</v>
      </c>
      <c r="I103" s="283"/>
      <c r="J103" s="284">
        <f>ROUND(I103*H103,2)</f>
        <v>0</v>
      </c>
      <c r="K103" s="280" t="s">
        <v>3896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0.00093999999999999997</v>
      </c>
      <c r="R103" s="225">
        <f>Q103*H103</f>
        <v>0.0075199999999999998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688</v>
      </c>
      <c r="AT103" s="227" t="s">
        <v>260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464</v>
      </c>
      <c r="BM103" s="227" t="s">
        <v>4842</v>
      </c>
    </row>
    <row r="104" s="2" customFormat="1" ht="16.5" customHeight="1">
      <c r="A104" s="41"/>
      <c r="B104" s="42"/>
      <c r="C104" s="278" t="s">
        <v>8</v>
      </c>
      <c r="D104" s="278" t="s">
        <v>260</v>
      </c>
      <c r="E104" s="279" t="s">
        <v>4843</v>
      </c>
      <c r="F104" s="280" t="s">
        <v>4844</v>
      </c>
      <c r="G104" s="281" t="s">
        <v>250</v>
      </c>
      <c r="H104" s="282">
        <v>20</v>
      </c>
      <c r="I104" s="283"/>
      <c r="J104" s="284">
        <f>ROUND(I104*H104,2)</f>
        <v>0</v>
      </c>
      <c r="K104" s="280" t="s">
        <v>3896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0.0010399999999999999</v>
      </c>
      <c r="R104" s="225">
        <f>Q104*H104</f>
        <v>0.020799999999999999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4845</v>
      </c>
    </row>
    <row r="105" s="2" customFormat="1" ht="21.75" customHeight="1">
      <c r="A105" s="41"/>
      <c r="B105" s="42"/>
      <c r="C105" s="216" t="s">
        <v>287</v>
      </c>
      <c r="D105" s="216" t="s">
        <v>193</v>
      </c>
      <c r="E105" s="217" t="s">
        <v>4846</v>
      </c>
      <c r="F105" s="218" t="s">
        <v>4847</v>
      </c>
      <c r="G105" s="219" t="s">
        <v>250</v>
      </c>
      <c r="H105" s="220">
        <v>3</v>
      </c>
      <c r="I105" s="221"/>
      <c r="J105" s="222">
        <f>ROUND(I105*H105,2)</f>
        <v>0</v>
      </c>
      <c r="K105" s="218" t="s">
        <v>3896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464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464</v>
      </c>
      <c r="BM105" s="227" t="s">
        <v>4848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4849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2" customFormat="1" ht="16.5" customHeight="1">
      <c r="A107" s="41"/>
      <c r="B107" s="42"/>
      <c r="C107" s="278" t="s">
        <v>293</v>
      </c>
      <c r="D107" s="278" t="s">
        <v>260</v>
      </c>
      <c r="E107" s="279" t="s">
        <v>4850</v>
      </c>
      <c r="F107" s="280" t="s">
        <v>4851</v>
      </c>
      <c r="G107" s="281" t="s">
        <v>250</v>
      </c>
      <c r="H107" s="282">
        <v>3</v>
      </c>
      <c r="I107" s="283"/>
      <c r="J107" s="284">
        <f>ROUND(I107*H107,2)</f>
        <v>0</v>
      </c>
      <c r="K107" s="280" t="s">
        <v>3896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0.0088999999999999999</v>
      </c>
      <c r="R107" s="225">
        <f>Q107*H107</f>
        <v>0.026700000000000002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688</v>
      </c>
      <c r="AT107" s="227" t="s">
        <v>260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464</v>
      </c>
      <c r="BM107" s="227" t="s">
        <v>4852</v>
      </c>
    </row>
    <row r="108" s="2" customFormat="1" ht="16.5" customHeight="1">
      <c r="A108" s="41"/>
      <c r="B108" s="42"/>
      <c r="C108" s="216" t="s">
        <v>300</v>
      </c>
      <c r="D108" s="216" t="s">
        <v>193</v>
      </c>
      <c r="E108" s="217" t="s">
        <v>4853</v>
      </c>
      <c r="F108" s="218" t="s">
        <v>4854</v>
      </c>
      <c r="G108" s="219" t="s">
        <v>250</v>
      </c>
      <c r="H108" s="220">
        <v>1</v>
      </c>
      <c r="I108" s="221"/>
      <c r="J108" s="222">
        <f>ROUND(I108*H108,2)</f>
        <v>0</v>
      </c>
      <c r="K108" s="218" t="s">
        <v>3896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464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4855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4856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 ht="16.5" customHeight="1">
      <c r="A110" s="41"/>
      <c r="B110" s="42"/>
      <c r="C110" s="278" t="s">
        <v>464</v>
      </c>
      <c r="D110" s="278" t="s">
        <v>260</v>
      </c>
      <c r="E110" s="279" t="s">
        <v>4857</v>
      </c>
      <c r="F110" s="280" t="s">
        <v>4858</v>
      </c>
      <c r="G110" s="281" t="s">
        <v>250</v>
      </c>
      <c r="H110" s="282">
        <v>1</v>
      </c>
      <c r="I110" s="283"/>
      <c r="J110" s="284">
        <f>ROUND(I110*H110,2)</f>
        <v>0</v>
      </c>
      <c r="K110" s="280" t="s">
        <v>3896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0.058000000000000003</v>
      </c>
      <c r="R110" s="225">
        <f>Q110*H110</f>
        <v>0.058000000000000003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4859</v>
      </c>
    </row>
    <row r="111" s="2" customFormat="1" ht="16.5" customHeight="1">
      <c r="A111" s="41"/>
      <c r="B111" s="42"/>
      <c r="C111" s="216" t="s">
        <v>313</v>
      </c>
      <c r="D111" s="216" t="s">
        <v>193</v>
      </c>
      <c r="E111" s="217" t="s">
        <v>4860</v>
      </c>
      <c r="F111" s="218" t="s">
        <v>4861</v>
      </c>
      <c r="G111" s="219" t="s">
        <v>250</v>
      </c>
      <c r="H111" s="220">
        <v>1</v>
      </c>
      <c r="I111" s="221"/>
      <c r="J111" s="222">
        <f>ROUND(I111*H111,2)</f>
        <v>0</v>
      </c>
      <c r="K111" s="218" t="s">
        <v>3896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464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464</v>
      </c>
      <c r="BM111" s="227" t="s">
        <v>4862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4863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16.5" customHeight="1">
      <c r="A113" s="41"/>
      <c r="B113" s="42"/>
      <c r="C113" s="278" t="s">
        <v>318</v>
      </c>
      <c r="D113" s="278" t="s">
        <v>260</v>
      </c>
      <c r="E113" s="279" t="s">
        <v>4864</v>
      </c>
      <c r="F113" s="280" t="s">
        <v>4865</v>
      </c>
      <c r="G113" s="281" t="s">
        <v>250</v>
      </c>
      <c r="H113" s="282">
        <v>1</v>
      </c>
      <c r="I113" s="283"/>
      <c r="J113" s="284">
        <f>ROUND(I113*H113,2)</f>
        <v>0</v>
      </c>
      <c r="K113" s="280" t="s">
        <v>3896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0.058999999999999997</v>
      </c>
      <c r="R113" s="225">
        <f>Q113*H113</f>
        <v>0.058999999999999997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688</v>
      </c>
      <c r="AT113" s="227" t="s">
        <v>260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464</v>
      </c>
      <c r="BM113" s="227" t="s">
        <v>4866</v>
      </c>
    </row>
    <row r="114" s="2" customFormat="1" ht="21.75" customHeight="1">
      <c r="A114" s="41"/>
      <c r="B114" s="42"/>
      <c r="C114" s="216" t="s">
        <v>324</v>
      </c>
      <c r="D114" s="216" t="s">
        <v>193</v>
      </c>
      <c r="E114" s="217" t="s">
        <v>4867</v>
      </c>
      <c r="F114" s="218" t="s">
        <v>4868</v>
      </c>
      <c r="G114" s="219" t="s">
        <v>1187</v>
      </c>
      <c r="H114" s="220">
        <v>50</v>
      </c>
      <c r="I114" s="221"/>
      <c r="J114" s="222">
        <f>ROUND(I114*H114,2)</f>
        <v>0</v>
      </c>
      <c r="K114" s="218" t="s">
        <v>3896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6.9999999999999994E-05</v>
      </c>
      <c r="R114" s="225">
        <f>Q114*H114</f>
        <v>0.0034999999999999996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464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4869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4870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16.5" customHeight="1">
      <c r="A116" s="41"/>
      <c r="B116" s="42"/>
      <c r="C116" s="278" t="s">
        <v>331</v>
      </c>
      <c r="D116" s="278" t="s">
        <v>260</v>
      </c>
      <c r="E116" s="279" t="s">
        <v>4871</v>
      </c>
      <c r="F116" s="280" t="s">
        <v>4872</v>
      </c>
      <c r="G116" s="281" t="s">
        <v>310</v>
      </c>
      <c r="H116" s="282">
        <v>0.059999999999999998</v>
      </c>
      <c r="I116" s="283"/>
      <c r="J116" s="284">
        <f>ROUND(I116*H116,2)</f>
        <v>0</v>
      </c>
      <c r="K116" s="280" t="s">
        <v>3896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1</v>
      </c>
      <c r="R116" s="225">
        <f>Q116*H116</f>
        <v>0.059999999999999998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4873</v>
      </c>
    </row>
    <row r="117" s="2" customFormat="1" ht="16.5" customHeight="1">
      <c r="A117" s="41"/>
      <c r="B117" s="42"/>
      <c r="C117" s="216" t="s">
        <v>7</v>
      </c>
      <c r="D117" s="216" t="s">
        <v>193</v>
      </c>
      <c r="E117" s="217" t="s">
        <v>4874</v>
      </c>
      <c r="F117" s="218" t="s">
        <v>4875</v>
      </c>
      <c r="G117" s="219" t="s">
        <v>250</v>
      </c>
      <c r="H117" s="220">
        <v>2</v>
      </c>
      <c r="I117" s="221"/>
      <c r="J117" s="222">
        <f>ROUND(I117*H117,2)</f>
        <v>0</v>
      </c>
      <c r="K117" s="218" t="s">
        <v>3896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464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464</v>
      </c>
      <c r="BM117" s="227" t="s">
        <v>4876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4877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16.5" customHeight="1">
      <c r="A119" s="41"/>
      <c r="B119" s="42"/>
      <c r="C119" s="278" t="s">
        <v>531</v>
      </c>
      <c r="D119" s="278" t="s">
        <v>260</v>
      </c>
      <c r="E119" s="279" t="s">
        <v>4878</v>
      </c>
      <c r="F119" s="280" t="s">
        <v>4879</v>
      </c>
      <c r="G119" s="281" t="s">
        <v>250</v>
      </c>
      <c r="H119" s="282">
        <v>2</v>
      </c>
      <c r="I119" s="283"/>
      <c r="J119" s="284">
        <f>ROUND(I119*H119,2)</f>
        <v>0</v>
      </c>
      <c r="K119" s="280" t="s">
        <v>3896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0.00040000000000000002</v>
      </c>
      <c r="R119" s="225">
        <f>Q119*H119</f>
        <v>0.00080000000000000004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688</v>
      </c>
      <c r="AT119" s="227" t="s">
        <v>260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464</v>
      </c>
      <c r="BM119" s="227" t="s">
        <v>4880</v>
      </c>
    </row>
    <row r="120" s="2" customFormat="1" ht="16.5" customHeight="1">
      <c r="A120" s="41"/>
      <c r="B120" s="42"/>
      <c r="C120" s="216" t="s">
        <v>553</v>
      </c>
      <c r="D120" s="216" t="s">
        <v>193</v>
      </c>
      <c r="E120" s="217" t="s">
        <v>4881</v>
      </c>
      <c r="F120" s="218" t="s">
        <v>4882</v>
      </c>
      <c r="G120" s="219" t="s">
        <v>250</v>
      </c>
      <c r="H120" s="220">
        <v>2</v>
      </c>
      <c r="I120" s="221"/>
      <c r="J120" s="222">
        <f>ROUND(I120*H120,2)</f>
        <v>0</v>
      </c>
      <c r="K120" s="218" t="s">
        <v>3896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464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464</v>
      </c>
      <c r="BM120" s="227" t="s">
        <v>4883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4884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16.5" customHeight="1">
      <c r="A122" s="41"/>
      <c r="B122" s="42"/>
      <c r="C122" s="278" t="s">
        <v>307</v>
      </c>
      <c r="D122" s="278" t="s">
        <v>260</v>
      </c>
      <c r="E122" s="279" t="s">
        <v>4885</v>
      </c>
      <c r="F122" s="280" t="s">
        <v>4886</v>
      </c>
      <c r="G122" s="281" t="s">
        <v>250</v>
      </c>
      <c r="H122" s="282">
        <v>2</v>
      </c>
      <c r="I122" s="283"/>
      <c r="J122" s="284">
        <f>ROUND(I122*H122,2)</f>
        <v>0</v>
      </c>
      <c r="K122" s="280" t="s">
        <v>3896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0.00059999999999999995</v>
      </c>
      <c r="R122" s="225">
        <f>Q122*H122</f>
        <v>0.0011999999999999999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688</v>
      </c>
      <c r="AT122" s="227" t="s">
        <v>260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464</v>
      </c>
      <c r="BM122" s="227" t="s">
        <v>4887</v>
      </c>
    </row>
    <row r="123" s="2" customFormat="1" ht="24.15" customHeight="1">
      <c r="A123" s="41"/>
      <c r="B123" s="42"/>
      <c r="C123" s="216" t="s">
        <v>584</v>
      </c>
      <c r="D123" s="216" t="s">
        <v>193</v>
      </c>
      <c r="E123" s="217" t="s">
        <v>4888</v>
      </c>
      <c r="F123" s="218" t="s">
        <v>4889</v>
      </c>
      <c r="G123" s="219" t="s">
        <v>250</v>
      </c>
      <c r="H123" s="220">
        <v>10</v>
      </c>
      <c r="I123" s="221"/>
      <c r="J123" s="222">
        <f>ROUND(I123*H123,2)</f>
        <v>0</v>
      </c>
      <c r="K123" s="218" t="s">
        <v>3896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4890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4891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16.5" customHeight="1">
      <c r="A125" s="41"/>
      <c r="B125" s="42"/>
      <c r="C125" s="278" t="s">
        <v>592</v>
      </c>
      <c r="D125" s="278" t="s">
        <v>260</v>
      </c>
      <c r="E125" s="279" t="s">
        <v>4892</v>
      </c>
      <c r="F125" s="280" t="s">
        <v>4893</v>
      </c>
      <c r="G125" s="281" t="s">
        <v>250</v>
      </c>
      <c r="H125" s="282">
        <v>10</v>
      </c>
      <c r="I125" s="283"/>
      <c r="J125" s="284">
        <f>ROUND(I125*H125,2)</f>
        <v>0</v>
      </c>
      <c r="K125" s="280" t="s">
        <v>3896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0.0019</v>
      </c>
      <c r="R125" s="225">
        <f>Q125*H125</f>
        <v>0.019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688</v>
      </c>
      <c r="AT125" s="227" t="s">
        <v>260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4894</v>
      </c>
    </row>
    <row r="126" s="2" customFormat="1" ht="16.5" customHeight="1">
      <c r="A126" s="41"/>
      <c r="B126" s="42"/>
      <c r="C126" s="278" t="s">
        <v>597</v>
      </c>
      <c r="D126" s="278" t="s">
        <v>260</v>
      </c>
      <c r="E126" s="279" t="s">
        <v>4895</v>
      </c>
      <c r="F126" s="280" t="s">
        <v>4896</v>
      </c>
      <c r="G126" s="281" t="s">
        <v>250</v>
      </c>
      <c r="H126" s="282">
        <v>10</v>
      </c>
      <c r="I126" s="283"/>
      <c r="J126" s="284">
        <f>ROUND(I126*H126,2)</f>
        <v>0</v>
      </c>
      <c r="K126" s="280" t="s">
        <v>3896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0.00050000000000000001</v>
      </c>
      <c r="R126" s="225">
        <f>Q126*H126</f>
        <v>0.0050000000000000001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688</v>
      </c>
      <c r="AT126" s="227" t="s">
        <v>260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464</v>
      </c>
      <c r="BM126" s="227" t="s">
        <v>4897</v>
      </c>
    </row>
    <row r="127" s="2" customFormat="1" ht="16.5" customHeight="1">
      <c r="A127" s="41"/>
      <c r="B127" s="42"/>
      <c r="C127" s="216" t="s">
        <v>608</v>
      </c>
      <c r="D127" s="216" t="s">
        <v>193</v>
      </c>
      <c r="E127" s="217" t="s">
        <v>4898</v>
      </c>
      <c r="F127" s="218" t="s">
        <v>4899</v>
      </c>
      <c r="G127" s="219" t="s">
        <v>250</v>
      </c>
      <c r="H127" s="220">
        <v>2</v>
      </c>
      <c r="I127" s="221"/>
      <c r="J127" s="222">
        <f>ROUND(I127*H127,2)</f>
        <v>0</v>
      </c>
      <c r="K127" s="218" t="s">
        <v>3896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4900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4901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16.5" customHeight="1">
      <c r="A129" s="41"/>
      <c r="B129" s="42"/>
      <c r="C129" s="278" t="s">
        <v>625</v>
      </c>
      <c r="D129" s="278" t="s">
        <v>260</v>
      </c>
      <c r="E129" s="279" t="s">
        <v>4902</v>
      </c>
      <c r="F129" s="280" t="s">
        <v>4903</v>
      </c>
      <c r="G129" s="281" t="s">
        <v>250</v>
      </c>
      <c r="H129" s="282">
        <v>2</v>
      </c>
      <c r="I129" s="283"/>
      <c r="J129" s="284">
        <f>ROUND(I129*H129,2)</f>
        <v>0</v>
      </c>
      <c r="K129" s="280" t="s">
        <v>3896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0.0083000000000000001</v>
      </c>
      <c r="R129" s="225">
        <f>Q129*H129</f>
        <v>0.0166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688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4904</v>
      </c>
    </row>
    <row r="130" s="2" customFormat="1" ht="21.75" customHeight="1">
      <c r="A130" s="41"/>
      <c r="B130" s="42"/>
      <c r="C130" s="216" t="s">
        <v>662</v>
      </c>
      <c r="D130" s="216" t="s">
        <v>193</v>
      </c>
      <c r="E130" s="217" t="s">
        <v>4905</v>
      </c>
      <c r="F130" s="218" t="s">
        <v>4906</v>
      </c>
      <c r="G130" s="219" t="s">
        <v>250</v>
      </c>
      <c r="H130" s="220">
        <v>4</v>
      </c>
      <c r="I130" s="221"/>
      <c r="J130" s="222">
        <f>ROUND(I130*H130,2)</f>
        <v>0</v>
      </c>
      <c r="K130" s="218" t="s">
        <v>3896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464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464</v>
      </c>
      <c r="BM130" s="227" t="s">
        <v>4907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4908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16.5" customHeight="1">
      <c r="A132" s="41"/>
      <c r="B132" s="42"/>
      <c r="C132" s="278" t="s">
        <v>683</v>
      </c>
      <c r="D132" s="278" t="s">
        <v>260</v>
      </c>
      <c r="E132" s="279" t="s">
        <v>4909</v>
      </c>
      <c r="F132" s="280" t="s">
        <v>4910</v>
      </c>
      <c r="G132" s="281" t="s">
        <v>250</v>
      </c>
      <c r="H132" s="282">
        <v>4</v>
      </c>
      <c r="I132" s="283"/>
      <c r="J132" s="284">
        <f>ROUND(I132*H132,2)</f>
        <v>0</v>
      </c>
      <c r="K132" s="280" t="s">
        <v>3896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0.00080000000000000004</v>
      </c>
      <c r="R132" s="225">
        <f>Q132*H132</f>
        <v>0.0032000000000000002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688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4911</v>
      </c>
    </row>
    <row r="133" s="2" customFormat="1" ht="24.15" customHeight="1">
      <c r="A133" s="41"/>
      <c r="B133" s="42"/>
      <c r="C133" s="216" t="s">
        <v>688</v>
      </c>
      <c r="D133" s="216" t="s">
        <v>193</v>
      </c>
      <c r="E133" s="217" t="s">
        <v>4912</v>
      </c>
      <c r="F133" s="218" t="s">
        <v>4913</v>
      </c>
      <c r="G133" s="219" t="s">
        <v>250</v>
      </c>
      <c r="H133" s="220">
        <v>2</v>
      </c>
      <c r="I133" s="221"/>
      <c r="J133" s="222">
        <f>ROUND(I133*H133,2)</f>
        <v>0</v>
      </c>
      <c r="K133" s="218" t="s">
        <v>3896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464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464</v>
      </c>
      <c r="BM133" s="227" t="s">
        <v>4914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4915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2" customFormat="1" ht="16.5" customHeight="1">
      <c r="A135" s="41"/>
      <c r="B135" s="42"/>
      <c r="C135" s="278" t="s">
        <v>696</v>
      </c>
      <c r="D135" s="278" t="s">
        <v>260</v>
      </c>
      <c r="E135" s="279" t="s">
        <v>4916</v>
      </c>
      <c r="F135" s="280" t="s">
        <v>4917</v>
      </c>
      <c r="G135" s="281" t="s">
        <v>250</v>
      </c>
      <c r="H135" s="282">
        <v>2</v>
      </c>
      <c r="I135" s="283"/>
      <c r="J135" s="284">
        <f>ROUND(I135*H135,2)</f>
        <v>0</v>
      </c>
      <c r="K135" s="280" t="s">
        <v>3896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0.0030999999999999999</v>
      </c>
      <c r="R135" s="225">
        <f>Q135*H135</f>
        <v>0.0061999999999999998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688</v>
      </c>
      <c r="AT135" s="227" t="s">
        <v>260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464</v>
      </c>
      <c r="BM135" s="227" t="s">
        <v>4918</v>
      </c>
    </row>
    <row r="136" s="2" customFormat="1" ht="24.15" customHeight="1">
      <c r="A136" s="41"/>
      <c r="B136" s="42"/>
      <c r="C136" s="216" t="s">
        <v>707</v>
      </c>
      <c r="D136" s="216" t="s">
        <v>193</v>
      </c>
      <c r="E136" s="217" t="s">
        <v>4919</v>
      </c>
      <c r="F136" s="218" t="s">
        <v>4920</v>
      </c>
      <c r="G136" s="219" t="s">
        <v>215</v>
      </c>
      <c r="H136" s="220">
        <v>3.5</v>
      </c>
      <c r="I136" s="221"/>
      <c r="J136" s="222">
        <f>ROUND(I136*H136,2)</f>
        <v>0</v>
      </c>
      <c r="K136" s="218" t="s">
        <v>3896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0.0016800000000000001</v>
      </c>
      <c r="R136" s="225">
        <f>Q136*H136</f>
        <v>0.0058799999999999998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4921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4922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716</v>
      </c>
      <c r="D138" s="216" t="s">
        <v>193</v>
      </c>
      <c r="E138" s="217" t="s">
        <v>4923</v>
      </c>
      <c r="F138" s="218" t="s">
        <v>4924</v>
      </c>
      <c r="G138" s="219" t="s">
        <v>215</v>
      </c>
      <c r="H138" s="220">
        <v>29.5</v>
      </c>
      <c r="I138" s="221"/>
      <c r="J138" s="222">
        <f>ROUND(I138*H138,2)</f>
        <v>0</v>
      </c>
      <c r="K138" s="218" t="s">
        <v>3896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0.0034499999999999999</v>
      </c>
      <c r="R138" s="225">
        <f>Q138*H138</f>
        <v>0.101775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4925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4926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4927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4928</v>
      </c>
      <c r="G141" s="246"/>
      <c r="H141" s="249">
        <v>29.5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29.5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24.15" customHeight="1">
      <c r="A143" s="41"/>
      <c r="B143" s="42"/>
      <c r="C143" s="216" t="s">
        <v>724</v>
      </c>
      <c r="D143" s="216" t="s">
        <v>193</v>
      </c>
      <c r="E143" s="217" t="s">
        <v>4929</v>
      </c>
      <c r="F143" s="218" t="s">
        <v>4930</v>
      </c>
      <c r="G143" s="219" t="s">
        <v>215</v>
      </c>
      <c r="H143" s="220">
        <v>17</v>
      </c>
      <c r="I143" s="221"/>
      <c r="J143" s="222">
        <f>ROUND(I143*H143,2)</f>
        <v>0</v>
      </c>
      <c r="K143" s="218" t="s">
        <v>3896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0.0053099999999999996</v>
      </c>
      <c r="R143" s="225">
        <f>Q143*H143</f>
        <v>0.090269999999999989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464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464</v>
      </c>
      <c r="BM143" s="227" t="s">
        <v>4931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4932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4933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4934</v>
      </c>
      <c r="G146" s="246"/>
      <c r="H146" s="249">
        <v>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17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732</v>
      </c>
      <c r="D148" s="216" t="s">
        <v>193</v>
      </c>
      <c r="E148" s="217" t="s">
        <v>4935</v>
      </c>
      <c r="F148" s="218" t="s">
        <v>4936</v>
      </c>
      <c r="G148" s="219" t="s">
        <v>215</v>
      </c>
      <c r="H148" s="220">
        <v>15.5</v>
      </c>
      <c r="I148" s="221"/>
      <c r="J148" s="222">
        <f>ROUND(I148*H148,2)</f>
        <v>0</v>
      </c>
      <c r="K148" s="218" t="s">
        <v>3896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0.0081700000000000002</v>
      </c>
      <c r="R148" s="225">
        <f>Q148*H148</f>
        <v>0.126635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4937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4938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4939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4" customFormat="1">
      <c r="A151" s="14"/>
      <c r="B151" s="245"/>
      <c r="C151" s="246"/>
      <c r="D151" s="236" t="s">
        <v>202</v>
      </c>
      <c r="E151" s="247" t="s">
        <v>19</v>
      </c>
      <c r="F151" s="248" t="s">
        <v>4940</v>
      </c>
      <c r="G151" s="246"/>
      <c r="H151" s="249">
        <v>15.5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202</v>
      </c>
      <c r="AU151" s="255" t="s">
        <v>82</v>
      </c>
      <c r="AV151" s="14" t="s">
        <v>82</v>
      </c>
      <c r="AW151" s="14" t="s">
        <v>34</v>
      </c>
      <c r="AX151" s="14" t="s">
        <v>72</v>
      </c>
      <c r="AY151" s="255" t="s">
        <v>191</v>
      </c>
    </row>
    <row r="152" s="16" customFormat="1">
      <c r="A152" s="16"/>
      <c r="B152" s="267"/>
      <c r="C152" s="268"/>
      <c r="D152" s="236" t="s">
        <v>202</v>
      </c>
      <c r="E152" s="269" t="s">
        <v>19</v>
      </c>
      <c r="F152" s="270" t="s">
        <v>212</v>
      </c>
      <c r="G152" s="268"/>
      <c r="H152" s="271">
        <v>15.5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202</v>
      </c>
      <c r="AU152" s="277" t="s">
        <v>82</v>
      </c>
      <c r="AV152" s="16" t="s">
        <v>198</v>
      </c>
      <c r="AW152" s="16" t="s">
        <v>34</v>
      </c>
      <c r="AX152" s="16" t="s">
        <v>80</v>
      </c>
      <c r="AY152" s="277" t="s">
        <v>191</v>
      </c>
    </row>
    <row r="153" s="2" customFormat="1" ht="24.15" customHeight="1">
      <c r="A153" s="41"/>
      <c r="B153" s="42"/>
      <c r="C153" s="216" t="s">
        <v>738</v>
      </c>
      <c r="D153" s="216" t="s">
        <v>193</v>
      </c>
      <c r="E153" s="217" t="s">
        <v>4941</v>
      </c>
      <c r="F153" s="218" t="s">
        <v>4942</v>
      </c>
      <c r="G153" s="219" t="s">
        <v>215</v>
      </c>
      <c r="H153" s="220">
        <v>46.5</v>
      </c>
      <c r="I153" s="221"/>
      <c r="J153" s="222">
        <f>ROUND(I153*H153,2)</f>
        <v>0</v>
      </c>
      <c r="K153" s="218" t="s">
        <v>3896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0.011979999999999999</v>
      </c>
      <c r="R153" s="225">
        <f>Q153*H153</f>
        <v>0.55706999999999995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464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464</v>
      </c>
      <c r="BM153" s="227" t="s">
        <v>4943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4944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4945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4946</v>
      </c>
      <c r="G156" s="246"/>
      <c r="H156" s="249">
        <v>46.5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46.5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16.5" customHeight="1">
      <c r="A158" s="41"/>
      <c r="B158" s="42"/>
      <c r="C158" s="216" t="s">
        <v>775</v>
      </c>
      <c r="D158" s="216" t="s">
        <v>193</v>
      </c>
      <c r="E158" s="217" t="s">
        <v>4947</v>
      </c>
      <c r="F158" s="218" t="s">
        <v>4948</v>
      </c>
      <c r="G158" s="219" t="s">
        <v>250</v>
      </c>
      <c r="H158" s="220">
        <v>4</v>
      </c>
      <c r="I158" s="221"/>
      <c r="J158" s="222">
        <f>ROUND(I158*H158,2)</f>
        <v>0</v>
      </c>
      <c r="K158" s="218" t="s">
        <v>3896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464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464</v>
      </c>
      <c r="BM158" s="227" t="s">
        <v>4949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4950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16.5" customHeight="1">
      <c r="A160" s="41"/>
      <c r="B160" s="42"/>
      <c r="C160" s="216" t="s">
        <v>826</v>
      </c>
      <c r="D160" s="216" t="s">
        <v>193</v>
      </c>
      <c r="E160" s="217" t="s">
        <v>4947</v>
      </c>
      <c r="F160" s="218" t="s">
        <v>4948</v>
      </c>
      <c r="G160" s="219" t="s">
        <v>250</v>
      </c>
      <c r="H160" s="220">
        <v>2</v>
      </c>
      <c r="I160" s="221"/>
      <c r="J160" s="222">
        <f>ROUND(I160*H160,2)</f>
        <v>0</v>
      </c>
      <c r="K160" s="218" t="s">
        <v>3896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464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464</v>
      </c>
      <c r="BM160" s="227" t="s">
        <v>4951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4950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2" customFormat="1" ht="16.5" customHeight="1">
      <c r="A162" s="41"/>
      <c r="B162" s="42"/>
      <c r="C162" s="278" t="s">
        <v>831</v>
      </c>
      <c r="D162" s="278" t="s">
        <v>260</v>
      </c>
      <c r="E162" s="279" t="s">
        <v>4952</v>
      </c>
      <c r="F162" s="280" t="s">
        <v>4953</v>
      </c>
      <c r="G162" s="281" t="s">
        <v>250</v>
      </c>
      <c r="H162" s="282">
        <v>2</v>
      </c>
      <c r="I162" s="283"/>
      <c r="J162" s="284">
        <f>ROUND(I162*H162,2)</f>
        <v>0</v>
      </c>
      <c r="K162" s="280" t="s">
        <v>3896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0.00040000000000000002</v>
      </c>
      <c r="R162" s="225">
        <f>Q162*H162</f>
        <v>0.00080000000000000004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688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464</v>
      </c>
      <c r="BM162" s="227" t="s">
        <v>4954</v>
      </c>
    </row>
    <row r="163" s="2" customFormat="1" ht="16.5" customHeight="1">
      <c r="A163" s="41"/>
      <c r="B163" s="42"/>
      <c r="C163" s="216" t="s">
        <v>838</v>
      </c>
      <c r="D163" s="216" t="s">
        <v>193</v>
      </c>
      <c r="E163" s="217" t="s">
        <v>4955</v>
      </c>
      <c r="F163" s="218" t="s">
        <v>4956</v>
      </c>
      <c r="G163" s="219" t="s">
        <v>250</v>
      </c>
      <c r="H163" s="220">
        <v>4</v>
      </c>
      <c r="I163" s="221"/>
      <c r="J163" s="222">
        <f>ROUND(I163*H163,2)</f>
        <v>0</v>
      </c>
      <c r="K163" s="218" t="s">
        <v>3896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4957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4958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16.5" customHeight="1">
      <c r="A165" s="41"/>
      <c r="B165" s="42"/>
      <c r="C165" s="278" t="s">
        <v>844</v>
      </c>
      <c r="D165" s="278" t="s">
        <v>260</v>
      </c>
      <c r="E165" s="279" t="s">
        <v>4959</v>
      </c>
      <c r="F165" s="280" t="s">
        <v>4960</v>
      </c>
      <c r="G165" s="281" t="s">
        <v>250</v>
      </c>
      <c r="H165" s="282">
        <v>4</v>
      </c>
      <c r="I165" s="283"/>
      <c r="J165" s="284">
        <f>ROUND(I165*H165,2)</f>
        <v>0</v>
      </c>
      <c r="K165" s="280" t="s">
        <v>3896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0.00050000000000000001</v>
      </c>
      <c r="R165" s="225">
        <f>Q165*H165</f>
        <v>0.002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688</v>
      </c>
      <c r="AT165" s="227" t="s">
        <v>260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4961</v>
      </c>
    </row>
    <row r="166" s="2" customFormat="1" ht="16.5" customHeight="1">
      <c r="A166" s="41"/>
      <c r="B166" s="42"/>
      <c r="C166" s="216" t="s">
        <v>856</v>
      </c>
      <c r="D166" s="216" t="s">
        <v>193</v>
      </c>
      <c r="E166" s="217" t="s">
        <v>4955</v>
      </c>
      <c r="F166" s="218" t="s">
        <v>4956</v>
      </c>
      <c r="G166" s="219" t="s">
        <v>250</v>
      </c>
      <c r="H166" s="220">
        <v>7</v>
      </c>
      <c r="I166" s="221"/>
      <c r="J166" s="222">
        <f>ROUND(I166*H166,2)</f>
        <v>0</v>
      </c>
      <c r="K166" s="218" t="s">
        <v>3896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464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464</v>
      </c>
      <c r="BM166" s="227" t="s">
        <v>4962</v>
      </c>
    </row>
    <row r="167" s="2" customFormat="1">
      <c r="A167" s="41"/>
      <c r="B167" s="42"/>
      <c r="C167" s="43"/>
      <c r="D167" s="229" t="s">
        <v>200</v>
      </c>
      <c r="E167" s="43"/>
      <c r="F167" s="230" t="s">
        <v>4958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200</v>
      </c>
      <c r="AU167" s="20" t="s">
        <v>82</v>
      </c>
    </row>
    <row r="168" s="2" customFormat="1" ht="16.5" customHeight="1">
      <c r="A168" s="41"/>
      <c r="B168" s="42"/>
      <c r="C168" s="278" t="s">
        <v>867</v>
      </c>
      <c r="D168" s="278" t="s">
        <v>260</v>
      </c>
      <c r="E168" s="279" t="s">
        <v>4963</v>
      </c>
      <c r="F168" s="280" t="s">
        <v>4964</v>
      </c>
      <c r="G168" s="281" t="s">
        <v>250</v>
      </c>
      <c r="H168" s="282">
        <v>3</v>
      </c>
      <c r="I168" s="283"/>
      <c r="J168" s="284">
        <f>ROUND(I168*H168,2)</f>
        <v>0</v>
      </c>
      <c r="K168" s="280" t="s">
        <v>3896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0.001</v>
      </c>
      <c r="R168" s="225">
        <f>Q168*H168</f>
        <v>0.0030000000000000001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688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464</v>
      </c>
      <c r="BM168" s="227" t="s">
        <v>4965</v>
      </c>
    </row>
    <row r="169" s="2" customFormat="1" ht="16.5" customHeight="1">
      <c r="A169" s="41"/>
      <c r="B169" s="42"/>
      <c r="C169" s="278" t="s">
        <v>872</v>
      </c>
      <c r="D169" s="278" t="s">
        <v>260</v>
      </c>
      <c r="E169" s="279" t="s">
        <v>4966</v>
      </c>
      <c r="F169" s="280" t="s">
        <v>4967</v>
      </c>
      <c r="G169" s="281" t="s">
        <v>250</v>
      </c>
      <c r="H169" s="282">
        <v>4</v>
      </c>
      <c r="I169" s="283"/>
      <c r="J169" s="284">
        <f>ROUND(I169*H169,2)</f>
        <v>0</v>
      </c>
      <c r="K169" s="280" t="s">
        <v>3896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0.0019</v>
      </c>
      <c r="R169" s="225">
        <f>Q169*H169</f>
        <v>0.0076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688</v>
      </c>
      <c r="AT169" s="227" t="s">
        <v>260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4968</v>
      </c>
    </row>
    <row r="170" s="2" customFormat="1" ht="16.5" customHeight="1">
      <c r="A170" s="41"/>
      <c r="B170" s="42"/>
      <c r="C170" s="216" t="s">
        <v>878</v>
      </c>
      <c r="D170" s="216" t="s">
        <v>193</v>
      </c>
      <c r="E170" s="217" t="s">
        <v>4955</v>
      </c>
      <c r="F170" s="218" t="s">
        <v>4956</v>
      </c>
      <c r="G170" s="219" t="s">
        <v>250</v>
      </c>
      <c r="H170" s="220">
        <v>2</v>
      </c>
      <c r="I170" s="221"/>
      <c r="J170" s="222">
        <f>ROUND(I170*H170,2)</f>
        <v>0</v>
      </c>
      <c r="K170" s="218" t="s">
        <v>3896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464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464</v>
      </c>
      <c r="BM170" s="227" t="s">
        <v>4969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4958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2" customFormat="1" ht="16.5" customHeight="1">
      <c r="A172" s="41"/>
      <c r="B172" s="42"/>
      <c r="C172" s="278" t="s">
        <v>883</v>
      </c>
      <c r="D172" s="278" t="s">
        <v>260</v>
      </c>
      <c r="E172" s="279" t="s">
        <v>4970</v>
      </c>
      <c r="F172" s="280" t="s">
        <v>4971</v>
      </c>
      <c r="G172" s="281" t="s">
        <v>250</v>
      </c>
      <c r="H172" s="282">
        <v>2</v>
      </c>
      <c r="I172" s="283"/>
      <c r="J172" s="284">
        <f>ROUND(I172*H172,2)</f>
        <v>0</v>
      </c>
      <c r="K172" s="280" t="s">
        <v>3896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0.00080000000000000004</v>
      </c>
      <c r="R172" s="225">
        <f>Q172*H172</f>
        <v>0.0016000000000000001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688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464</v>
      </c>
      <c r="BM172" s="227" t="s">
        <v>4972</v>
      </c>
    </row>
    <row r="173" s="2" customFormat="1" ht="16.5" customHeight="1">
      <c r="A173" s="41"/>
      <c r="B173" s="42"/>
      <c r="C173" s="216" t="s">
        <v>890</v>
      </c>
      <c r="D173" s="216" t="s">
        <v>193</v>
      </c>
      <c r="E173" s="217" t="s">
        <v>4973</v>
      </c>
      <c r="F173" s="218" t="s">
        <v>4974</v>
      </c>
      <c r="G173" s="219" t="s">
        <v>250</v>
      </c>
      <c r="H173" s="220">
        <v>7</v>
      </c>
      <c r="I173" s="221"/>
      <c r="J173" s="222">
        <f>ROUND(I173*H173,2)</f>
        <v>0</v>
      </c>
      <c r="K173" s="218" t="s">
        <v>3896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4975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4976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16.5" customHeight="1">
      <c r="A175" s="41"/>
      <c r="B175" s="42"/>
      <c r="C175" s="278" t="s">
        <v>900</v>
      </c>
      <c r="D175" s="278" t="s">
        <v>260</v>
      </c>
      <c r="E175" s="279" t="s">
        <v>4977</v>
      </c>
      <c r="F175" s="280" t="s">
        <v>4978</v>
      </c>
      <c r="G175" s="281" t="s">
        <v>250</v>
      </c>
      <c r="H175" s="282">
        <v>7</v>
      </c>
      <c r="I175" s="283"/>
      <c r="J175" s="284">
        <f>ROUND(I175*H175,2)</f>
        <v>0</v>
      </c>
      <c r="K175" s="280" t="s">
        <v>3896</v>
      </c>
      <c r="L175" s="285"/>
      <c r="M175" s="286" t="s">
        <v>19</v>
      </c>
      <c r="N175" s="287" t="s">
        <v>43</v>
      </c>
      <c r="O175" s="87"/>
      <c r="P175" s="225">
        <f>O175*H175</f>
        <v>0</v>
      </c>
      <c r="Q175" s="225">
        <v>0.002</v>
      </c>
      <c r="R175" s="225">
        <f>Q175*H175</f>
        <v>0.014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688</v>
      </c>
      <c r="AT175" s="227" t="s">
        <v>260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4979</v>
      </c>
    </row>
    <row r="176" s="2" customFormat="1" ht="16.5" customHeight="1">
      <c r="A176" s="41"/>
      <c r="B176" s="42"/>
      <c r="C176" s="216" t="s">
        <v>905</v>
      </c>
      <c r="D176" s="216" t="s">
        <v>193</v>
      </c>
      <c r="E176" s="217" t="s">
        <v>4980</v>
      </c>
      <c r="F176" s="218" t="s">
        <v>4981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3896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464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464</v>
      </c>
      <c r="BM176" s="227" t="s">
        <v>4982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4983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16.5" customHeight="1">
      <c r="A178" s="41"/>
      <c r="B178" s="42"/>
      <c r="C178" s="278" t="s">
        <v>912</v>
      </c>
      <c r="D178" s="278" t="s">
        <v>260</v>
      </c>
      <c r="E178" s="279" t="s">
        <v>4984</v>
      </c>
      <c r="F178" s="280" t="s">
        <v>4985</v>
      </c>
      <c r="G178" s="281" t="s">
        <v>250</v>
      </c>
      <c r="H178" s="282">
        <v>1</v>
      </c>
      <c r="I178" s="283"/>
      <c r="J178" s="284">
        <f>ROUND(I178*H178,2)</f>
        <v>0</v>
      </c>
      <c r="K178" s="280" t="s">
        <v>3896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0.0055999999999999999</v>
      </c>
      <c r="R178" s="225">
        <f>Q178*H178</f>
        <v>0.0055999999999999999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688</v>
      </c>
      <c r="AT178" s="227" t="s">
        <v>260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464</v>
      </c>
      <c r="BM178" s="227" t="s">
        <v>4986</v>
      </c>
    </row>
    <row r="179" s="2" customFormat="1" ht="16.5" customHeight="1">
      <c r="A179" s="41"/>
      <c r="B179" s="42"/>
      <c r="C179" s="216" t="s">
        <v>919</v>
      </c>
      <c r="D179" s="216" t="s">
        <v>193</v>
      </c>
      <c r="E179" s="217" t="s">
        <v>4987</v>
      </c>
      <c r="F179" s="218" t="s">
        <v>4988</v>
      </c>
      <c r="G179" s="219" t="s">
        <v>250</v>
      </c>
      <c r="H179" s="220">
        <v>11</v>
      </c>
      <c r="I179" s="221"/>
      <c r="J179" s="222">
        <f>ROUND(I179*H179,2)</f>
        <v>0</v>
      </c>
      <c r="K179" s="218" t="s">
        <v>3896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4989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4990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16.5" customHeight="1">
      <c r="A181" s="41"/>
      <c r="B181" s="42"/>
      <c r="C181" s="278" t="s">
        <v>924</v>
      </c>
      <c r="D181" s="278" t="s">
        <v>260</v>
      </c>
      <c r="E181" s="279" t="s">
        <v>4991</v>
      </c>
      <c r="F181" s="280" t="s">
        <v>4992</v>
      </c>
      <c r="G181" s="281" t="s">
        <v>250</v>
      </c>
      <c r="H181" s="282">
        <v>9</v>
      </c>
      <c r="I181" s="283"/>
      <c r="J181" s="284">
        <f>ROUND(I181*H181,2)</f>
        <v>0</v>
      </c>
      <c r="K181" s="280" t="s">
        <v>3896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0.0080999999999999996</v>
      </c>
      <c r="R181" s="225">
        <f>Q181*H181</f>
        <v>0.072899999999999993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688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4993</v>
      </c>
    </row>
    <row r="182" s="2" customFormat="1" ht="16.5" customHeight="1">
      <c r="A182" s="41"/>
      <c r="B182" s="42"/>
      <c r="C182" s="278" t="s">
        <v>930</v>
      </c>
      <c r="D182" s="278" t="s">
        <v>260</v>
      </c>
      <c r="E182" s="279" t="s">
        <v>4994</v>
      </c>
      <c r="F182" s="280" t="s">
        <v>4995</v>
      </c>
      <c r="G182" s="281" t="s">
        <v>250</v>
      </c>
      <c r="H182" s="282">
        <v>2</v>
      </c>
      <c r="I182" s="283"/>
      <c r="J182" s="284">
        <f>ROUND(I182*H182,2)</f>
        <v>0</v>
      </c>
      <c r="K182" s="280" t="s">
        <v>3896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0.0048999999999999998</v>
      </c>
      <c r="R182" s="225">
        <f>Q182*H182</f>
        <v>0.0097999999999999997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688</v>
      </c>
      <c r="AT182" s="227" t="s">
        <v>260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4996</v>
      </c>
    </row>
    <row r="183" s="2" customFormat="1" ht="24.15" customHeight="1">
      <c r="A183" s="41"/>
      <c r="B183" s="42"/>
      <c r="C183" s="216" t="s">
        <v>934</v>
      </c>
      <c r="D183" s="216" t="s">
        <v>193</v>
      </c>
      <c r="E183" s="217" t="s">
        <v>4997</v>
      </c>
      <c r="F183" s="218" t="s">
        <v>4998</v>
      </c>
      <c r="G183" s="219" t="s">
        <v>250</v>
      </c>
      <c r="H183" s="220">
        <v>2</v>
      </c>
      <c r="I183" s="221"/>
      <c r="J183" s="222">
        <f>ROUND(I183*H183,2)</f>
        <v>0</v>
      </c>
      <c r="K183" s="218" t="s">
        <v>3896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4999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5000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16.5" customHeight="1">
      <c r="A185" s="41"/>
      <c r="B185" s="42"/>
      <c r="C185" s="278" t="s">
        <v>939</v>
      </c>
      <c r="D185" s="278" t="s">
        <v>260</v>
      </c>
      <c r="E185" s="279" t="s">
        <v>5001</v>
      </c>
      <c r="F185" s="280" t="s">
        <v>5002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3896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0.0011000000000000001</v>
      </c>
      <c r="R185" s="225">
        <f>Q185*H185</f>
        <v>0.0022000000000000001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5003</v>
      </c>
    </row>
    <row r="186" s="2" customFormat="1" ht="24.15" customHeight="1">
      <c r="A186" s="41"/>
      <c r="B186" s="42"/>
      <c r="C186" s="216" t="s">
        <v>944</v>
      </c>
      <c r="D186" s="216" t="s">
        <v>193</v>
      </c>
      <c r="E186" s="217" t="s">
        <v>5004</v>
      </c>
      <c r="F186" s="218" t="s">
        <v>5005</v>
      </c>
      <c r="G186" s="219" t="s">
        <v>250</v>
      </c>
      <c r="H186" s="220">
        <v>3</v>
      </c>
      <c r="I186" s="221"/>
      <c r="J186" s="222">
        <f>ROUND(I186*H186,2)</f>
        <v>0</v>
      </c>
      <c r="K186" s="218" t="s">
        <v>3896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5006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5007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2" customFormat="1" ht="16.5" customHeight="1">
      <c r="A188" s="41"/>
      <c r="B188" s="42"/>
      <c r="C188" s="278" t="s">
        <v>952</v>
      </c>
      <c r="D188" s="278" t="s">
        <v>260</v>
      </c>
      <c r="E188" s="279" t="s">
        <v>5008</v>
      </c>
      <c r="F188" s="280" t="s">
        <v>5009</v>
      </c>
      <c r="G188" s="281" t="s">
        <v>250</v>
      </c>
      <c r="H188" s="282">
        <v>1</v>
      </c>
      <c r="I188" s="283"/>
      <c r="J188" s="284">
        <f>ROUND(I188*H188,2)</f>
        <v>0</v>
      </c>
      <c r="K188" s="280" t="s">
        <v>3896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0.0020999999999999999</v>
      </c>
      <c r="R188" s="225">
        <f>Q188*H188</f>
        <v>0.0020999999999999999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688</v>
      </c>
      <c r="AT188" s="227" t="s">
        <v>260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464</v>
      </c>
      <c r="BM188" s="227" t="s">
        <v>5010</v>
      </c>
    </row>
    <row r="189" s="2" customFormat="1" ht="16.5" customHeight="1">
      <c r="A189" s="41"/>
      <c r="B189" s="42"/>
      <c r="C189" s="278" t="s">
        <v>449</v>
      </c>
      <c r="D189" s="278" t="s">
        <v>260</v>
      </c>
      <c r="E189" s="279" t="s">
        <v>5011</v>
      </c>
      <c r="F189" s="280" t="s">
        <v>5012</v>
      </c>
      <c r="G189" s="281" t="s">
        <v>250</v>
      </c>
      <c r="H189" s="282">
        <v>1</v>
      </c>
      <c r="I189" s="283"/>
      <c r="J189" s="284">
        <f>ROUND(I189*H189,2)</f>
        <v>0</v>
      </c>
      <c r="K189" s="280" t="s">
        <v>3896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0.0016999999999999999</v>
      </c>
      <c r="R189" s="225">
        <f>Q189*H189</f>
        <v>0.0016999999999999999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688</v>
      </c>
      <c r="AT189" s="227" t="s">
        <v>260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5013</v>
      </c>
    </row>
    <row r="190" s="2" customFormat="1" ht="16.5" customHeight="1">
      <c r="A190" s="41"/>
      <c r="B190" s="42"/>
      <c r="C190" s="278" t="s">
        <v>975</v>
      </c>
      <c r="D190" s="278" t="s">
        <v>260</v>
      </c>
      <c r="E190" s="279" t="s">
        <v>5014</v>
      </c>
      <c r="F190" s="280" t="s">
        <v>5015</v>
      </c>
      <c r="G190" s="281" t="s">
        <v>250</v>
      </c>
      <c r="H190" s="282">
        <v>1</v>
      </c>
      <c r="I190" s="283"/>
      <c r="J190" s="284">
        <f>ROUND(I190*H190,2)</f>
        <v>0</v>
      </c>
      <c r="K190" s="280" t="s">
        <v>3896</v>
      </c>
      <c r="L190" s="285"/>
      <c r="M190" s="286" t="s">
        <v>19</v>
      </c>
      <c r="N190" s="287" t="s">
        <v>43</v>
      </c>
      <c r="O190" s="87"/>
      <c r="P190" s="225">
        <f>O190*H190</f>
        <v>0</v>
      </c>
      <c r="Q190" s="225">
        <v>0.0015</v>
      </c>
      <c r="R190" s="225">
        <f>Q190*H190</f>
        <v>0.0015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688</v>
      </c>
      <c r="AT190" s="227" t="s">
        <v>260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5016</v>
      </c>
    </row>
    <row r="191" s="2" customFormat="1" ht="24.15" customHeight="1">
      <c r="A191" s="41"/>
      <c r="B191" s="42"/>
      <c r="C191" s="216" t="s">
        <v>980</v>
      </c>
      <c r="D191" s="216" t="s">
        <v>193</v>
      </c>
      <c r="E191" s="217" t="s">
        <v>5017</v>
      </c>
      <c r="F191" s="218" t="s">
        <v>5018</v>
      </c>
      <c r="G191" s="219" t="s">
        <v>250</v>
      </c>
      <c r="H191" s="220">
        <v>5</v>
      </c>
      <c r="I191" s="221"/>
      <c r="J191" s="222">
        <f>ROUND(I191*H191,2)</f>
        <v>0</v>
      </c>
      <c r="K191" s="218" t="s">
        <v>3896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5019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5020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16.5" customHeight="1">
      <c r="A193" s="41"/>
      <c r="B193" s="42"/>
      <c r="C193" s="278" t="s">
        <v>987</v>
      </c>
      <c r="D193" s="278" t="s">
        <v>260</v>
      </c>
      <c r="E193" s="279" t="s">
        <v>5021</v>
      </c>
      <c r="F193" s="280" t="s">
        <v>5022</v>
      </c>
      <c r="G193" s="281" t="s">
        <v>250</v>
      </c>
      <c r="H193" s="282">
        <v>2</v>
      </c>
      <c r="I193" s="283"/>
      <c r="J193" s="284">
        <f>ROUND(I193*H193,2)</f>
        <v>0</v>
      </c>
      <c r="K193" s="280" t="s">
        <v>3896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0.0028999999999999998</v>
      </c>
      <c r="R193" s="225">
        <f>Q193*H193</f>
        <v>0.0057999999999999996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688</v>
      </c>
      <c r="AT193" s="227" t="s">
        <v>260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5023</v>
      </c>
    </row>
    <row r="194" s="2" customFormat="1" ht="16.5" customHeight="1">
      <c r="A194" s="41"/>
      <c r="B194" s="42"/>
      <c r="C194" s="278" t="s">
        <v>992</v>
      </c>
      <c r="D194" s="278" t="s">
        <v>260</v>
      </c>
      <c r="E194" s="279" t="s">
        <v>5024</v>
      </c>
      <c r="F194" s="280" t="s">
        <v>5025</v>
      </c>
      <c r="G194" s="281" t="s">
        <v>250</v>
      </c>
      <c r="H194" s="282">
        <v>1</v>
      </c>
      <c r="I194" s="283"/>
      <c r="J194" s="284">
        <f>ROUND(I194*H194,2)</f>
        <v>0</v>
      </c>
      <c r="K194" s="280" t="s">
        <v>3896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0.0030999999999999999</v>
      </c>
      <c r="R194" s="225">
        <f>Q194*H194</f>
        <v>0.0030999999999999999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688</v>
      </c>
      <c r="AT194" s="227" t="s">
        <v>260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5026</v>
      </c>
    </row>
    <row r="195" s="2" customFormat="1" ht="16.5" customHeight="1">
      <c r="A195" s="41"/>
      <c r="B195" s="42"/>
      <c r="C195" s="278" t="s">
        <v>997</v>
      </c>
      <c r="D195" s="278" t="s">
        <v>260</v>
      </c>
      <c r="E195" s="279" t="s">
        <v>5027</v>
      </c>
      <c r="F195" s="280" t="s">
        <v>5028</v>
      </c>
      <c r="G195" s="281" t="s">
        <v>250</v>
      </c>
      <c r="H195" s="282">
        <v>1</v>
      </c>
      <c r="I195" s="283"/>
      <c r="J195" s="284">
        <f>ROUND(I195*H195,2)</f>
        <v>0</v>
      </c>
      <c r="K195" s="280" t="s">
        <v>3896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0.0035000000000000001</v>
      </c>
      <c r="R195" s="225">
        <f>Q195*H195</f>
        <v>0.0035000000000000001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688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5029</v>
      </c>
    </row>
    <row r="196" s="2" customFormat="1" ht="16.5" customHeight="1">
      <c r="A196" s="41"/>
      <c r="B196" s="42"/>
      <c r="C196" s="278" t="s">
        <v>1002</v>
      </c>
      <c r="D196" s="278" t="s">
        <v>260</v>
      </c>
      <c r="E196" s="279" t="s">
        <v>5030</v>
      </c>
      <c r="F196" s="280" t="s">
        <v>5031</v>
      </c>
      <c r="G196" s="281" t="s">
        <v>250</v>
      </c>
      <c r="H196" s="282">
        <v>1</v>
      </c>
      <c r="I196" s="283"/>
      <c r="J196" s="284">
        <f>ROUND(I196*H196,2)</f>
        <v>0</v>
      </c>
      <c r="K196" s="280" t="s">
        <v>3896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0.0064999999999999997</v>
      </c>
      <c r="R196" s="225">
        <f>Q196*H196</f>
        <v>0.0064999999999999997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688</v>
      </c>
      <c r="AT196" s="227" t="s">
        <v>260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5032</v>
      </c>
    </row>
    <row r="197" s="2" customFormat="1" ht="24.15" customHeight="1">
      <c r="A197" s="41"/>
      <c r="B197" s="42"/>
      <c r="C197" s="216" t="s">
        <v>1007</v>
      </c>
      <c r="D197" s="216" t="s">
        <v>193</v>
      </c>
      <c r="E197" s="217" t="s">
        <v>5033</v>
      </c>
      <c r="F197" s="218" t="s">
        <v>5034</v>
      </c>
      <c r="G197" s="219" t="s">
        <v>250</v>
      </c>
      <c r="H197" s="220">
        <v>3</v>
      </c>
      <c r="I197" s="221"/>
      <c r="J197" s="222">
        <f>ROUND(I197*H197,2)</f>
        <v>0</v>
      </c>
      <c r="K197" s="218" t="s">
        <v>3896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5035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5036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2" customFormat="1" ht="16.5" customHeight="1">
      <c r="A199" s="41"/>
      <c r="B199" s="42"/>
      <c r="C199" s="278" t="s">
        <v>1012</v>
      </c>
      <c r="D199" s="278" t="s">
        <v>260</v>
      </c>
      <c r="E199" s="279" t="s">
        <v>5037</v>
      </c>
      <c r="F199" s="280" t="s">
        <v>5038</v>
      </c>
      <c r="G199" s="281" t="s">
        <v>250</v>
      </c>
      <c r="H199" s="282">
        <v>1</v>
      </c>
      <c r="I199" s="283"/>
      <c r="J199" s="284">
        <f>ROUND(I199*H199,2)</f>
        <v>0</v>
      </c>
      <c r="K199" s="280" t="s">
        <v>3896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0.0080999999999999996</v>
      </c>
      <c r="R199" s="225">
        <f>Q199*H199</f>
        <v>0.0080999999999999996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688</v>
      </c>
      <c r="AT199" s="227" t="s">
        <v>260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464</v>
      </c>
      <c r="BM199" s="227" t="s">
        <v>5039</v>
      </c>
    </row>
    <row r="200" s="2" customFormat="1" ht="16.5" customHeight="1">
      <c r="A200" s="41"/>
      <c r="B200" s="42"/>
      <c r="C200" s="278" t="s">
        <v>1017</v>
      </c>
      <c r="D200" s="278" t="s">
        <v>260</v>
      </c>
      <c r="E200" s="279" t="s">
        <v>5040</v>
      </c>
      <c r="F200" s="280" t="s">
        <v>5041</v>
      </c>
      <c r="G200" s="281" t="s">
        <v>250</v>
      </c>
      <c r="H200" s="282">
        <v>1</v>
      </c>
      <c r="I200" s="283"/>
      <c r="J200" s="284">
        <f>ROUND(I200*H200,2)</f>
        <v>0</v>
      </c>
      <c r="K200" s="280" t="s">
        <v>3896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0.0044999999999999997</v>
      </c>
      <c r="R200" s="225">
        <f>Q200*H200</f>
        <v>0.0044999999999999997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5042</v>
      </c>
    </row>
    <row r="201" s="2" customFormat="1" ht="16.5" customHeight="1">
      <c r="A201" s="41"/>
      <c r="B201" s="42"/>
      <c r="C201" s="278" t="s">
        <v>1025</v>
      </c>
      <c r="D201" s="278" t="s">
        <v>260</v>
      </c>
      <c r="E201" s="279" t="s">
        <v>5043</v>
      </c>
      <c r="F201" s="280" t="s">
        <v>5044</v>
      </c>
      <c r="G201" s="281" t="s">
        <v>250</v>
      </c>
      <c r="H201" s="282">
        <v>1</v>
      </c>
      <c r="I201" s="283"/>
      <c r="J201" s="284">
        <f>ROUND(I201*H201,2)</f>
        <v>0</v>
      </c>
      <c r="K201" s="280" t="s">
        <v>3896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0.0041999999999999997</v>
      </c>
      <c r="R201" s="225">
        <f>Q201*H201</f>
        <v>0.0041999999999999997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688</v>
      </c>
      <c r="AT201" s="227" t="s">
        <v>260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5045</v>
      </c>
    </row>
    <row r="202" s="2" customFormat="1" ht="24.15" customHeight="1">
      <c r="A202" s="41"/>
      <c r="B202" s="42"/>
      <c r="C202" s="216" t="s">
        <v>1033</v>
      </c>
      <c r="D202" s="216" t="s">
        <v>193</v>
      </c>
      <c r="E202" s="217" t="s">
        <v>5046</v>
      </c>
      <c r="F202" s="218" t="s">
        <v>5047</v>
      </c>
      <c r="G202" s="219" t="s">
        <v>250</v>
      </c>
      <c r="H202" s="220">
        <v>1</v>
      </c>
      <c r="I202" s="221"/>
      <c r="J202" s="222">
        <f>ROUND(I202*H202,2)</f>
        <v>0</v>
      </c>
      <c r="K202" s="218" t="s">
        <v>3896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5048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5049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78" t="s">
        <v>1052</v>
      </c>
      <c r="D204" s="278" t="s">
        <v>260</v>
      </c>
      <c r="E204" s="279" t="s">
        <v>5050</v>
      </c>
      <c r="F204" s="280" t="s">
        <v>5051</v>
      </c>
      <c r="G204" s="281" t="s">
        <v>250</v>
      </c>
      <c r="H204" s="282">
        <v>1</v>
      </c>
      <c r="I204" s="283"/>
      <c r="J204" s="284">
        <f>ROUND(I204*H204,2)</f>
        <v>0</v>
      </c>
      <c r="K204" s="280" t="s">
        <v>3896</v>
      </c>
      <c r="L204" s="285"/>
      <c r="M204" s="286" t="s">
        <v>19</v>
      </c>
      <c r="N204" s="287" t="s">
        <v>43</v>
      </c>
      <c r="O204" s="87"/>
      <c r="P204" s="225">
        <f>O204*H204</f>
        <v>0</v>
      </c>
      <c r="Q204" s="225">
        <v>0.00059999999999999995</v>
      </c>
      <c r="R204" s="225">
        <f>Q204*H204</f>
        <v>0.00059999999999999995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688</v>
      </c>
      <c r="AT204" s="227" t="s">
        <v>260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5052</v>
      </c>
    </row>
    <row r="205" s="2" customFormat="1" ht="24.15" customHeight="1">
      <c r="A205" s="41"/>
      <c r="B205" s="42"/>
      <c r="C205" s="216" t="s">
        <v>1070</v>
      </c>
      <c r="D205" s="216" t="s">
        <v>193</v>
      </c>
      <c r="E205" s="217" t="s">
        <v>5053</v>
      </c>
      <c r="F205" s="218" t="s">
        <v>5054</v>
      </c>
      <c r="G205" s="219" t="s">
        <v>250</v>
      </c>
      <c r="H205" s="220">
        <v>3</v>
      </c>
      <c r="I205" s="221"/>
      <c r="J205" s="222">
        <f>ROUND(I205*H205,2)</f>
        <v>0</v>
      </c>
      <c r="K205" s="218" t="s">
        <v>3896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5055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5056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78" t="s">
        <v>1075</v>
      </c>
      <c r="D207" s="278" t="s">
        <v>260</v>
      </c>
      <c r="E207" s="279" t="s">
        <v>5057</v>
      </c>
      <c r="F207" s="280" t="s">
        <v>5058</v>
      </c>
      <c r="G207" s="281" t="s">
        <v>250</v>
      </c>
      <c r="H207" s="282">
        <v>2</v>
      </c>
      <c r="I207" s="283"/>
      <c r="J207" s="284">
        <f>ROUND(I207*H207,2)</f>
        <v>0</v>
      </c>
      <c r="K207" s="280" t="s">
        <v>3896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0.00089999999999999998</v>
      </c>
      <c r="R207" s="225">
        <f>Q207*H207</f>
        <v>0.0018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5059</v>
      </c>
    </row>
    <row r="208" s="2" customFormat="1" ht="16.5" customHeight="1">
      <c r="A208" s="41"/>
      <c r="B208" s="42"/>
      <c r="C208" s="278" t="s">
        <v>1082</v>
      </c>
      <c r="D208" s="278" t="s">
        <v>260</v>
      </c>
      <c r="E208" s="279" t="s">
        <v>5060</v>
      </c>
      <c r="F208" s="280" t="s">
        <v>5061</v>
      </c>
      <c r="G208" s="281" t="s">
        <v>250</v>
      </c>
      <c r="H208" s="282">
        <v>1</v>
      </c>
      <c r="I208" s="283"/>
      <c r="J208" s="284">
        <f>ROUND(I208*H208,2)</f>
        <v>0</v>
      </c>
      <c r="K208" s="280" t="s">
        <v>3896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0.001</v>
      </c>
      <c r="R208" s="225">
        <f>Q208*H208</f>
        <v>0.001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688</v>
      </c>
      <c r="AT208" s="227" t="s">
        <v>260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5062</v>
      </c>
    </row>
    <row r="209" s="2" customFormat="1" ht="24.15" customHeight="1">
      <c r="A209" s="41"/>
      <c r="B209" s="42"/>
      <c r="C209" s="216" t="s">
        <v>1090</v>
      </c>
      <c r="D209" s="216" t="s">
        <v>193</v>
      </c>
      <c r="E209" s="217" t="s">
        <v>5063</v>
      </c>
      <c r="F209" s="218" t="s">
        <v>5064</v>
      </c>
      <c r="G209" s="219" t="s">
        <v>250</v>
      </c>
      <c r="H209" s="220">
        <v>4</v>
      </c>
      <c r="I209" s="221"/>
      <c r="J209" s="222">
        <f>ROUND(I209*H209,2)</f>
        <v>0</v>
      </c>
      <c r="K209" s="218" t="s">
        <v>3896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5065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5066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78" t="s">
        <v>1098</v>
      </c>
      <c r="D211" s="278" t="s">
        <v>260</v>
      </c>
      <c r="E211" s="279" t="s">
        <v>5067</v>
      </c>
      <c r="F211" s="280" t="s">
        <v>5068</v>
      </c>
      <c r="G211" s="281" t="s">
        <v>250</v>
      </c>
      <c r="H211" s="282">
        <v>1</v>
      </c>
      <c r="I211" s="283"/>
      <c r="J211" s="284">
        <f>ROUND(I211*H211,2)</f>
        <v>0</v>
      </c>
      <c r="K211" s="280" t="s">
        <v>3896</v>
      </c>
      <c r="L211" s="285"/>
      <c r="M211" s="286" t="s">
        <v>19</v>
      </c>
      <c r="N211" s="287" t="s">
        <v>43</v>
      </c>
      <c r="O211" s="87"/>
      <c r="P211" s="225">
        <f>O211*H211</f>
        <v>0</v>
      </c>
      <c r="Q211" s="225">
        <v>0.0011999999999999999</v>
      </c>
      <c r="R211" s="225">
        <f>Q211*H211</f>
        <v>0.0011999999999999999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688</v>
      </c>
      <c r="AT211" s="227" t="s">
        <v>260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5069</v>
      </c>
    </row>
    <row r="212" s="2" customFormat="1" ht="16.5" customHeight="1">
      <c r="A212" s="41"/>
      <c r="B212" s="42"/>
      <c r="C212" s="278" t="s">
        <v>1104</v>
      </c>
      <c r="D212" s="278" t="s">
        <v>260</v>
      </c>
      <c r="E212" s="279" t="s">
        <v>5070</v>
      </c>
      <c r="F212" s="280" t="s">
        <v>5071</v>
      </c>
      <c r="G212" s="281" t="s">
        <v>250</v>
      </c>
      <c r="H212" s="282">
        <v>2</v>
      </c>
      <c r="I212" s="283"/>
      <c r="J212" s="284">
        <f>ROUND(I212*H212,2)</f>
        <v>0</v>
      </c>
      <c r="K212" s="280" t="s">
        <v>3896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0.00089999999999999998</v>
      </c>
      <c r="R212" s="225">
        <f>Q212*H212</f>
        <v>0.0018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688</v>
      </c>
      <c r="AT212" s="227" t="s">
        <v>260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5072</v>
      </c>
    </row>
    <row r="213" s="2" customFormat="1" ht="16.5" customHeight="1">
      <c r="A213" s="41"/>
      <c r="B213" s="42"/>
      <c r="C213" s="278" t="s">
        <v>1109</v>
      </c>
      <c r="D213" s="278" t="s">
        <v>260</v>
      </c>
      <c r="E213" s="279" t="s">
        <v>5073</v>
      </c>
      <c r="F213" s="280" t="s">
        <v>5074</v>
      </c>
      <c r="G213" s="281" t="s">
        <v>250</v>
      </c>
      <c r="H213" s="282">
        <v>1</v>
      </c>
      <c r="I213" s="283"/>
      <c r="J213" s="284">
        <f>ROUND(I213*H213,2)</f>
        <v>0</v>
      </c>
      <c r="K213" s="280" t="s">
        <v>3896</v>
      </c>
      <c r="L213" s="285"/>
      <c r="M213" s="286" t="s">
        <v>19</v>
      </c>
      <c r="N213" s="287" t="s">
        <v>43</v>
      </c>
      <c r="O213" s="87"/>
      <c r="P213" s="225">
        <f>O213*H213</f>
        <v>0</v>
      </c>
      <c r="Q213" s="225">
        <v>0.0014</v>
      </c>
      <c r="R213" s="225">
        <f>Q213*H213</f>
        <v>0.0014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688</v>
      </c>
      <c r="AT213" s="227" t="s">
        <v>260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5075</v>
      </c>
    </row>
    <row r="214" s="2" customFormat="1" ht="24.15" customHeight="1">
      <c r="A214" s="41"/>
      <c r="B214" s="42"/>
      <c r="C214" s="216" t="s">
        <v>1114</v>
      </c>
      <c r="D214" s="216" t="s">
        <v>193</v>
      </c>
      <c r="E214" s="217" t="s">
        <v>5076</v>
      </c>
      <c r="F214" s="218" t="s">
        <v>5077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3896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5078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5079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78" t="s">
        <v>1119</v>
      </c>
      <c r="D216" s="278" t="s">
        <v>260</v>
      </c>
      <c r="E216" s="279" t="s">
        <v>5080</v>
      </c>
      <c r="F216" s="280" t="s">
        <v>5081</v>
      </c>
      <c r="G216" s="281" t="s">
        <v>250</v>
      </c>
      <c r="H216" s="282">
        <v>1</v>
      </c>
      <c r="I216" s="283"/>
      <c r="J216" s="284">
        <f>ROUND(I216*H216,2)</f>
        <v>0</v>
      </c>
      <c r="K216" s="280" t="s">
        <v>3896</v>
      </c>
      <c r="L216" s="285"/>
      <c r="M216" s="286" t="s">
        <v>19</v>
      </c>
      <c r="N216" s="287" t="s">
        <v>43</v>
      </c>
      <c r="O216" s="87"/>
      <c r="P216" s="225">
        <f>O216*H216</f>
        <v>0</v>
      </c>
      <c r="Q216" s="225">
        <v>0.0020999999999999999</v>
      </c>
      <c r="R216" s="225">
        <f>Q216*H216</f>
        <v>0.0020999999999999999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688</v>
      </c>
      <c r="AT216" s="227" t="s">
        <v>260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5082</v>
      </c>
    </row>
    <row r="217" s="2" customFormat="1" ht="16.5" customHeight="1">
      <c r="A217" s="41"/>
      <c r="B217" s="42"/>
      <c r="C217" s="278" t="s">
        <v>1124</v>
      </c>
      <c r="D217" s="278" t="s">
        <v>260</v>
      </c>
      <c r="E217" s="279" t="s">
        <v>5083</v>
      </c>
      <c r="F217" s="280" t="s">
        <v>5084</v>
      </c>
      <c r="G217" s="281" t="s">
        <v>250</v>
      </c>
      <c r="H217" s="282">
        <v>1</v>
      </c>
      <c r="I217" s="283"/>
      <c r="J217" s="284">
        <f>ROUND(I217*H217,2)</f>
        <v>0</v>
      </c>
      <c r="K217" s="280" t="s">
        <v>3896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0.0018</v>
      </c>
      <c r="R217" s="225">
        <f>Q217*H217</f>
        <v>0.0018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688</v>
      </c>
      <c r="AT217" s="227" t="s">
        <v>260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5085</v>
      </c>
    </row>
    <row r="218" s="2" customFormat="1" ht="24.15" customHeight="1">
      <c r="A218" s="41"/>
      <c r="B218" s="42"/>
      <c r="C218" s="216" t="s">
        <v>1129</v>
      </c>
      <c r="D218" s="216" t="s">
        <v>193</v>
      </c>
      <c r="E218" s="217" t="s">
        <v>5086</v>
      </c>
      <c r="F218" s="218" t="s">
        <v>5087</v>
      </c>
      <c r="G218" s="219" t="s">
        <v>250</v>
      </c>
      <c r="H218" s="220">
        <v>1</v>
      </c>
      <c r="I218" s="221"/>
      <c r="J218" s="222">
        <f>ROUND(I218*H218,2)</f>
        <v>0</v>
      </c>
      <c r="K218" s="218" t="s">
        <v>3896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5088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5089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24.15" customHeight="1">
      <c r="A220" s="41"/>
      <c r="B220" s="42"/>
      <c r="C220" s="278" t="s">
        <v>1139</v>
      </c>
      <c r="D220" s="278" t="s">
        <v>260</v>
      </c>
      <c r="E220" s="279" t="s">
        <v>5090</v>
      </c>
      <c r="F220" s="280" t="s">
        <v>5091</v>
      </c>
      <c r="G220" s="281" t="s">
        <v>250</v>
      </c>
      <c r="H220" s="282">
        <v>1</v>
      </c>
      <c r="I220" s="283"/>
      <c r="J220" s="284">
        <f>ROUND(I220*H220,2)</f>
        <v>0</v>
      </c>
      <c r="K220" s="280" t="s">
        <v>3896</v>
      </c>
      <c r="L220" s="285"/>
      <c r="M220" s="286" t="s">
        <v>19</v>
      </c>
      <c r="N220" s="287" t="s">
        <v>43</v>
      </c>
      <c r="O220" s="87"/>
      <c r="P220" s="225">
        <f>O220*H220</f>
        <v>0</v>
      </c>
      <c r="Q220" s="225">
        <v>0.51000000000000001</v>
      </c>
      <c r="R220" s="225">
        <f>Q220*H220</f>
        <v>0.51000000000000001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688</v>
      </c>
      <c r="AT220" s="227" t="s">
        <v>260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5092</v>
      </c>
    </row>
    <row r="221" s="2" customFormat="1" ht="21.75" customHeight="1">
      <c r="A221" s="41"/>
      <c r="B221" s="42"/>
      <c r="C221" s="216" t="s">
        <v>1144</v>
      </c>
      <c r="D221" s="216" t="s">
        <v>193</v>
      </c>
      <c r="E221" s="217" t="s">
        <v>5093</v>
      </c>
      <c r="F221" s="218" t="s">
        <v>5094</v>
      </c>
      <c r="G221" s="219" t="s">
        <v>250</v>
      </c>
      <c r="H221" s="220">
        <v>9</v>
      </c>
      <c r="I221" s="221"/>
      <c r="J221" s="222">
        <f>ROUND(I221*H221,2)</f>
        <v>0</v>
      </c>
      <c r="K221" s="218" t="s">
        <v>3896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5095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5096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78" t="s">
        <v>1149</v>
      </c>
      <c r="D223" s="278" t="s">
        <v>260</v>
      </c>
      <c r="E223" s="279" t="s">
        <v>5097</v>
      </c>
      <c r="F223" s="280" t="s">
        <v>5098</v>
      </c>
      <c r="G223" s="281" t="s">
        <v>250</v>
      </c>
      <c r="H223" s="282">
        <v>9</v>
      </c>
      <c r="I223" s="283"/>
      <c r="J223" s="284">
        <f>ROUND(I223*H223,2)</f>
        <v>0</v>
      </c>
      <c r="K223" s="280" t="s">
        <v>3896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0.014</v>
      </c>
      <c r="R223" s="225">
        <f>Q223*H223</f>
        <v>0.126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688</v>
      </c>
      <c r="AT223" s="227" t="s">
        <v>260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5099</v>
      </c>
    </row>
    <row r="224" s="2" customFormat="1" ht="16.5" customHeight="1">
      <c r="A224" s="41"/>
      <c r="B224" s="42"/>
      <c r="C224" s="216" t="s">
        <v>1158</v>
      </c>
      <c r="D224" s="216" t="s">
        <v>193</v>
      </c>
      <c r="E224" s="217" t="s">
        <v>5100</v>
      </c>
      <c r="F224" s="218" t="s">
        <v>5101</v>
      </c>
      <c r="G224" s="219" t="s">
        <v>250</v>
      </c>
      <c r="H224" s="220">
        <v>1</v>
      </c>
      <c r="I224" s="221"/>
      <c r="J224" s="222">
        <f>ROUND(I224*H224,2)</f>
        <v>0</v>
      </c>
      <c r="K224" s="218" t="s">
        <v>3896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5102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5103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78" t="s">
        <v>1171</v>
      </c>
      <c r="D226" s="278" t="s">
        <v>260</v>
      </c>
      <c r="E226" s="279" t="s">
        <v>5104</v>
      </c>
      <c r="F226" s="280" t="s">
        <v>5105</v>
      </c>
      <c r="G226" s="281" t="s">
        <v>250</v>
      </c>
      <c r="H226" s="282">
        <v>1</v>
      </c>
      <c r="I226" s="283"/>
      <c r="J226" s="284">
        <f>ROUND(I226*H226,2)</f>
        <v>0</v>
      </c>
      <c r="K226" s="280" t="s">
        <v>3896</v>
      </c>
      <c r="L226" s="285"/>
      <c r="M226" s="286" t="s">
        <v>19</v>
      </c>
      <c r="N226" s="287" t="s">
        <v>43</v>
      </c>
      <c r="O226" s="87"/>
      <c r="P226" s="225">
        <f>O226*H226</f>
        <v>0</v>
      </c>
      <c r="Q226" s="225">
        <v>0.050000000000000003</v>
      </c>
      <c r="R226" s="225">
        <f>Q226*H226</f>
        <v>0.050000000000000003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688</v>
      </c>
      <c r="AT226" s="227" t="s">
        <v>260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5106</v>
      </c>
    </row>
    <row r="227" s="2" customFormat="1" ht="16.5" customHeight="1">
      <c r="A227" s="41"/>
      <c r="B227" s="42"/>
      <c r="C227" s="216" t="s">
        <v>1176</v>
      </c>
      <c r="D227" s="216" t="s">
        <v>193</v>
      </c>
      <c r="E227" s="217" t="s">
        <v>5107</v>
      </c>
      <c r="F227" s="218" t="s">
        <v>5108</v>
      </c>
      <c r="G227" s="219" t="s">
        <v>215</v>
      </c>
      <c r="H227" s="220">
        <v>85</v>
      </c>
      <c r="I227" s="221"/>
      <c r="J227" s="222">
        <f>ROUND(I227*H227,2)</f>
        <v>0</v>
      </c>
      <c r="K227" s="218" t="s">
        <v>3896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5109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5110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16.5" customHeight="1">
      <c r="A229" s="41"/>
      <c r="B229" s="42"/>
      <c r="C229" s="278" t="s">
        <v>1184</v>
      </c>
      <c r="D229" s="278" t="s">
        <v>260</v>
      </c>
      <c r="E229" s="279" t="s">
        <v>5111</v>
      </c>
      <c r="F229" s="280" t="s">
        <v>5112</v>
      </c>
      <c r="G229" s="281" t="s">
        <v>215</v>
      </c>
      <c r="H229" s="282">
        <v>87.549999999999997</v>
      </c>
      <c r="I229" s="283"/>
      <c r="J229" s="284">
        <f>ROUND(I229*H229,2)</f>
        <v>0</v>
      </c>
      <c r="K229" s="280" t="s">
        <v>3896</v>
      </c>
      <c r="L229" s="285"/>
      <c r="M229" s="286" t="s">
        <v>19</v>
      </c>
      <c r="N229" s="287" t="s">
        <v>43</v>
      </c>
      <c r="O229" s="87"/>
      <c r="P229" s="225">
        <f>O229*H229</f>
        <v>0</v>
      </c>
      <c r="Q229" s="225">
        <v>0.001</v>
      </c>
      <c r="R229" s="225">
        <f>Q229*H229</f>
        <v>0.087550000000000003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688</v>
      </c>
      <c r="AT229" s="227" t="s">
        <v>260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5113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5114</v>
      </c>
      <c r="G230" s="246"/>
      <c r="H230" s="249">
        <v>87.549999999999997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80</v>
      </c>
      <c r="AY230" s="255" t="s">
        <v>191</v>
      </c>
    </row>
    <row r="231" s="2" customFormat="1" ht="16.5" customHeight="1">
      <c r="A231" s="41"/>
      <c r="B231" s="42"/>
      <c r="C231" s="216" t="s">
        <v>1190</v>
      </c>
      <c r="D231" s="216" t="s">
        <v>193</v>
      </c>
      <c r="E231" s="217" t="s">
        <v>5115</v>
      </c>
      <c r="F231" s="218" t="s">
        <v>5116</v>
      </c>
      <c r="G231" s="219" t="s">
        <v>250</v>
      </c>
      <c r="H231" s="220">
        <v>25</v>
      </c>
      <c r="I231" s="221"/>
      <c r="J231" s="222">
        <f>ROUND(I231*H231,2)</f>
        <v>0</v>
      </c>
      <c r="K231" s="218" t="s">
        <v>3896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464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464</v>
      </c>
      <c r="BM231" s="227" t="s">
        <v>5117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5118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2" customFormat="1" ht="16.5" customHeight="1">
      <c r="A233" s="41"/>
      <c r="B233" s="42"/>
      <c r="C233" s="216" t="s">
        <v>1195</v>
      </c>
      <c r="D233" s="216" t="s">
        <v>193</v>
      </c>
      <c r="E233" s="217" t="s">
        <v>5119</v>
      </c>
      <c r="F233" s="218" t="s">
        <v>5120</v>
      </c>
      <c r="G233" s="219" t="s">
        <v>250</v>
      </c>
      <c r="H233" s="220">
        <v>25</v>
      </c>
      <c r="I233" s="221"/>
      <c r="J233" s="222">
        <f>ROUND(I233*H233,2)</f>
        <v>0</v>
      </c>
      <c r="K233" s="218" t="s">
        <v>3896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464</v>
      </c>
      <c r="AT233" s="227" t="s">
        <v>193</v>
      </c>
      <c r="AU233" s="227" t="s">
        <v>82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464</v>
      </c>
      <c r="BM233" s="227" t="s">
        <v>5121</v>
      </c>
    </row>
    <row r="234" s="2" customFormat="1">
      <c r="A234" s="41"/>
      <c r="B234" s="42"/>
      <c r="C234" s="43"/>
      <c r="D234" s="229" t="s">
        <v>200</v>
      </c>
      <c r="E234" s="43"/>
      <c r="F234" s="230" t="s">
        <v>5122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200</v>
      </c>
      <c r="AU234" s="20" t="s">
        <v>82</v>
      </c>
    </row>
    <row r="235" s="2" customFormat="1" ht="16.5" customHeight="1">
      <c r="A235" s="41"/>
      <c r="B235" s="42"/>
      <c r="C235" s="278" t="s">
        <v>1200</v>
      </c>
      <c r="D235" s="278" t="s">
        <v>260</v>
      </c>
      <c r="E235" s="279" t="s">
        <v>5123</v>
      </c>
      <c r="F235" s="280" t="s">
        <v>5124</v>
      </c>
      <c r="G235" s="281" t="s">
        <v>250</v>
      </c>
      <c r="H235" s="282">
        <v>25</v>
      </c>
      <c r="I235" s="283"/>
      <c r="J235" s="284">
        <f>ROUND(I235*H235,2)</f>
        <v>0</v>
      </c>
      <c r="K235" s="280" t="s">
        <v>3896</v>
      </c>
      <c r="L235" s="285"/>
      <c r="M235" s="286" t="s">
        <v>19</v>
      </c>
      <c r="N235" s="287" t="s">
        <v>43</v>
      </c>
      <c r="O235" s="87"/>
      <c r="P235" s="225">
        <f>O235*H235</f>
        <v>0</v>
      </c>
      <c r="Q235" s="225">
        <v>5.0000000000000002E-05</v>
      </c>
      <c r="R235" s="225">
        <f>Q235*H235</f>
        <v>0.00125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688</v>
      </c>
      <c r="AT235" s="227" t="s">
        <v>260</v>
      </c>
      <c r="AU235" s="227" t="s">
        <v>82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464</v>
      </c>
      <c r="BM235" s="227" t="s">
        <v>5125</v>
      </c>
    </row>
    <row r="236" s="2" customFormat="1" ht="16.5" customHeight="1">
      <c r="A236" s="41"/>
      <c r="B236" s="42"/>
      <c r="C236" s="216" t="s">
        <v>1207</v>
      </c>
      <c r="D236" s="216" t="s">
        <v>193</v>
      </c>
      <c r="E236" s="217" t="s">
        <v>5126</v>
      </c>
      <c r="F236" s="218" t="s">
        <v>5127</v>
      </c>
      <c r="G236" s="219" t="s">
        <v>4271</v>
      </c>
      <c r="H236" s="220">
        <v>9</v>
      </c>
      <c r="I236" s="221"/>
      <c r="J236" s="222">
        <f>ROUND(I236*H236,2)</f>
        <v>0</v>
      </c>
      <c r="K236" s="218" t="s">
        <v>3896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5128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5129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1227</v>
      </c>
      <c r="D238" s="216" t="s">
        <v>193</v>
      </c>
      <c r="E238" s="217" t="s">
        <v>5130</v>
      </c>
      <c r="F238" s="218" t="s">
        <v>5131</v>
      </c>
      <c r="G238" s="219" t="s">
        <v>4271</v>
      </c>
      <c r="H238" s="220">
        <v>9</v>
      </c>
      <c r="I238" s="221"/>
      <c r="J238" s="222">
        <f>ROUND(I238*H238,2)</f>
        <v>0</v>
      </c>
      <c r="K238" s="218" t="s">
        <v>3896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5132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5133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1230</v>
      </c>
      <c r="D240" s="216" t="s">
        <v>193</v>
      </c>
      <c r="E240" s="217" t="s">
        <v>5134</v>
      </c>
      <c r="F240" s="218" t="s">
        <v>5135</v>
      </c>
      <c r="G240" s="219" t="s">
        <v>1187</v>
      </c>
      <c r="H240" s="220">
        <v>12</v>
      </c>
      <c r="I240" s="221"/>
      <c r="J240" s="222">
        <f>ROUND(I240*H240,2)</f>
        <v>0</v>
      </c>
      <c r="K240" s="218" t="s">
        <v>3896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5136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5137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16.5" customHeight="1">
      <c r="A242" s="41"/>
      <c r="B242" s="42"/>
      <c r="C242" s="278" t="s">
        <v>1235</v>
      </c>
      <c r="D242" s="278" t="s">
        <v>260</v>
      </c>
      <c r="E242" s="279" t="s">
        <v>5138</v>
      </c>
      <c r="F242" s="280" t="s">
        <v>5139</v>
      </c>
      <c r="G242" s="281" t="s">
        <v>1187</v>
      </c>
      <c r="H242" s="282">
        <v>12</v>
      </c>
      <c r="I242" s="283"/>
      <c r="J242" s="284">
        <f>ROUND(I242*H242,2)</f>
        <v>0</v>
      </c>
      <c r="K242" s="280" t="s">
        <v>3896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0.001</v>
      </c>
      <c r="R242" s="225">
        <f>Q242*H242</f>
        <v>0.012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688</v>
      </c>
      <c r="AT242" s="227" t="s">
        <v>260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5140</v>
      </c>
    </row>
    <row r="243" s="2" customFormat="1" ht="24.15" customHeight="1">
      <c r="A243" s="41"/>
      <c r="B243" s="42"/>
      <c r="C243" s="216" t="s">
        <v>1238</v>
      </c>
      <c r="D243" s="216" t="s">
        <v>193</v>
      </c>
      <c r="E243" s="217" t="s">
        <v>5141</v>
      </c>
      <c r="F243" s="218" t="s">
        <v>5142</v>
      </c>
      <c r="G243" s="219" t="s">
        <v>310</v>
      </c>
      <c r="H243" s="220">
        <v>2.1560000000000001</v>
      </c>
      <c r="I243" s="221"/>
      <c r="J243" s="222">
        <f>ROUND(I243*H243,2)</f>
        <v>0</v>
      </c>
      <c r="K243" s="218" t="s">
        <v>3896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5143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5144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2" customFormat="1" ht="25.92" customHeight="1">
      <c r="A245" s="12"/>
      <c r="B245" s="200"/>
      <c r="C245" s="201"/>
      <c r="D245" s="202" t="s">
        <v>71</v>
      </c>
      <c r="E245" s="203" t="s">
        <v>4267</v>
      </c>
      <c r="F245" s="203" t="s">
        <v>4268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SUM(P246:P249)</f>
        <v>0</v>
      </c>
      <c r="Q245" s="208"/>
      <c r="R245" s="209">
        <f>SUM(R246:R249)</f>
        <v>0</v>
      </c>
      <c r="S245" s="208"/>
      <c r="T245" s="21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198</v>
      </c>
      <c r="AT245" s="212" t="s">
        <v>71</v>
      </c>
      <c r="AU245" s="212" t="s">
        <v>72</v>
      </c>
      <c r="AY245" s="211" t="s">
        <v>191</v>
      </c>
      <c r="BK245" s="213">
        <f>SUM(BK246:BK249)</f>
        <v>0</v>
      </c>
    </row>
    <row r="246" s="2" customFormat="1" ht="24.15" customHeight="1">
      <c r="A246" s="41"/>
      <c r="B246" s="42"/>
      <c r="C246" s="216" t="s">
        <v>1261</v>
      </c>
      <c r="D246" s="216" t="s">
        <v>193</v>
      </c>
      <c r="E246" s="217" t="s">
        <v>5145</v>
      </c>
      <c r="F246" s="218" t="s">
        <v>5146</v>
      </c>
      <c r="G246" s="219" t="s">
        <v>4271</v>
      </c>
      <c r="H246" s="220">
        <v>8</v>
      </c>
      <c r="I246" s="221"/>
      <c r="J246" s="222">
        <f>ROUND(I246*H246,2)</f>
        <v>0</v>
      </c>
      <c r="K246" s="218" t="s">
        <v>3896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3247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3247</v>
      </c>
      <c r="BM246" s="227" t="s">
        <v>5147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5148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80</v>
      </c>
    </row>
    <row r="248" s="2" customFormat="1" ht="24.15" customHeight="1">
      <c r="A248" s="41"/>
      <c r="B248" s="42"/>
      <c r="C248" s="216" t="s">
        <v>1264</v>
      </c>
      <c r="D248" s="216" t="s">
        <v>193</v>
      </c>
      <c r="E248" s="217" t="s">
        <v>5149</v>
      </c>
      <c r="F248" s="218" t="s">
        <v>5150</v>
      </c>
      <c r="G248" s="219" t="s">
        <v>4271</v>
      </c>
      <c r="H248" s="220">
        <v>36</v>
      </c>
      <c r="I248" s="221"/>
      <c r="J248" s="222">
        <f>ROUND(I248*H248,2)</f>
        <v>0</v>
      </c>
      <c r="K248" s="218" t="s">
        <v>3896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3247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3247</v>
      </c>
      <c r="BM248" s="227" t="s">
        <v>5151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5152</v>
      </c>
      <c r="G249" s="43"/>
      <c r="H249" s="43"/>
      <c r="I249" s="231"/>
      <c r="J249" s="43"/>
      <c r="K249" s="43"/>
      <c r="L249" s="47"/>
      <c r="M249" s="288"/>
      <c r="N249" s="289"/>
      <c r="O249" s="290"/>
      <c r="P249" s="290"/>
      <c r="Q249" s="290"/>
      <c r="R249" s="290"/>
      <c r="S249" s="290"/>
      <c r="T249" s="29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80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2aZdMvbtvg/X5Ihs6Cuel7BxOE3+ajSKjQrdCj3ffl8i8F4yMbtMIpE6SkVKCL6bq6UO4sxjBSmS+lFsGIajDw==" hashValue="CxlWjodKClzv0OopVldK0ees8UsIt2qRNStl1BGJQFFaN62VamEfp/fg+j3w/Hwk75LwyxvgetVdTbQjYGGpNA==" algorithmName="SHA-512" password="CC35"/>
  <autoFilter ref="C87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5_01/751122052"/>
    <hyperlink ref="F95" r:id="rId2" display="https://podminky.urs.cz/item/CS_URS_2025_01/751310903"/>
    <hyperlink ref="F106" r:id="rId3" display="https://podminky.urs.cz/item/CS_URS_2025_01/751398105"/>
    <hyperlink ref="F109" r:id="rId4" display="https://podminky.urs.cz/item/CS_URS_2025_01/751721112"/>
    <hyperlink ref="F112" r:id="rId5" display="https://podminky.urs.cz/item/CS_URS_2025_01/751721113"/>
    <hyperlink ref="F115" r:id="rId6" display="https://podminky.urs.cz/item/CS_URS_2025_01/7679951111"/>
    <hyperlink ref="F118" r:id="rId7" display="https://podminky.urs.cz/item/CS_URS_2025_01/751322011"/>
    <hyperlink ref="F121" r:id="rId8" display="https://podminky.urs.cz/item/CS_URS_2025_01/751322012"/>
    <hyperlink ref="F124" r:id="rId9" display="https://podminky.urs.cz/item/CS_URS_2025_01/751322134"/>
    <hyperlink ref="F128" r:id="rId10" display="https://podminky.urs.cz/item/CS_URS_2025_01/751344115"/>
    <hyperlink ref="F131" r:id="rId11" display="https://podminky.urs.cz/item/CS_URS_2025_01/751398041"/>
    <hyperlink ref="F134" r:id="rId12" display="https://podminky.urs.cz/item/CS_URS_2025_01/751398043"/>
    <hyperlink ref="F137" r:id="rId13" display="https://podminky.urs.cz/item/CS_URS_2025_01/751510041"/>
    <hyperlink ref="F139" r:id="rId14" display="https://podminky.urs.cz/item/CS_URS_2025_01/751510042"/>
    <hyperlink ref="F144" r:id="rId15" display="https://podminky.urs.cz/item/CS_URS_2025_01/751510043"/>
    <hyperlink ref="F149" r:id="rId16" display="https://podminky.urs.cz/item/CS_URS_2025_01/751510044"/>
    <hyperlink ref="F154" r:id="rId17" display="https://podminky.urs.cz/item/CS_URS_2025_01/751510045"/>
    <hyperlink ref="F159" r:id="rId18" display="https://podminky.urs.cz/item/CS_URS_2025_01/751514177"/>
    <hyperlink ref="F161" r:id="rId19" display="https://podminky.urs.cz/item/CS_URS_2025_01/751514177"/>
    <hyperlink ref="F164" r:id="rId20" display="https://podminky.urs.cz/item/CS_URS_2025_01/751514178"/>
    <hyperlink ref="F167" r:id="rId21" display="https://podminky.urs.cz/item/CS_URS_2025_01/751514178"/>
    <hyperlink ref="F171" r:id="rId22" display="https://podminky.urs.cz/item/CS_URS_2025_01/751514178"/>
    <hyperlink ref="F174" r:id="rId23" display="https://podminky.urs.cz/item/CS_URS_2025_01/751514179"/>
    <hyperlink ref="F177" r:id="rId24" display="https://podminky.urs.cz/item/CS_URS_2025_01/751514180"/>
    <hyperlink ref="F180" r:id="rId25" display="https://podminky.urs.cz/item/CS_URS_2025_01/751514181"/>
    <hyperlink ref="F184" r:id="rId26" display="https://podminky.urs.cz/item/CS_URS_2025_01/751514288"/>
    <hyperlink ref="F187" r:id="rId27" display="https://podminky.urs.cz/item/CS_URS_2025_01/751514289"/>
    <hyperlink ref="F192" r:id="rId28" display="https://podminky.urs.cz/item/CS_URS_2025_01/751514290"/>
    <hyperlink ref="F198" r:id="rId29" display="https://podminky.urs.cz/item/CS_URS_2025_01/751514291"/>
    <hyperlink ref="F203" r:id="rId30" display="https://podminky.urs.cz/item/CS_URS_2025_01/751514478"/>
    <hyperlink ref="F206" r:id="rId31" display="https://podminky.urs.cz/item/CS_URS_2025_01/751514479"/>
    <hyperlink ref="F210" r:id="rId32" display="https://podminky.urs.cz/item/CS_URS_2025_01/751514480"/>
    <hyperlink ref="F215" r:id="rId33" display="https://podminky.urs.cz/item/CS_URS_2025_01/751514481"/>
    <hyperlink ref="F219" r:id="rId34" display="https://podminky.urs.cz/item/CS_URS_2025_01/751611122"/>
    <hyperlink ref="F222" r:id="rId35" display="https://podminky.urs.cz/item/CS_URS_2025_01/751711131"/>
    <hyperlink ref="F225" r:id="rId36" display="https://podminky.urs.cz/item/CS_URS_2025_01/751721111"/>
    <hyperlink ref="F228" r:id="rId37" display="https://podminky.urs.cz/item/CS_URS_2025_01/751791113"/>
    <hyperlink ref="F232" r:id="rId38" display="https://podminky.urs.cz/item/CS_URS_2025_01/751791154"/>
    <hyperlink ref="F234" r:id="rId39" display="https://podminky.urs.cz/item/CS_URS_2025_01/751791164"/>
    <hyperlink ref="F237" r:id="rId40" display="https://podminky.urs.cz/item/CS_URS_2025_01/751791301"/>
    <hyperlink ref="F239" r:id="rId41" display="https://podminky.urs.cz/item/CS_URS_2025_01/751791401"/>
    <hyperlink ref="F241" r:id="rId42" display="https://podminky.urs.cz/item/CS_URS_2025_01/751793001"/>
    <hyperlink ref="F244" r:id="rId43" display="https://podminky.urs.cz/item/CS_URS_2025_01/998751101"/>
    <hyperlink ref="F247" r:id="rId44" display="https://podminky.urs.cz/item/CS_URS_2025_01/HZS32121"/>
    <hyperlink ref="F249" r:id="rId45" display="https://podminky.urs.cz/item/CS_URS_2025_01/HZS3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5153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3885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3886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3887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3887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ROUND((SUM(BE84:BE165)),  2)</f>
        <v>0</v>
      </c>
      <c r="G33" s="41"/>
      <c r="H33" s="41"/>
      <c r="I33" s="161">
        <v>0.20999999999999999</v>
      </c>
      <c r="J33" s="160">
        <f>ROUND(((SUM(BE84:BE165))*I33),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ROUND((SUM(BF84:BF165)),  2)</f>
        <v>0</v>
      </c>
      <c r="G34" s="41"/>
      <c r="H34" s="41"/>
      <c r="I34" s="161">
        <v>0.12</v>
      </c>
      <c r="J34" s="160">
        <f>ROUND(((SUM(BF84:BF165))*I34),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ROUND((SUM(BG84:BG165)),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ROUND((SUM(BH84:BH165)),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ROUND((SUM(BI84:BI165)),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04.1 - Přípojka splaškové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4292</v>
      </c>
      <c r="E62" s="186"/>
      <c r="F62" s="186"/>
      <c r="G62" s="186"/>
      <c r="H62" s="186"/>
      <c r="I62" s="186"/>
      <c r="J62" s="187">
        <f>J131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J163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Novostavba střediska krizového řízení - Objekt záchranné služby s heliportem v areálu SZZ Krnov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163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 xml:space="preserve">SO 04.1 - Přípojka splaškové kanalizace 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Krnov </v>
      </c>
      <c r="G78" s="43"/>
      <c r="H78" s="43"/>
      <c r="I78" s="35" t="s">
        <v>23</v>
      </c>
      <c r="J78" s="75" t="str">
        <f>IF(J12="","",J12)</f>
        <v>20. 9. 2024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Lenka Jerakasová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Lenka Jerakasová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177</v>
      </c>
      <c r="D83" s="192" t="s">
        <v>57</v>
      </c>
      <c r="E83" s="192" t="s">
        <v>53</v>
      </c>
      <c r="F83" s="192" t="s">
        <v>54</v>
      </c>
      <c r="G83" s="192" t="s">
        <v>178</v>
      </c>
      <c r="H83" s="192" t="s">
        <v>179</v>
      </c>
      <c r="I83" s="192" t="s">
        <v>180</v>
      </c>
      <c r="J83" s="192" t="s">
        <v>167</v>
      </c>
      <c r="K83" s="193" t="s">
        <v>181</v>
      </c>
      <c r="L83" s="194"/>
      <c r="M83" s="95" t="s">
        <v>19</v>
      </c>
      <c r="N83" s="96" t="s">
        <v>42</v>
      </c>
      <c r="O83" s="96" t="s">
        <v>182</v>
      </c>
      <c r="P83" s="96" t="s">
        <v>183</v>
      </c>
      <c r="Q83" s="96" t="s">
        <v>184</v>
      </c>
      <c r="R83" s="96" t="s">
        <v>185</v>
      </c>
      <c r="S83" s="96" t="s">
        <v>186</v>
      </c>
      <c r="T83" s="97" t="s">
        <v>187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188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45.091378280000001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168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189</v>
      </c>
      <c r="F85" s="203" t="s">
        <v>190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P86+P136+P163</f>
        <v>0</v>
      </c>
      <c r="Q85" s="208"/>
      <c r="R85" s="209">
        <f>R86+R136+R163</f>
        <v>45.091378280000001</v>
      </c>
      <c r="S85" s="208"/>
      <c r="T85" s="210">
        <f>T86+T136+T163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80</v>
      </c>
      <c r="AT85" s="212" t="s">
        <v>71</v>
      </c>
      <c r="AU85" s="212" t="s">
        <v>72</v>
      </c>
      <c r="AY85" s="211" t="s">
        <v>191</v>
      </c>
      <c r="BK85" s="213">
        <f>BK86+BK136+BK163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80</v>
      </c>
      <c r="F86" s="214" t="s">
        <v>192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P87+SUM(P88:P131)</f>
        <v>0</v>
      </c>
      <c r="Q86" s="208"/>
      <c r="R86" s="209">
        <f>R87+SUM(R88:R131)</f>
        <v>43.530952450000001</v>
      </c>
      <c r="S86" s="208"/>
      <c r="T86" s="210">
        <f>T87+SUM(T88:T131)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80</v>
      </c>
      <c r="AY86" s="211" t="s">
        <v>191</v>
      </c>
      <c r="BK86" s="213">
        <f>BK87+SUM(BK88:BK131)</f>
        <v>0</v>
      </c>
    </row>
    <row r="87" s="2" customFormat="1" ht="24.15" customHeight="1">
      <c r="A87" s="41"/>
      <c r="B87" s="42"/>
      <c r="C87" s="216" t="s">
        <v>80</v>
      </c>
      <c r="D87" s="216" t="s">
        <v>193</v>
      </c>
      <c r="E87" s="217" t="s">
        <v>5154</v>
      </c>
      <c r="F87" s="218" t="s">
        <v>5155</v>
      </c>
      <c r="G87" s="219" t="s">
        <v>233</v>
      </c>
      <c r="H87" s="220">
        <v>155.56399999999999</v>
      </c>
      <c r="I87" s="221"/>
      <c r="J87" s="222">
        <f>ROUND(I87*H87,2)</f>
        <v>0</v>
      </c>
      <c r="K87" s="218" t="s">
        <v>3896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82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5156</v>
      </c>
    </row>
    <row r="88" s="2" customFormat="1">
      <c r="A88" s="41"/>
      <c r="B88" s="42"/>
      <c r="C88" s="43"/>
      <c r="D88" s="229" t="s">
        <v>200</v>
      </c>
      <c r="E88" s="43"/>
      <c r="F88" s="230" t="s">
        <v>5157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200</v>
      </c>
      <c r="AU88" s="20" t="s">
        <v>82</v>
      </c>
    </row>
    <row r="89" s="14" customFormat="1">
      <c r="A89" s="14"/>
      <c r="B89" s="245"/>
      <c r="C89" s="246"/>
      <c r="D89" s="236" t="s">
        <v>202</v>
      </c>
      <c r="E89" s="247" t="s">
        <v>19</v>
      </c>
      <c r="F89" s="248" t="s">
        <v>5158</v>
      </c>
      <c r="G89" s="246"/>
      <c r="H89" s="249">
        <v>155.56399999999999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202</v>
      </c>
      <c r="AU89" s="255" t="s">
        <v>82</v>
      </c>
      <c r="AV89" s="14" t="s">
        <v>82</v>
      </c>
      <c r="AW89" s="14" t="s">
        <v>34</v>
      </c>
      <c r="AX89" s="14" t="s">
        <v>72</v>
      </c>
      <c r="AY89" s="255" t="s">
        <v>191</v>
      </c>
    </row>
    <row r="90" s="16" customFormat="1">
      <c r="A90" s="16"/>
      <c r="B90" s="267"/>
      <c r="C90" s="268"/>
      <c r="D90" s="236" t="s">
        <v>202</v>
      </c>
      <c r="E90" s="269" t="s">
        <v>19</v>
      </c>
      <c r="F90" s="270" t="s">
        <v>212</v>
      </c>
      <c r="G90" s="268"/>
      <c r="H90" s="271">
        <v>155.56399999999999</v>
      </c>
      <c r="I90" s="272"/>
      <c r="J90" s="268"/>
      <c r="K90" s="268"/>
      <c r="L90" s="273"/>
      <c r="M90" s="274"/>
      <c r="N90" s="275"/>
      <c r="O90" s="275"/>
      <c r="P90" s="275"/>
      <c r="Q90" s="275"/>
      <c r="R90" s="275"/>
      <c r="S90" s="275"/>
      <c r="T90" s="27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77" t="s">
        <v>202</v>
      </c>
      <c r="AU90" s="277" t="s">
        <v>82</v>
      </c>
      <c r="AV90" s="16" t="s">
        <v>198</v>
      </c>
      <c r="AW90" s="16" t="s">
        <v>34</v>
      </c>
      <c r="AX90" s="16" t="s">
        <v>80</v>
      </c>
      <c r="AY90" s="277" t="s">
        <v>191</v>
      </c>
    </row>
    <row r="91" s="2" customFormat="1" ht="21.75" customHeight="1">
      <c r="A91" s="41"/>
      <c r="B91" s="42"/>
      <c r="C91" s="216" t="s">
        <v>82</v>
      </c>
      <c r="D91" s="216" t="s">
        <v>193</v>
      </c>
      <c r="E91" s="217" t="s">
        <v>4306</v>
      </c>
      <c r="F91" s="218" t="s">
        <v>4307</v>
      </c>
      <c r="G91" s="219" t="s">
        <v>196</v>
      </c>
      <c r="H91" s="220">
        <v>109.40000000000001</v>
      </c>
      <c r="I91" s="221"/>
      <c r="J91" s="222">
        <f>ROUND(I91*H91,2)</f>
        <v>0</v>
      </c>
      <c r="K91" s="218" t="s">
        <v>3896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0.00084000000000000003</v>
      </c>
      <c r="R91" s="225">
        <f>Q91*H91</f>
        <v>0.091896000000000005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5159</v>
      </c>
    </row>
    <row r="92" s="2" customFormat="1">
      <c r="A92" s="41"/>
      <c r="B92" s="42"/>
      <c r="C92" s="43"/>
      <c r="D92" s="229" t="s">
        <v>200</v>
      </c>
      <c r="E92" s="43"/>
      <c r="F92" s="230" t="s">
        <v>4309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5160</v>
      </c>
      <c r="G93" s="246"/>
      <c r="H93" s="249">
        <v>109.40000000000001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109.40000000000001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24.15" customHeight="1">
      <c r="A95" s="41"/>
      <c r="B95" s="42"/>
      <c r="C95" s="216" t="s">
        <v>93</v>
      </c>
      <c r="D95" s="216" t="s">
        <v>193</v>
      </c>
      <c r="E95" s="217" t="s">
        <v>5161</v>
      </c>
      <c r="F95" s="218" t="s">
        <v>5162</v>
      </c>
      <c r="G95" s="219" t="s">
        <v>196</v>
      </c>
      <c r="H95" s="220">
        <v>236.53700000000001</v>
      </c>
      <c r="I95" s="221"/>
      <c r="J95" s="222">
        <f>ROUND(I95*H95,2)</f>
        <v>0</v>
      </c>
      <c r="K95" s="218" t="s">
        <v>3896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0.00084999999999999995</v>
      </c>
      <c r="R95" s="225">
        <f>Q95*H95</f>
        <v>0.20105645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5163</v>
      </c>
    </row>
    <row r="96" s="2" customFormat="1">
      <c r="A96" s="41"/>
      <c r="B96" s="42"/>
      <c r="C96" s="43"/>
      <c r="D96" s="229" t="s">
        <v>200</v>
      </c>
      <c r="E96" s="43"/>
      <c r="F96" s="230" t="s">
        <v>5164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200</v>
      </c>
      <c r="AU96" s="20" t="s">
        <v>82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5165</v>
      </c>
      <c r="G97" s="246"/>
      <c r="H97" s="249">
        <v>236.53700000000001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236.53700000000001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24.15" customHeight="1">
      <c r="A99" s="41"/>
      <c r="B99" s="42"/>
      <c r="C99" s="216" t="s">
        <v>198</v>
      </c>
      <c r="D99" s="216" t="s">
        <v>193</v>
      </c>
      <c r="E99" s="217" t="s">
        <v>4311</v>
      </c>
      <c r="F99" s="218" t="s">
        <v>4312</v>
      </c>
      <c r="G99" s="219" t="s">
        <v>196</v>
      </c>
      <c r="H99" s="220">
        <v>109.40000000000001</v>
      </c>
      <c r="I99" s="221"/>
      <c r="J99" s="222">
        <f>ROUND(I99*H99,2)</f>
        <v>0</v>
      </c>
      <c r="K99" s="218" t="s">
        <v>3896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5166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4314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2" customFormat="1" ht="24.15" customHeight="1">
      <c r="A101" s="41"/>
      <c r="B101" s="42"/>
      <c r="C101" s="216" t="s">
        <v>242</v>
      </c>
      <c r="D101" s="216" t="s">
        <v>193</v>
      </c>
      <c r="E101" s="217" t="s">
        <v>5167</v>
      </c>
      <c r="F101" s="218" t="s">
        <v>5168</v>
      </c>
      <c r="G101" s="219" t="s">
        <v>196</v>
      </c>
      <c r="H101" s="220">
        <v>236.53700000000001</v>
      </c>
      <c r="I101" s="221"/>
      <c r="J101" s="222">
        <f>ROUND(I101*H101,2)</f>
        <v>0</v>
      </c>
      <c r="K101" s="218" t="s">
        <v>3896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5169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5170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247</v>
      </c>
      <c r="D103" s="216" t="s">
        <v>193</v>
      </c>
      <c r="E103" s="217" t="s">
        <v>4315</v>
      </c>
      <c r="F103" s="218" t="s">
        <v>4316</v>
      </c>
      <c r="G103" s="219" t="s">
        <v>233</v>
      </c>
      <c r="H103" s="220">
        <v>33.911999999999999</v>
      </c>
      <c r="I103" s="221"/>
      <c r="J103" s="222">
        <f>ROUND(I103*H103,2)</f>
        <v>0</v>
      </c>
      <c r="K103" s="218" t="s">
        <v>3896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5171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4318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5172</v>
      </c>
      <c r="G105" s="246"/>
      <c r="H105" s="249">
        <v>33.911999999999999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33.911999999999999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37.8" customHeight="1">
      <c r="A107" s="41"/>
      <c r="B107" s="42"/>
      <c r="C107" s="216" t="s">
        <v>254</v>
      </c>
      <c r="D107" s="216" t="s">
        <v>193</v>
      </c>
      <c r="E107" s="217" t="s">
        <v>4320</v>
      </c>
      <c r="F107" s="218" t="s">
        <v>4321</v>
      </c>
      <c r="G107" s="219" t="s">
        <v>233</v>
      </c>
      <c r="H107" s="220">
        <v>339.12</v>
      </c>
      <c r="I107" s="221"/>
      <c r="J107" s="222">
        <f>ROUND(I107*H107,2)</f>
        <v>0</v>
      </c>
      <c r="K107" s="218" t="s">
        <v>3896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5173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4323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5174</v>
      </c>
      <c r="G109" s="246"/>
      <c r="H109" s="249">
        <v>33.911999999999999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33.911999999999999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72</v>
      </c>
      <c r="AY110" s="277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5175</v>
      </c>
      <c r="G111" s="246"/>
      <c r="H111" s="249">
        <v>339.12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24.15" customHeight="1">
      <c r="A112" s="41"/>
      <c r="B112" s="42"/>
      <c r="C112" s="216" t="s">
        <v>608</v>
      </c>
      <c r="D112" s="216" t="s">
        <v>193</v>
      </c>
      <c r="E112" s="217" t="s">
        <v>4326</v>
      </c>
      <c r="F112" s="218" t="s">
        <v>4327</v>
      </c>
      <c r="G112" s="219" t="s">
        <v>233</v>
      </c>
      <c r="H112" s="220">
        <v>33.911999999999999</v>
      </c>
      <c r="I112" s="221"/>
      <c r="J112" s="222">
        <f>ROUND(I112*H112,2)</f>
        <v>0</v>
      </c>
      <c r="K112" s="218" t="s">
        <v>3896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5176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4329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2" customFormat="1" ht="24.15" customHeight="1">
      <c r="A114" s="41"/>
      <c r="B114" s="42"/>
      <c r="C114" s="216" t="s">
        <v>264</v>
      </c>
      <c r="D114" s="216" t="s">
        <v>193</v>
      </c>
      <c r="E114" s="217" t="s">
        <v>4330</v>
      </c>
      <c r="F114" s="218" t="s">
        <v>4331</v>
      </c>
      <c r="G114" s="219" t="s">
        <v>233</v>
      </c>
      <c r="H114" s="220">
        <v>33.911999999999999</v>
      </c>
      <c r="I114" s="221"/>
      <c r="J114" s="222">
        <f>ROUND(I114*H114,2)</f>
        <v>0</v>
      </c>
      <c r="K114" s="218" t="s">
        <v>3896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5177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4333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24.15" customHeight="1">
      <c r="A116" s="41"/>
      <c r="B116" s="42"/>
      <c r="C116" s="216" t="s">
        <v>270</v>
      </c>
      <c r="D116" s="216" t="s">
        <v>193</v>
      </c>
      <c r="E116" s="217" t="s">
        <v>4334</v>
      </c>
      <c r="F116" s="218" t="s">
        <v>4335</v>
      </c>
      <c r="G116" s="219" t="s">
        <v>233</v>
      </c>
      <c r="H116" s="220">
        <v>33.911999999999999</v>
      </c>
      <c r="I116" s="221"/>
      <c r="J116" s="222">
        <f>ROUND(I116*H116,2)</f>
        <v>0</v>
      </c>
      <c r="K116" s="218" t="s">
        <v>3896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5178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4337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2" customFormat="1" ht="24.15" customHeight="1">
      <c r="A118" s="41"/>
      <c r="B118" s="42"/>
      <c r="C118" s="216" t="s">
        <v>275</v>
      </c>
      <c r="D118" s="216" t="s">
        <v>193</v>
      </c>
      <c r="E118" s="217" t="s">
        <v>397</v>
      </c>
      <c r="F118" s="218" t="s">
        <v>398</v>
      </c>
      <c r="G118" s="219" t="s">
        <v>310</v>
      </c>
      <c r="H118" s="220">
        <v>76.302000000000007</v>
      </c>
      <c r="I118" s="221"/>
      <c r="J118" s="222">
        <f>ROUND(I118*H118,2)</f>
        <v>0</v>
      </c>
      <c r="K118" s="218" t="s">
        <v>3896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5179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4339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5174</v>
      </c>
      <c r="G120" s="246"/>
      <c r="H120" s="249">
        <v>33.911999999999999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33.911999999999999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72</v>
      </c>
      <c r="AY121" s="277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5180</v>
      </c>
      <c r="G122" s="246"/>
      <c r="H122" s="249">
        <v>76.302000000000007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80</v>
      </c>
      <c r="AY122" s="255" t="s">
        <v>191</v>
      </c>
    </row>
    <row r="123" s="2" customFormat="1" ht="24.15" customHeight="1">
      <c r="A123" s="41"/>
      <c r="B123" s="42"/>
      <c r="C123" s="216" t="s">
        <v>8</v>
      </c>
      <c r="D123" s="216" t="s">
        <v>193</v>
      </c>
      <c r="E123" s="217" t="s">
        <v>4341</v>
      </c>
      <c r="F123" s="218" t="s">
        <v>4342</v>
      </c>
      <c r="G123" s="219" t="s">
        <v>233</v>
      </c>
      <c r="H123" s="220">
        <v>121.652</v>
      </c>
      <c r="I123" s="221"/>
      <c r="J123" s="222">
        <f>ROUND(I123*H123,2)</f>
        <v>0</v>
      </c>
      <c r="K123" s="218" t="s">
        <v>3896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5181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4344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37.8" customHeight="1">
      <c r="A125" s="41"/>
      <c r="B125" s="42"/>
      <c r="C125" s="216" t="s">
        <v>287</v>
      </c>
      <c r="D125" s="216" t="s">
        <v>193</v>
      </c>
      <c r="E125" s="217" t="s">
        <v>4345</v>
      </c>
      <c r="F125" s="218" t="s">
        <v>4346</v>
      </c>
      <c r="G125" s="219" t="s">
        <v>233</v>
      </c>
      <c r="H125" s="220">
        <v>25.434000000000001</v>
      </c>
      <c r="I125" s="221"/>
      <c r="J125" s="222">
        <f>ROUND(I125*H125,2)</f>
        <v>0</v>
      </c>
      <c r="K125" s="218" t="s">
        <v>3896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5182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4348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5183</v>
      </c>
      <c r="G127" s="246"/>
      <c r="H127" s="249">
        <v>25.434000000000001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25.434000000000001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16.5" customHeight="1">
      <c r="A129" s="41"/>
      <c r="B129" s="42"/>
      <c r="C129" s="278" t="s">
        <v>293</v>
      </c>
      <c r="D129" s="278" t="s">
        <v>260</v>
      </c>
      <c r="E129" s="279" t="s">
        <v>4350</v>
      </c>
      <c r="F129" s="280" t="s">
        <v>4351</v>
      </c>
      <c r="G129" s="281" t="s">
        <v>310</v>
      </c>
      <c r="H129" s="282">
        <v>43.238</v>
      </c>
      <c r="I129" s="283"/>
      <c r="J129" s="284">
        <f>ROUND(I129*H129,2)</f>
        <v>0</v>
      </c>
      <c r="K129" s="280" t="s">
        <v>3896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1</v>
      </c>
      <c r="R129" s="225">
        <f>Q129*H129</f>
        <v>43.238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259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5184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5185</v>
      </c>
      <c r="G130" s="246"/>
      <c r="H130" s="249">
        <v>43.238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191</v>
      </c>
    </row>
    <row r="131" s="12" customFormat="1" ht="20.88" customHeight="1">
      <c r="A131" s="12"/>
      <c r="B131" s="200"/>
      <c r="C131" s="201"/>
      <c r="D131" s="202" t="s">
        <v>71</v>
      </c>
      <c r="E131" s="214" t="s">
        <v>198</v>
      </c>
      <c r="F131" s="214" t="s">
        <v>911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82</v>
      </c>
      <c r="AY131" s="211" t="s">
        <v>191</v>
      </c>
      <c r="BK131" s="213">
        <f>SUM(BK132:BK135)</f>
        <v>0</v>
      </c>
    </row>
    <row r="132" s="2" customFormat="1" ht="16.5" customHeight="1">
      <c r="A132" s="41"/>
      <c r="B132" s="42"/>
      <c r="C132" s="216" t="s">
        <v>300</v>
      </c>
      <c r="D132" s="216" t="s">
        <v>193</v>
      </c>
      <c r="E132" s="217" t="s">
        <v>4354</v>
      </c>
      <c r="F132" s="218" t="s">
        <v>4355</v>
      </c>
      <c r="G132" s="219" t="s">
        <v>233</v>
      </c>
      <c r="H132" s="220">
        <v>8.4779999999999998</v>
      </c>
      <c r="I132" s="221"/>
      <c r="J132" s="222">
        <f>ROUND(I132*H132,2)</f>
        <v>0</v>
      </c>
      <c r="K132" s="218" t="s">
        <v>3896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93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5186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4357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93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5187</v>
      </c>
      <c r="G134" s="246"/>
      <c r="H134" s="249">
        <v>8.4779999999999998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93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8.4779999999999998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93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259</v>
      </c>
      <c r="F136" s="214" t="s">
        <v>281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SUM(P137:P162)</f>
        <v>0</v>
      </c>
      <c r="Q136" s="208"/>
      <c r="R136" s="209">
        <f>SUM(R137:R162)</f>
        <v>1.5604258299999998</v>
      </c>
      <c r="S136" s="208"/>
      <c r="T136" s="210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SUM(BK137:BK162)</f>
        <v>0</v>
      </c>
    </row>
    <row r="137" s="2" customFormat="1" ht="16.5" customHeight="1">
      <c r="A137" s="41"/>
      <c r="B137" s="42"/>
      <c r="C137" s="216" t="s">
        <v>464</v>
      </c>
      <c r="D137" s="216" t="s">
        <v>193</v>
      </c>
      <c r="E137" s="217" t="s">
        <v>5188</v>
      </c>
      <c r="F137" s="218" t="s">
        <v>5189</v>
      </c>
      <c r="G137" s="219" t="s">
        <v>215</v>
      </c>
      <c r="H137" s="220">
        <v>43.5</v>
      </c>
      <c r="I137" s="221"/>
      <c r="J137" s="222">
        <f>ROUND(I137*H137,2)</f>
        <v>0</v>
      </c>
      <c r="K137" s="218" t="s">
        <v>3896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1.0000000000000001E-05</v>
      </c>
      <c r="R137" s="225">
        <f>Q137*H137</f>
        <v>0.00043500000000000006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5190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5191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5192</v>
      </c>
      <c r="G139" s="246"/>
      <c r="H139" s="249">
        <v>43.5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43.5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16.5" customHeight="1">
      <c r="A141" s="41"/>
      <c r="B141" s="42"/>
      <c r="C141" s="278" t="s">
        <v>313</v>
      </c>
      <c r="D141" s="278" t="s">
        <v>260</v>
      </c>
      <c r="E141" s="279" t="s">
        <v>5193</v>
      </c>
      <c r="F141" s="280" t="s">
        <v>5194</v>
      </c>
      <c r="G141" s="281" t="s">
        <v>215</v>
      </c>
      <c r="H141" s="282">
        <v>44.805</v>
      </c>
      <c r="I141" s="283"/>
      <c r="J141" s="284">
        <f>ROUND(I141*H141,2)</f>
        <v>0</v>
      </c>
      <c r="K141" s="280" t="s">
        <v>3896</v>
      </c>
      <c r="L141" s="285"/>
      <c r="M141" s="286" t="s">
        <v>19</v>
      </c>
      <c r="N141" s="287" t="s">
        <v>43</v>
      </c>
      <c r="O141" s="87"/>
      <c r="P141" s="225">
        <f>O141*H141</f>
        <v>0</v>
      </c>
      <c r="Q141" s="225">
        <v>0.0024099999999999998</v>
      </c>
      <c r="R141" s="225">
        <f>Q141*H141</f>
        <v>0.10798004999999999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259</v>
      </c>
      <c r="AT141" s="227" t="s">
        <v>260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5195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5196</v>
      </c>
      <c r="G142" s="246"/>
      <c r="H142" s="249">
        <v>44.805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80</v>
      </c>
      <c r="AY142" s="255" t="s">
        <v>191</v>
      </c>
    </row>
    <row r="143" s="2" customFormat="1" ht="16.5" customHeight="1">
      <c r="A143" s="41"/>
      <c r="B143" s="42"/>
      <c r="C143" s="216" t="s">
        <v>318</v>
      </c>
      <c r="D143" s="216" t="s">
        <v>193</v>
      </c>
      <c r="E143" s="217" t="s">
        <v>5197</v>
      </c>
      <c r="F143" s="218" t="s">
        <v>5198</v>
      </c>
      <c r="G143" s="219" t="s">
        <v>215</v>
      </c>
      <c r="H143" s="220">
        <v>19.300000000000001</v>
      </c>
      <c r="I143" s="221"/>
      <c r="J143" s="222">
        <f>ROUND(I143*H143,2)</f>
        <v>0</v>
      </c>
      <c r="K143" s="218" t="s">
        <v>3896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1.0000000000000001E-05</v>
      </c>
      <c r="R143" s="225">
        <f>Q143*H143</f>
        <v>0.00019300000000000003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5199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5200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5201</v>
      </c>
      <c r="G145" s="246"/>
      <c r="H145" s="249">
        <v>19.300000000000001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19.300000000000001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16.5" customHeight="1">
      <c r="A147" s="41"/>
      <c r="B147" s="42"/>
      <c r="C147" s="278" t="s">
        <v>324</v>
      </c>
      <c r="D147" s="278" t="s">
        <v>260</v>
      </c>
      <c r="E147" s="279" t="s">
        <v>5202</v>
      </c>
      <c r="F147" s="280" t="s">
        <v>5203</v>
      </c>
      <c r="G147" s="281" t="s">
        <v>215</v>
      </c>
      <c r="H147" s="282">
        <v>19.879000000000001</v>
      </c>
      <c r="I147" s="283"/>
      <c r="J147" s="284">
        <f>ROUND(I147*H147,2)</f>
        <v>0</v>
      </c>
      <c r="K147" s="280" t="s">
        <v>3896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0.00382</v>
      </c>
      <c r="R147" s="225">
        <f>Q147*H147</f>
        <v>0.07593778000000001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259</v>
      </c>
      <c r="AT147" s="227" t="s">
        <v>260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5204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5205</v>
      </c>
      <c r="G148" s="246"/>
      <c r="H148" s="249">
        <v>19.879000000000001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80</v>
      </c>
      <c r="AY148" s="255" t="s">
        <v>191</v>
      </c>
    </row>
    <row r="149" s="2" customFormat="1" ht="24.15" customHeight="1">
      <c r="A149" s="41"/>
      <c r="B149" s="42"/>
      <c r="C149" s="216" t="s">
        <v>331</v>
      </c>
      <c r="D149" s="216" t="s">
        <v>193</v>
      </c>
      <c r="E149" s="217" t="s">
        <v>5206</v>
      </c>
      <c r="F149" s="218" t="s">
        <v>5207</v>
      </c>
      <c r="G149" s="219" t="s">
        <v>250</v>
      </c>
      <c r="H149" s="220">
        <v>2</v>
      </c>
      <c r="I149" s="221"/>
      <c r="J149" s="222">
        <f>ROUND(I149*H149,2)</f>
        <v>0</v>
      </c>
      <c r="K149" s="218" t="s">
        <v>3896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0.1056</v>
      </c>
      <c r="R149" s="225">
        <f>Q149*H149</f>
        <v>0.2112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5208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5209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2" customFormat="1" ht="24.15" customHeight="1">
      <c r="A151" s="41"/>
      <c r="B151" s="42"/>
      <c r="C151" s="216" t="s">
        <v>7</v>
      </c>
      <c r="D151" s="216" t="s">
        <v>193</v>
      </c>
      <c r="E151" s="217" t="s">
        <v>5210</v>
      </c>
      <c r="F151" s="218" t="s">
        <v>5211</v>
      </c>
      <c r="G151" s="219" t="s">
        <v>250</v>
      </c>
      <c r="H151" s="220">
        <v>1</v>
      </c>
      <c r="I151" s="221"/>
      <c r="J151" s="222">
        <f>ROUND(I151*H151,2)</f>
        <v>0</v>
      </c>
      <c r="K151" s="218" t="s">
        <v>3896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0.10661</v>
      </c>
      <c r="R151" s="225">
        <f>Q151*H151</f>
        <v>0.10661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5212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5213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2" customFormat="1" ht="24.15" customHeight="1">
      <c r="A153" s="41"/>
      <c r="B153" s="42"/>
      <c r="C153" s="216" t="s">
        <v>531</v>
      </c>
      <c r="D153" s="216" t="s">
        <v>193</v>
      </c>
      <c r="E153" s="217" t="s">
        <v>5214</v>
      </c>
      <c r="F153" s="218" t="s">
        <v>5215</v>
      </c>
      <c r="G153" s="219" t="s">
        <v>250</v>
      </c>
      <c r="H153" s="220">
        <v>1</v>
      </c>
      <c r="I153" s="221"/>
      <c r="J153" s="222">
        <f>ROUND(I153*H153,2)</f>
        <v>0</v>
      </c>
      <c r="K153" s="218" t="s">
        <v>3896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0.10863</v>
      </c>
      <c r="R153" s="225">
        <f>Q153*H153</f>
        <v>0.10863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5216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5217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2" customFormat="1" ht="24.15" customHeight="1">
      <c r="A155" s="41"/>
      <c r="B155" s="42"/>
      <c r="C155" s="216" t="s">
        <v>553</v>
      </c>
      <c r="D155" s="216" t="s">
        <v>193</v>
      </c>
      <c r="E155" s="217" t="s">
        <v>5218</v>
      </c>
      <c r="F155" s="218" t="s">
        <v>5219</v>
      </c>
      <c r="G155" s="219" t="s">
        <v>250</v>
      </c>
      <c r="H155" s="220">
        <v>3</v>
      </c>
      <c r="I155" s="221"/>
      <c r="J155" s="222">
        <f>ROUND(I155*H155,2)</f>
        <v>0</v>
      </c>
      <c r="K155" s="218" t="s">
        <v>3896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0.024240000000000001</v>
      </c>
      <c r="R155" s="225">
        <f>Q155*H155</f>
        <v>0.072720000000000007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5220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5221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307</v>
      </c>
      <c r="D157" s="216" t="s">
        <v>193</v>
      </c>
      <c r="E157" s="217" t="s">
        <v>5222</v>
      </c>
      <c r="F157" s="218" t="s">
        <v>5223</v>
      </c>
      <c r="G157" s="219" t="s">
        <v>250</v>
      </c>
      <c r="H157" s="220">
        <v>1</v>
      </c>
      <c r="I157" s="221"/>
      <c r="J157" s="222">
        <f>ROUND(I157*H157,2)</f>
        <v>0</v>
      </c>
      <c r="K157" s="218" t="s">
        <v>3896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0.036400000000000002</v>
      </c>
      <c r="R157" s="225">
        <f>Q157*H157</f>
        <v>0.036400000000000002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5224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5225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584</v>
      </c>
      <c r="D159" s="216" t="s">
        <v>193</v>
      </c>
      <c r="E159" s="217" t="s">
        <v>5226</v>
      </c>
      <c r="F159" s="218" t="s">
        <v>5227</v>
      </c>
      <c r="G159" s="219" t="s">
        <v>250</v>
      </c>
      <c r="H159" s="220">
        <v>4</v>
      </c>
      <c r="I159" s="221"/>
      <c r="J159" s="222">
        <f>ROUND(I159*H159,2)</f>
        <v>0</v>
      </c>
      <c r="K159" s="218" t="s">
        <v>3896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5228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5229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592</v>
      </c>
      <c r="D161" s="216" t="s">
        <v>193</v>
      </c>
      <c r="E161" s="217" t="s">
        <v>5230</v>
      </c>
      <c r="F161" s="218" t="s">
        <v>5231</v>
      </c>
      <c r="G161" s="219" t="s">
        <v>250</v>
      </c>
      <c r="H161" s="220">
        <v>4</v>
      </c>
      <c r="I161" s="221"/>
      <c r="J161" s="222">
        <f>ROUND(I161*H161,2)</f>
        <v>0</v>
      </c>
      <c r="K161" s="218" t="s">
        <v>3896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0.21007999999999999</v>
      </c>
      <c r="R161" s="225">
        <f>Q161*H161</f>
        <v>0.84031999999999996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5232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5233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329</v>
      </c>
      <c r="F163" s="214" t="s">
        <v>330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SUM(BK164:BK165)</f>
        <v>0</v>
      </c>
    </row>
    <row r="164" s="2" customFormat="1" ht="24.15" customHeight="1">
      <c r="A164" s="41"/>
      <c r="B164" s="42"/>
      <c r="C164" s="216" t="s">
        <v>597</v>
      </c>
      <c r="D164" s="216" t="s">
        <v>193</v>
      </c>
      <c r="E164" s="217" t="s">
        <v>5234</v>
      </c>
      <c r="F164" s="218" t="s">
        <v>5235</v>
      </c>
      <c r="G164" s="219" t="s">
        <v>310</v>
      </c>
      <c r="H164" s="220">
        <v>45.091000000000001</v>
      </c>
      <c r="I164" s="221"/>
      <c r="J164" s="222">
        <f>ROUND(I164*H164,2)</f>
        <v>0</v>
      </c>
      <c r="K164" s="218" t="s">
        <v>3896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5236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5237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KA3UlUf6BjAIWn7WmjhVZ8X7+ZLeniY+9LhG1F1WidvcI/L1EG4DWKnEUPxB8TraOCssBBMWSrxYqChm8lUTMg==" hashValue="8jPS+QMw7CVhGM/ItoZ/bbYXy5N1KWvO4UaD1QzeI9QkGhEKPJ11Cya9CXXBXCH8UzLZExW9ea3OG1bFKD4hmA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2354204"/>
    <hyperlink ref="F92" r:id="rId2" display="https://podminky.urs.cz/item/CS_URS_2025_01/151101101"/>
    <hyperlink ref="F96" r:id="rId3" display="https://podminky.urs.cz/item/CS_URS_2025_01/151101102"/>
    <hyperlink ref="F100" r:id="rId4" display="https://podminky.urs.cz/item/CS_URS_2025_01/151101111"/>
    <hyperlink ref="F102" r:id="rId5" display="https://podminky.urs.cz/item/CS_URS_2025_01/151101112"/>
    <hyperlink ref="F104" r:id="rId6" display="https://podminky.urs.cz/item/CS_URS_2025_01/162751137"/>
    <hyperlink ref="F108" r:id="rId7" display="https://podminky.urs.cz/item/CS_URS_2025_01/162751139"/>
    <hyperlink ref="F113" r:id="rId8" display="https://podminky.urs.cz/item/CS_URS_2025_01/167151102"/>
    <hyperlink ref="F115" r:id="rId9" display="https://podminky.urs.cz/item/CS_URS_2025_01/167151122"/>
    <hyperlink ref="F117" r:id="rId10" display="https://podminky.urs.cz/item/CS_URS_2025_01/171151112"/>
    <hyperlink ref="F119" r:id="rId11" display="https://podminky.urs.cz/item/CS_URS_2025_01/171201221"/>
    <hyperlink ref="F124" r:id="rId12" display="https://podminky.urs.cz/item/CS_URS_2025_01/1742511011"/>
    <hyperlink ref="F126" r:id="rId13" display="https://podminky.urs.cz/item/CS_URS_2025_01/175111101"/>
    <hyperlink ref="F133" r:id="rId14" display="https://podminky.urs.cz/item/CS_URS_2025_01/451573111"/>
    <hyperlink ref="F138" r:id="rId15" display="https://podminky.urs.cz/item/CS_URS_2025_01/871313122"/>
    <hyperlink ref="F144" r:id="rId16" display="https://podminky.urs.cz/item/CS_URS_2025_01/871353122"/>
    <hyperlink ref="F150" r:id="rId17" display="https://podminky.urs.cz/item/CS_URS_2025_01/894812312"/>
    <hyperlink ref="F152" r:id="rId18" display="https://podminky.urs.cz/item/CS_URS_2025_01/894812316"/>
    <hyperlink ref="F154" r:id="rId19" display="https://podminky.urs.cz/item/CS_URS_2025_01/894812318"/>
    <hyperlink ref="F156" r:id="rId20" display="https://podminky.urs.cz/item/CS_URS_2025_01/894812332"/>
    <hyperlink ref="F158" r:id="rId21" display="https://podminky.urs.cz/item/CS_URS_2025_01/894812333"/>
    <hyperlink ref="F160" r:id="rId22" display="https://podminky.urs.cz/item/CS_URS_2025_01/894812339"/>
    <hyperlink ref="F162" r:id="rId23" display="https://podminky.urs.cz/item/CS_URS_2025_01/894812377"/>
    <hyperlink ref="F165" r:id="rId24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3885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3886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3887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3887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ROUND((SUM(BE86:BE153)),  2)</f>
        <v>0</v>
      </c>
      <c r="G33" s="41"/>
      <c r="H33" s="41"/>
      <c r="I33" s="161">
        <v>0.20999999999999999</v>
      </c>
      <c r="J33" s="160">
        <f>ROUND(((SUM(BE86:BE153))*I33),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ROUND((SUM(BF86:BF153)),  2)</f>
        <v>0</v>
      </c>
      <c r="G34" s="41"/>
      <c r="H34" s="41"/>
      <c r="I34" s="161">
        <v>0.12</v>
      </c>
      <c r="J34" s="160">
        <f>ROUND(((SUM(BF86:BF153))*I34),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ROUND((SUM(BG86:BG153)),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ROUND((SUM(BH86:BH153)),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ROUND((SUM(BI86:BI153)),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04.3 - Přípojka plynu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4292</v>
      </c>
      <c r="E62" s="186"/>
      <c r="F62" s="186"/>
      <c r="G62" s="186"/>
      <c r="H62" s="186"/>
      <c r="I62" s="186"/>
      <c r="J62" s="187">
        <f>J127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J135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4299</v>
      </c>
      <c r="E65" s="181"/>
      <c r="F65" s="181"/>
      <c r="G65" s="181"/>
      <c r="H65" s="181"/>
      <c r="I65" s="181"/>
      <c r="J65" s="182">
        <f>J140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4300</v>
      </c>
      <c r="E66" s="186"/>
      <c r="F66" s="186"/>
      <c r="G66" s="186"/>
      <c r="H66" s="186"/>
      <c r="I66" s="186"/>
      <c r="J66" s="187">
        <f>J141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04.3 - Přípojka plynu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P87+P140</f>
        <v>0</v>
      </c>
      <c r="Q86" s="99"/>
      <c r="R86" s="197">
        <f>R87+R140</f>
        <v>58.446446160000008</v>
      </c>
      <c r="S86" s="99"/>
      <c r="T86" s="198">
        <f>T87+T140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BK87+BK140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P88+P132+P135</f>
        <v>0</v>
      </c>
      <c r="Q87" s="208"/>
      <c r="R87" s="209">
        <f>R88+R132+R135</f>
        <v>58.410916000000007</v>
      </c>
      <c r="S87" s="208"/>
      <c r="T87" s="210">
        <f>T88+T132+T135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BK88+BK132+BK135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P89+SUM(P90:P127)</f>
        <v>0</v>
      </c>
      <c r="Q88" s="208"/>
      <c r="R88" s="209">
        <f>R89+SUM(R90:R127)</f>
        <v>58.399936000000004</v>
      </c>
      <c r="S88" s="208"/>
      <c r="T88" s="210">
        <f>T89+SUM(T90:T127)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BK89+SUM(BK90:BK127)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5154</v>
      </c>
      <c r="F89" s="218" t="s">
        <v>5155</v>
      </c>
      <c r="G89" s="219" t="s">
        <v>233</v>
      </c>
      <c r="H89" s="220">
        <v>156.16</v>
      </c>
      <c r="I89" s="221"/>
      <c r="J89" s="222">
        <f>ROUND(I89*H89,2)</f>
        <v>0</v>
      </c>
      <c r="K89" s="218" t="s">
        <v>3896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5239</v>
      </c>
    </row>
    <row r="90" s="2" customFormat="1">
      <c r="A90" s="41"/>
      <c r="B90" s="42"/>
      <c r="C90" s="43"/>
      <c r="D90" s="229" t="s">
        <v>200</v>
      </c>
      <c r="E90" s="43"/>
      <c r="F90" s="230" t="s">
        <v>5157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4" customFormat="1">
      <c r="A91" s="14"/>
      <c r="B91" s="245"/>
      <c r="C91" s="246"/>
      <c r="D91" s="236" t="s">
        <v>202</v>
      </c>
      <c r="E91" s="247" t="s">
        <v>19</v>
      </c>
      <c r="F91" s="248" t="s">
        <v>5240</v>
      </c>
      <c r="G91" s="246"/>
      <c r="H91" s="249">
        <v>156.16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202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191</v>
      </c>
    </row>
    <row r="92" s="16" customFormat="1">
      <c r="A92" s="16"/>
      <c r="B92" s="267"/>
      <c r="C92" s="268"/>
      <c r="D92" s="236" t="s">
        <v>202</v>
      </c>
      <c r="E92" s="269" t="s">
        <v>19</v>
      </c>
      <c r="F92" s="270" t="s">
        <v>212</v>
      </c>
      <c r="G92" s="268"/>
      <c r="H92" s="271">
        <v>156.16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202</v>
      </c>
      <c r="AU92" s="277" t="s">
        <v>82</v>
      </c>
      <c r="AV92" s="16" t="s">
        <v>198</v>
      </c>
      <c r="AW92" s="16" t="s">
        <v>34</v>
      </c>
      <c r="AX92" s="16" t="s">
        <v>80</v>
      </c>
      <c r="AY92" s="277" t="s">
        <v>191</v>
      </c>
    </row>
    <row r="93" s="2" customFormat="1" ht="21.75" customHeight="1">
      <c r="A93" s="41"/>
      <c r="B93" s="42"/>
      <c r="C93" s="216" t="s">
        <v>82</v>
      </c>
      <c r="D93" s="216" t="s">
        <v>193</v>
      </c>
      <c r="E93" s="217" t="s">
        <v>4306</v>
      </c>
      <c r="F93" s="218" t="s">
        <v>4307</v>
      </c>
      <c r="G93" s="219" t="s">
        <v>196</v>
      </c>
      <c r="H93" s="220">
        <v>390.39999999999998</v>
      </c>
      <c r="I93" s="221"/>
      <c r="J93" s="222">
        <f>ROUND(I93*H93,2)</f>
        <v>0</v>
      </c>
      <c r="K93" s="218" t="s">
        <v>3896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0.00084000000000000003</v>
      </c>
      <c r="R93" s="225">
        <f>Q93*H93</f>
        <v>0.32793600000000001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5241</v>
      </c>
    </row>
    <row r="94" s="2" customFormat="1">
      <c r="A94" s="41"/>
      <c r="B94" s="42"/>
      <c r="C94" s="43"/>
      <c r="D94" s="229" t="s">
        <v>200</v>
      </c>
      <c r="E94" s="43"/>
      <c r="F94" s="230" t="s">
        <v>4309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5242</v>
      </c>
      <c r="G95" s="246"/>
      <c r="H95" s="249">
        <v>390.39999999999998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6" customFormat="1">
      <c r="A96" s="16"/>
      <c r="B96" s="267"/>
      <c r="C96" s="268"/>
      <c r="D96" s="236" t="s">
        <v>202</v>
      </c>
      <c r="E96" s="269" t="s">
        <v>19</v>
      </c>
      <c r="F96" s="270" t="s">
        <v>212</v>
      </c>
      <c r="G96" s="268"/>
      <c r="H96" s="271">
        <v>390.39999999999998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202</v>
      </c>
      <c r="AU96" s="277" t="s">
        <v>82</v>
      </c>
      <c r="AV96" s="16" t="s">
        <v>198</v>
      </c>
      <c r="AW96" s="16" t="s">
        <v>34</v>
      </c>
      <c r="AX96" s="16" t="s">
        <v>80</v>
      </c>
      <c r="AY96" s="277" t="s">
        <v>191</v>
      </c>
    </row>
    <row r="97" s="2" customFormat="1" ht="24.15" customHeight="1">
      <c r="A97" s="41"/>
      <c r="B97" s="42"/>
      <c r="C97" s="216" t="s">
        <v>93</v>
      </c>
      <c r="D97" s="216" t="s">
        <v>193</v>
      </c>
      <c r="E97" s="217" t="s">
        <v>4311</v>
      </c>
      <c r="F97" s="218" t="s">
        <v>4312</v>
      </c>
      <c r="G97" s="219" t="s">
        <v>196</v>
      </c>
      <c r="H97" s="220">
        <v>390.39999999999998</v>
      </c>
      <c r="I97" s="221"/>
      <c r="J97" s="222">
        <f>ROUND(I97*H97,2)</f>
        <v>0</v>
      </c>
      <c r="K97" s="218" t="s">
        <v>3896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5243</v>
      </c>
    </row>
    <row r="98" s="2" customFormat="1">
      <c r="A98" s="41"/>
      <c r="B98" s="42"/>
      <c r="C98" s="43"/>
      <c r="D98" s="229" t="s">
        <v>200</v>
      </c>
      <c r="E98" s="43"/>
      <c r="F98" s="230" t="s">
        <v>4314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200</v>
      </c>
      <c r="AU98" s="20" t="s">
        <v>82</v>
      </c>
    </row>
    <row r="99" s="2" customFormat="1" ht="37.8" customHeight="1">
      <c r="A99" s="41"/>
      <c r="B99" s="42"/>
      <c r="C99" s="216" t="s">
        <v>198</v>
      </c>
      <c r="D99" s="216" t="s">
        <v>193</v>
      </c>
      <c r="E99" s="217" t="s">
        <v>4315</v>
      </c>
      <c r="F99" s="218" t="s">
        <v>4316</v>
      </c>
      <c r="G99" s="219" t="s">
        <v>233</v>
      </c>
      <c r="H99" s="220">
        <v>48.799999999999997</v>
      </c>
      <c r="I99" s="221"/>
      <c r="J99" s="222">
        <f>ROUND(I99*H99,2)</f>
        <v>0</v>
      </c>
      <c r="K99" s="218" t="s">
        <v>3896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5244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4318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4" customFormat="1">
      <c r="A101" s="14"/>
      <c r="B101" s="245"/>
      <c r="C101" s="246"/>
      <c r="D101" s="236" t="s">
        <v>202</v>
      </c>
      <c r="E101" s="247" t="s">
        <v>19</v>
      </c>
      <c r="F101" s="248" t="s">
        <v>5245</v>
      </c>
      <c r="G101" s="246"/>
      <c r="H101" s="249">
        <v>48.799999999999997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202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191</v>
      </c>
    </row>
    <row r="102" s="16" customFormat="1">
      <c r="A102" s="16"/>
      <c r="B102" s="267"/>
      <c r="C102" s="268"/>
      <c r="D102" s="236" t="s">
        <v>202</v>
      </c>
      <c r="E102" s="269" t="s">
        <v>19</v>
      </c>
      <c r="F102" s="270" t="s">
        <v>212</v>
      </c>
      <c r="G102" s="268"/>
      <c r="H102" s="271">
        <v>48.799999999999997</v>
      </c>
      <c r="I102" s="272"/>
      <c r="J102" s="268"/>
      <c r="K102" s="268"/>
      <c r="L102" s="273"/>
      <c r="M102" s="274"/>
      <c r="N102" s="275"/>
      <c r="O102" s="275"/>
      <c r="P102" s="275"/>
      <c r="Q102" s="275"/>
      <c r="R102" s="275"/>
      <c r="S102" s="275"/>
      <c r="T102" s="27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7" t="s">
        <v>202</v>
      </c>
      <c r="AU102" s="277" t="s">
        <v>82</v>
      </c>
      <c r="AV102" s="16" t="s">
        <v>198</v>
      </c>
      <c r="AW102" s="16" t="s">
        <v>34</v>
      </c>
      <c r="AX102" s="16" t="s">
        <v>80</v>
      </c>
      <c r="AY102" s="277" t="s">
        <v>191</v>
      </c>
    </row>
    <row r="103" s="2" customFormat="1" ht="37.8" customHeight="1">
      <c r="A103" s="41"/>
      <c r="B103" s="42"/>
      <c r="C103" s="216" t="s">
        <v>242</v>
      </c>
      <c r="D103" s="216" t="s">
        <v>193</v>
      </c>
      <c r="E103" s="217" t="s">
        <v>4320</v>
      </c>
      <c r="F103" s="218" t="s">
        <v>4321</v>
      </c>
      <c r="G103" s="219" t="s">
        <v>233</v>
      </c>
      <c r="H103" s="220">
        <v>488</v>
      </c>
      <c r="I103" s="221"/>
      <c r="J103" s="222">
        <f>ROUND(I103*H103,2)</f>
        <v>0</v>
      </c>
      <c r="K103" s="218" t="s">
        <v>3896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5246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4323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5247</v>
      </c>
      <c r="G105" s="246"/>
      <c r="H105" s="249">
        <v>48.799999999999997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48.799999999999997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72</v>
      </c>
      <c r="AY106" s="277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5248</v>
      </c>
      <c r="G107" s="246"/>
      <c r="H107" s="249">
        <v>488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191</v>
      </c>
    </row>
    <row r="108" s="2" customFormat="1" ht="24.15" customHeight="1">
      <c r="A108" s="41"/>
      <c r="B108" s="42"/>
      <c r="C108" s="216" t="s">
        <v>247</v>
      </c>
      <c r="D108" s="216" t="s">
        <v>193</v>
      </c>
      <c r="E108" s="217" t="s">
        <v>4326</v>
      </c>
      <c r="F108" s="218" t="s">
        <v>4327</v>
      </c>
      <c r="G108" s="219" t="s">
        <v>233</v>
      </c>
      <c r="H108" s="220">
        <v>48.799999999999997</v>
      </c>
      <c r="I108" s="221"/>
      <c r="J108" s="222">
        <f>ROUND(I108*H108,2)</f>
        <v>0</v>
      </c>
      <c r="K108" s="218" t="s">
        <v>3896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5249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4329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 ht="24.15" customHeight="1">
      <c r="A110" s="41"/>
      <c r="B110" s="42"/>
      <c r="C110" s="216" t="s">
        <v>254</v>
      </c>
      <c r="D110" s="216" t="s">
        <v>193</v>
      </c>
      <c r="E110" s="217" t="s">
        <v>4330</v>
      </c>
      <c r="F110" s="218" t="s">
        <v>4331</v>
      </c>
      <c r="G110" s="219" t="s">
        <v>233</v>
      </c>
      <c r="H110" s="220">
        <v>48.799999999999997</v>
      </c>
      <c r="I110" s="221"/>
      <c r="J110" s="222">
        <f>ROUND(I110*H110,2)</f>
        <v>0</v>
      </c>
      <c r="K110" s="218" t="s">
        <v>3896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5250</v>
      </c>
    </row>
    <row r="111" s="2" customFormat="1">
      <c r="A111" s="41"/>
      <c r="B111" s="42"/>
      <c r="C111" s="43"/>
      <c r="D111" s="229" t="s">
        <v>200</v>
      </c>
      <c r="E111" s="43"/>
      <c r="F111" s="230" t="s">
        <v>4333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200</v>
      </c>
      <c r="AU111" s="20" t="s">
        <v>82</v>
      </c>
    </row>
    <row r="112" s="2" customFormat="1" ht="24.15" customHeight="1">
      <c r="A112" s="41"/>
      <c r="B112" s="42"/>
      <c r="C112" s="216" t="s">
        <v>259</v>
      </c>
      <c r="D112" s="216" t="s">
        <v>193</v>
      </c>
      <c r="E112" s="217" t="s">
        <v>4334</v>
      </c>
      <c r="F112" s="218" t="s">
        <v>4335</v>
      </c>
      <c r="G112" s="219" t="s">
        <v>233</v>
      </c>
      <c r="H112" s="220">
        <v>48.799999999999997</v>
      </c>
      <c r="I112" s="221"/>
      <c r="J112" s="222">
        <f>ROUND(I112*H112,2)</f>
        <v>0</v>
      </c>
      <c r="K112" s="218" t="s">
        <v>3896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5251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4337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2" customFormat="1" ht="24.15" customHeight="1">
      <c r="A114" s="41"/>
      <c r="B114" s="42"/>
      <c r="C114" s="216" t="s">
        <v>264</v>
      </c>
      <c r="D114" s="216" t="s">
        <v>193</v>
      </c>
      <c r="E114" s="217" t="s">
        <v>397</v>
      </c>
      <c r="F114" s="218" t="s">
        <v>398</v>
      </c>
      <c r="G114" s="219" t="s">
        <v>310</v>
      </c>
      <c r="H114" s="220">
        <v>109.8</v>
      </c>
      <c r="I114" s="221"/>
      <c r="J114" s="222">
        <f>ROUND(I114*H114,2)</f>
        <v>0</v>
      </c>
      <c r="K114" s="218" t="s">
        <v>3896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5252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4339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5247</v>
      </c>
      <c r="G116" s="246"/>
      <c r="H116" s="249">
        <v>48.799999999999997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48.799999999999997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72</v>
      </c>
      <c r="AY117" s="277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5253</v>
      </c>
      <c r="G118" s="246"/>
      <c r="H118" s="249">
        <v>109.8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80</v>
      </c>
      <c r="AY118" s="255" t="s">
        <v>191</v>
      </c>
    </row>
    <row r="119" s="2" customFormat="1" ht="24.15" customHeight="1">
      <c r="A119" s="41"/>
      <c r="B119" s="42"/>
      <c r="C119" s="216" t="s">
        <v>270</v>
      </c>
      <c r="D119" s="216" t="s">
        <v>193</v>
      </c>
      <c r="E119" s="217" t="s">
        <v>4341</v>
      </c>
      <c r="F119" s="218" t="s">
        <v>4342</v>
      </c>
      <c r="G119" s="219" t="s">
        <v>233</v>
      </c>
      <c r="H119" s="220">
        <v>107.36</v>
      </c>
      <c r="I119" s="221"/>
      <c r="J119" s="222">
        <f>ROUND(I119*H119,2)</f>
        <v>0</v>
      </c>
      <c r="K119" s="218" t="s">
        <v>3896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5254</v>
      </c>
    </row>
    <row r="120" s="2" customFormat="1">
      <c r="A120" s="41"/>
      <c r="B120" s="42"/>
      <c r="C120" s="43"/>
      <c r="D120" s="229" t="s">
        <v>200</v>
      </c>
      <c r="E120" s="43"/>
      <c r="F120" s="230" t="s">
        <v>4344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200</v>
      </c>
      <c r="AU120" s="20" t="s">
        <v>82</v>
      </c>
    </row>
    <row r="121" s="2" customFormat="1" ht="37.8" customHeight="1">
      <c r="A121" s="41"/>
      <c r="B121" s="42"/>
      <c r="C121" s="216" t="s">
        <v>275</v>
      </c>
      <c r="D121" s="216" t="s">
        <v>193</v>
      </c>
      <c r="E121" s="217" t="s">
        <v>4345</v>
      </c>
      <c r="F121" s="218" t="s">
        <v>4346</v>
      </c>
      <c r="G121" s="219" t="s">
        <v>233</v>
      </c>
      <c r="H121" s="220">
        <v>34.159999999999997</v>
      </c>
      <c r="I121" s="221"/>
      <c r="J121" s="222">
        <f>ROUND(I121*H121,2)</f>
        <v>0</v>
      </c>
      <c r="K121" s="218" t="s">
        <v>3896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5255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4348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5256</v>
      </c>
      <c r="G123" s="246"/>
      <c r="H123" s="249">
        <v>34.159999999999997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34.159999999999997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2" customFormat="1" ht="16.5" customHeight="1">
      <c r="A125" s="41"/>
      <c r="B125" s="42"/>
      <c r="C125" s="278" t="s">
        <v>8</v>
      </c>
      <c r="D125" s="278" t="s">
        <v>260</v>
      </c>
      <c r="E125" s="279" t="s">
        <v>4350</v>
      </c>
      <c r="F125" s="280" t="s">
        <v>4351</v>
      </c>
      <c r="G125" s="281" t="s">
        <v>310</v>
      </c>
      <c r="H125" s="282">
        <v>58.072000000000003</v>
      </c>
      <c r="I125" s="283"/>
      <c r="J125" s="284">
        <f>ROUND(I125*H125,2)</f>
        <v>0</v>
      </c>
      <c r="K125" s="280" t="s">
        <v>3896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1</v>
      </c>
      <c r="R125" s="225">
        <f>Q125*H125</f>
        <v>58.072000000000003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259</v>
      </c>
      <c r="AT125" s="227" t="s">
        <v>260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5257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5258</v>
      </c>
      <c r="G126" s="246"/>
      <c r="H126" s="249">
        <v>58.072000000000003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80</v>
      </c>
      <c r="AY126" s="255" t="s">
        <v>191</v>
      </c>
    </row>
    <row r="127" s="12" customFormat="1" ht="20.88" customHeight="1">
      <c r="A127" s="12"/>
      <c r="B127" s="200"/>
      <c r="C127" s="201"/>
      <c r="D127" s="202" t="s">
        <v>71</v>
      </c>
      <c r="E127" s="214" t="s">
        <v>198</v>
      </c>
      <c r="F127" s="214" t="s">
        <v>911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SUM(P128:P131)</f>
        <v>0</v>
      </c>
      <c r="Q127" s="208"/>
      <c r="R127" s="209">
        <f>SUM(R128:R131)</f>
        <v>0</v>
      </c>
      <c r="S127" s="208"/>
      <c r="T127" s="21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80</v>
      </c>
      <c r="AT127" s="212" t="s">
        <v>71</v>
      </c>
      <c r="AU127" s="212" t="s">
        <v>82</v>
      </c>
      <c r="AY127" s="211" t="s">
        <v>191</v>
      </c>
      <c r="BK127" s="213">
        <f>SUM(BK128:BK131)</f>
        <v>0</v>
      </c>
    </row>
    <row r="128" s="2" customFormat="1" ht="16.5" customHeight="1">
      <c r="A128" s="41"/>
      <c r="B128" s="42"/>
      <c r="C128" s="216" t="s">
        <v>287</v>
      </c>
      <c r="D128" s="216" t="s">
        <v>193</v>
      </c>
      <c r="E128" s="217" t="s">
        <v>4354</v>
      </c>
      <c r="F128" s="218" t="s">
        <v>4355</v>
      </c>
      <c r="G128" s="219" t="s">
        <v>233</v>
      </c>
      <c r="H128" s="220">
        <v>14.640000000000001</v>
      </c>
      <c r="I128" s="221"/>
      <c r="J128" s="222">
        <f>ROUND(I128*H128,2)</f>
        <v>0</v>
      </c>
      <c r="K128" s="218" t="s">
        <v>3896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93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5259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4357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93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5260</v>
      </c>
      <c r="G130" s="246"/>
      <c r="H130" s="249">
        <v>14.640000000000001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93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14.640000000000001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93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12" customFormat="1" ht="22.8" customHeight="1">
      <c r="A132" s="12"/>
      <c r="B132" s="200"/>
      <c r="C132" s="201"/>
      <c r="D132" s="202" t="s">
        <v>71</v>
      </c>
      <c r="E132" s="214" t="s">
        <v>259</v>
      </c>
      <c r="F132" s="214" t="s">
        <v>281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0.01098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71</v>
      </c>
      <c r="AU132" s="212" t="s">
        <v>80</v>
      </c>
      <c r="AY132" s="211" t="s">
        <v>191</v>
      </c>
      <c r="BK132" s="213">
        <f>SUM(BK133:BK134)</f>
        <v>0</v>
      </c>
    </row>
    <row r="133" s="2" customFormat="1" ht="16.5" customHeight="1">
      <c r="A133" s="41"/>
      <c r="B133" s="42"/>
      <c r="C133" s="216" t="s">
        <v>293</v>
      </c>
      <c r="D133" s="216" t="s">
        <v>193</v>
      </c>
      <c r="E133" s="217" t="s">
        <v>5261</v>
      </c>
      <c r="F133" s="218" t="s">
        <v>5262</v>
      </c>
      <c r="G133" s="219" t="s">
        <v>215</v>
      </c>
      <c r="H133" s="220">
        <v>122</v>
      </c>
      <c r="I133" s="221"/>
      <c r="J133" s="222">
        <f>ROUND(I133*H133,2)</f>
        <v>0</v>
      </c>
      <c r="K133" s="218" t="s">
        <v>3896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9.0000000000000006E-05</v>
      </c>
      <c r="R133" s="225">
        <f>Q133*H133</f>
        <v>0.01098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5263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5264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329</v>
      </c>
      <c r="F135" s="214" t="s">
        <v>330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191</v>
      </c>
      <c r="BK135" s="213">
        <f>SUM(BK136:BK139)</f>
        <v>0</v>
      </c>
    </row>
    <row r="136" s="2" customFormat="1" ht="24.15" customHeight="1">
      <c r="A136" s="41"/>
      <c r="B136" s="42"/>
      <c r="C136" s="216" t="s">
        <v>300</v>
      </c>
      <c r="D136" s="216" t="s">
        <v>193</v>
      </c>
      <c r="E136" s="217" t="s">
        <v>5234</v>
      </c>
      <c r="F136" s="218" t="s">
        <v>5235</v>
      </c>
      <c r="G136" s="219" t="s">
        <v>310</v>
      </c>
      <c r="H136" s="220">
        <v>58.411000000000001</v>
      </c>
      <c r="I136" s="221"/>
      <c r="J136" s="222">
        <f>ROUND(I136*H136,2)</f>
        <v>0</v>
      </c>
      <c r="K136" s="218" t="s">
        <v>3896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5265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5237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464</v>
      </c>
      <c r="D138" s="216" t="s">
        <v>193</v>
      </c>
      <c r="E138" s="217" t="s">
        <v>5266</v>
      </c>
      <c r="F138" s="218" t="s">
        <v>5267</v>
      </c>
      <c r="G138" s="219" t="s">
        <v>310</v>
      </c>
      <c r="H138" s="220">
        <v>58.411000000000001</v>
      </c>
      <c r="I138" s="221"/>
      <c r="J138" s="222">
        <f>ROUND(I138*H138,2)</f>
        <v>0</v>
      </c>
      <c r="K138" s="218" t="s">
        <v>3896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5268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5269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2" customFormat="1" ht="25.92" customHeight="1">
      <c r="A140" s="12"/>
      <c r="B140" s="200"/>
      <c r="C140" s="201"/>
      <c r="D140" s="202" t="s">
        <v>71</v>
      </c>
      <c r="E140" s="203" t="s">
        <v>260</v>
      </c>
      <c r="F140" s="203" t="s">
        <v>4787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0.035530159999999998</v>
      </c>
      <c r="S140" s="208"/>
      <c r="T140" s="21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71</v>
      </c>
      <c r="AU140" s="212" t="s">
        <v>72</v>
      </c>
      <c r="AY140" s="211" t="s">
        <v>191</v>
      </c>
      <c r="BK140" s="213">
        <f>BK141</f>
        <v>0</v>
      </c>
    </row>
    <row r="141" s="12" customFormat="1" ht="22.8" customHeight="1">
      <c r="A141" s="12"/>
      <c r="B141" s="200"/>
      <c r="C141" s="201"/>
      <c r="D141" s="202" t="s">
        <v>71</v>
      </c>
      <c r="E141" s="214" t="s">
        <v>4788</v>
      </c>
      <c r="F141" s="214" t="s">
        <v>4789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SUM(P142:P153)</f>
        <v>0</v>
      </c>
      <c r="Q141" s="208"/>
      <c r="R141" s="209">
        <f>SUM(R142:R153)</f>
        <v>0.035530159999999998</v>
      </c>
      <c r="S141" s="208"/>
      <c r="T141" s="210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71</v>
      </c>
      <c r="AU141" s="212" t="s">
        <v>80</v>
      </c>
      <c r="AY141" s="211" t="s">
        <v>191</v>
      </c>
      <c r="BK141" s="213">
        <f>SUM(BK142:BK153)</f>
        <v>0</v>
      </c>
    </row>
    <row r="142" s="2" customFormat="1" ht="16.5" customHeight="1">
      <c r="A142" s="41"/>
      <c r="B142" s="42"/>
      <c r="C142" s="216" t="s">
        <v>313</v>
      </c>
      <c r="D142" s="216" t="s">
        <v>193</v>
      </c>
      <c r="E142" s="217" t="s">
        <v>5270</v>
      </c>
      <c r="F142" s="218" t="s">
        <v>5271</v>
      </c>
      <c r="G142" s="219" t="s">
        <v>215</v>
      </c>
      <c r="H142" s="220">
        <v>1</v>
      </c>
      <c r="I142" s="221"/>
      <c r="J142" s="222">
        <f>ROUND(I142*H142,2)</f>
        <v>0</v>
      </c>
      <c r="K142" s="218" t="s">
        <v>3896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3.0000000000000001E-05</v>
      </c>
      <c r="R142" s="225">
        <f>Q142*H142</f>
        <v>3.0000000000000001E-05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992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992</v>
      </c>
      <c r="BM142" s="227" t="s">
        <v>5272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5273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2" customFormat="1" ht="24.15" customHeight="1">
      <c r="A144" s="41"/>
      <c r="B144" s="42"/>
      <c r="C144" s="216" t="s">
        <v>318</v>
      </c>
      <c r="D144" s="216" t="s">
        <v>193</v>
      </c>
      <c r="E144" s="217" t="s">
        <v>5274</v>
      </c>
      <c r="F144" s="218" t="s">
        <v>5275</v>
      </c>
      <c r="G144" s="219" t="s">
        <v>215</v>
      </c>
      <c r="H144" s="220">
        <v>123.59999999999999</v>
      </c>
      <c r="I144" s="221"/>
      <c r="J144" s="222">
        <f>ROUND(I144*H144,2)</f>
        <v>0</v>
      </c>
      <c r="K144" s="218" t="s">
        <v>3896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992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992</v>
      </c>
      <c r="BM144" s="227" t="s">
        <v>5276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5277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2" customFormat="1" ht="16.5" customHeight="1">
      <c r="A146" s="41"/>
      <c r="B146" s="42"/>
      <c r="C146" s="278" t="s">
        <v>324</v>
      </c>
      <c r="D146" s="278" t="s">
        <v>260</v>
      </c>
      <c r="E146" s="279" t="s">
        <v>5278</v>
      </c>
      <c r="F146" s="280" t="s">
        <v>5279</v>
      </c>
      <c r="G146" s="281" t="s">
        <v>215</v>
      </c>
      <c r="H146" s="282">
        <v>126.072</v>
      </c>
      <c r="I146" s="283"/>
      <c r="J146" s="284">
        <f>ROUND(I146*H146,2)</f>
        <v>0</v>
      </c>
      <c r="K146" s="280" t="s">
        <v>3896</v>
      </c>
      <c r="L146" s="285"/>
      <c r="M146" s="286" t="s">
        <v>19</v>
      </c>
      <c r="N146" s="287" t="s">
        <v>43</v>
      </c>
      <c r="O146" s="87"/>
      <c r="P146" s="225">
        <f>O146*H146</f>
        <v>0</v>
      </c>
      <c r="Q146" s="225">
        <v>0.00027999999999999998</v>
      </c>
      <c r="R146" s="225">
        <f>Q146*H146</f>
        <v>0.035300159999999997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2243</v>
      </c>
      <c r="AT146" s="227" t="s">
        <v>260</v>
      </c>
      <c r="AU146" s="227" t="s">
        <v>82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2243</v>
      </c>
      <c r="BM146" s="227" t="s">
        <v>5280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5281</v>
      </c>
      <c r="G147" s="246"/>
      <c r="H147" s="249">
        <v>126.072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80</v>
      </c>
      <c r="AY147" s="255" t="s">
        <v>191</v>
      </c>
    </row>
    <row r="148" s="2" customFormat="1" ht="21.75" customHeight="1">
      <c r="A148" s="41"/>
      <c r="B148" s="42"/>
      <c r="C148" s="216" t="s">
        <v>331</v>
      </c>
      <c r="D148" s="216" t="s">
        <v>193</v>
      </c>
      <c r="E148" s="217" t="s">
        <v>5282</v>
      </c>
      <c r="F148" s="218" t="s">
        <v>5283</v>
      </c>
      <c r="G148" s="219" t="s">
        <v>250</v>
      </c>
      <c r="H148" s="220">
        <v>4</v>
      </c>
      <c r="I148" s="221"/>
      <c r="J148" s="222">
        <f>ROUND(I148*H148,2)</f>
        <v>0</v>
      </c>
      <c r="K148" s="218" t="s">
        <v>3896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992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992</v>
      </c>
      <c r="BM148" s="227" t="s">
        <v>5284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5285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2" customFormat="1" ht="16.5" customHeight="1">
      <c r="A150" s="41"/>
      <c r="B150" s="42"/>
      <c r="C150" s="278" t="s">
        <v>7</v>
      </c>
      <c r="D150" s="278" t="s">
        <v>260</v>
      </c>
      <c r="E150" s="279" t="s">
        <v>5286</v>
      </c>
      <c r="F150" s="280" t="s">
        <v>5287</v>
      </c>
      <c r="G150" s="281" t="s">
        <v>250</v>
      </c>
      <c r="H150" s="282">
        <v>2</v>
      </c>
      <c r="I150" s="283"/>
      <c r="J150" s="284">
        <f>ROUND(I150*H150,2)</f>
        <v>0</v>
      </c>
      <c r="K150" s="280" t="s">
        <v>3896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4.0000000000000003E-05</v>
      </c>
      <c r="R150" s="225">
        <f>Q150*H150</f>
        <v>8.0000000000000007E-05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2243</v>
      </c>
      <c r="AT150" s="227" t="s">
        <v>260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2243</v>
      </c>
      <c r="BM150" s="227" t="s">
        <v>5288</v>
      </c>
    </row>
    <row r="151" s="2" customFormat="1" ht="16.5" customHeight="1">
      <c r="A151" s="41"/>
      <c r="B151" s="42"/>
      <c r="C151" s="278" t="s">
        <v>531</v>
      </c>
      <c r="D151" s="278" t="s">
        <v>260</v>
      </c>
      <c r="E151" s="279" t="s">
        <v>5289</v>
      </c>
      <c r="F151" s="280" t="s">
        <v>5290</v>
      </c>
      <c r="G151" s="281" t="s">
        <v>250</v>
      </c>
      <c r="H151" s="282">
        <v>2</v>
      </c>
      <c r="I151" s="283"/>
      <c r="J151" s="284">
        <f>ROUND(I151*H151,2)</f>
        <v>0</v>
      </c>
      <c r="K151" s="280" t="s">
        <v>3896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6.0000000000000002E-05</v>
      </c>
      <c r="R151" s="225">
        <f>Q151*H151</f>
        <v>0.00012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2243</v>
      </c>
      <c r="AT151" s="227" t="s">
        <v>260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2243</v>
      </c>
      <c r="BM151" s="227" t="s">
        <v>5291</v>
      </c>
    </row>
    <row r="152" s="2" customFormat="1" ht="16.5" customHeight="1">
      <c r="A152" s="41"/>
      <c r="B152" s="42"/>
      <c r="C152" s="216" t="s">
        <v>553</v>
      </c>
      <c r="D152" s="216" t="s">
        <v>193</v>
      </c>
      <c r="E152" s="217" t="s">
        <v>4790</v>
      </c>
      <c r="F152" s="218" t="s">
        <v>4791</v>
      </c>
      <c r="G152" s="219" t="s">
        <v>215</v>
      </c>
      <c r="H152" s="220">
        <v>123.59999999999999</v>
      </c>
      <c r="I152" s="221"/>
      <c r="J152" s="222">
        <f>ROUND(I152*H152,2)</f>
        <v>0</v>
      </c>
      <c r="K152" s="218" t="s">
        <v>3896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992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992</v>
      </c>
      <c r="BM152" s="227" t="s">
        <v>5292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4793</v>
      </c>
      <c r="G153" s="43"/>
      <c r="H153" s="43"/>
      <c r="I153" s="231"/>
      <c r="J153" s="43"/>
      <c r="K153" s="43"/>
      <c r="L153" s="47"/>
      <c r="M153" s="288"/>
      <c r="N153" s="289"/>
      <c r="O153" s="290"/>
      <c r="P153" s="290"/>
      <c r="Q153" s="290"/>
      <c r="R153" s="290"/>
      <c r="S153" s="290"/>
      <c r="T153" s="29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YunzmON5M9zNYl7CGclAJ5vbFmcIaBfFq7Yvqmk25XfkXWtV2DEYhV4h0+ofOR4pW7+XimtXd/mFgp/BcmV4Yw==" hashValue="/pEQH8UVX1mD2Okro4xbBFcifA4im3Qdwk6dMj/f1yDTxYybp97Ne6s46LYzs4D1kwFq05x1fVZJ5gsZAB9RGw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2354204"/>
    <hyperlink ref="F94" r:id="rId2" display="https://podminky.urs.cz/item/CS_URS_2025_01/151101101"/>
    <hyperlink ref="F98" r:id="rId3" display="https://podminky.urs.cz/item/CS_URS_2025_01/151101111"/>
    <hyperlink ref="F100" r:id="rId4" display="https://podminky.urs.cz/item/CS_URS_2025_01/162751137"/>
    <hyperlink ref="F104" r:id="rId5" display="https://podminky.urs.cz/item/CS_URS_2025_01/162751139"/>
    <hyperlink ref="F109" r:id="rId6" display="https://podminky.urs.cz/item/CS_URS_2025_01/167151102"/>
    <hyperlink ref="F111" r:id="rId7" display="https://podminky.urs.cz/item/CS_URS_2025_01/167151122"/>
    <hyperlink ref="F113" r:id="rId8" display="https://podminky.urs.cz/item/CS_URS_2025_01/171151112"/>
    <hyperlink ref="F115" r:id="rId9" display="https://podminky.urs.cz/item/CS_URS_2025_01/171201221"/>
    <hyperlink ref="F120" r:id="rId10" display="https://podminky.urs.cz/item/CS_URS_2025_01/1742511011"/>
    <hyperlink ref="F122" r:id="rId11" display="https://podminky.urs.cz/item/CS_URS_2025_01/175111101"/>
    <hyperlink ref="F129" r:id="rId12" display="https://podminky.urs.cz/item/CS_URS_2025_01/451573111"/>
    <hyperlink ref="F134" r:id="rId13" display="https://podminky.urs.cz/item/CS_URS_2025_01/899722113"/>
    <hyperlink ref="F137" r:id="rId14" display="https://podminky.urs.cz/item/CS_URS_2025_01/998276101"/>
    <hyperlink ref="F139" r:id="rId15" display="https://podminky.urs.cz/item/CS_URS_2025_01/998276124"/>
    <hyperlink ref="F143" r:id="rId16" display="https://podminky.urs.cz/item/CS_URS_2025_01/2302000031"/>
    <hyperlink ref="F145" r:id="rId17" display="https://podminky.urs.cz/item/CS_URS_2025_01/230205025"/>
    <hyperlink ref="F149" r:id="rId18" display="https://podminky.urs.cz/item/CS_URS_2025_01/230205225"/>
    <hyperlink ref="F153" r:id="rId19" display="https://podminky.urs.cz/item/CS_URS_2025_01/2302300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3885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3886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3887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3887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ROUND((SUM(BE87:BE202)),  2)</f>
        <v>0</v>
      </c>
      <c r="G33" s="41"/>
      <c r="H33" s="41"/>
      <c r="I33" s="161">
        <v>0.20999999999999999</v>
      </c>
      <c r="J33" s="160">
        <f>ROUND(((SUM(BE87:BE202))*I33),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ROUND((SUM(BF87:BF202)),  2)</f>
        <v>0</v>
      </c>
      <c r="G34" s="41"/>
      <c r="H34" s="41"/>
      <c r="I34" s="161">
        <v>0.12</v>
      </c>
      <c r="J34" s="160">
        <f>ROUND(((SUM(BF87:BF202))*I34),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ROUND((SUM(BG87:BG202)),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ROUND((SUM(BH87:BH202)),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ROUND((SUM(BI87:BI202)),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04.2 - Přípojka vody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4292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3575</v>
      </c>
      <c r="E63" s="186"/>
      <c r="F63" s="186"/>
      <c r="G63" s="186"/>
      <c r="H63" s="186"/>
      <c r="I63" s="186"/>
      <c r="J63" s="187">
        <f>J142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172</v>
      </c>
      <c r="E64" s="186"/>
      <c r="F64" s="186"/>
      <c r="G64" s="186"/>
      <c r="H64" s="186"/>
      <c r="I64" s="186"/>
      <c r="J64" s="187">
        <f>J149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J183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J195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3893</v>
      </c>
      <c r="E67" s="181"/>
      <c r="F67" s="181"/>
      <c r="G67" s="181"/>
      <c r="H67" s="181"/>
      <c r="I67" s="181"/>
      <c r="J67" s="182">
        <f>J200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SO 04.2 - Přípojka vody 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Krnov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31</v>
      </c>
      <c r="J83" s="39" t="str">
        <f>E21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P88+P200</f>
        <v>0</v>
      </c>
      <c r="Q87" s="99"/>
      <c r="R87" s="197">
        <f>R88+R200</f>
        <v>31.122696950000002</v>
      </c>
      <c r="S87" s="99"/>
      <c r="T87" s="198">
        <f>T88+T200</f>
        <v>15.574400000000001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BK88+BK200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189</v>
      </c>
      <c r="F88" s="203" t="s">
        <v>190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P89+P142+P149+P183+P195</f>
        <v>0</v>
      </c>
      <c r="Q88" s="208"/>
      <c r="R88" s="209">
        <f>R89+R142+R149+R183+R195</f>
        <v>31.122696950000002</v>
      </c>
      <c r="S88" s="208"/>
      <c r="T88" s="210">
        <f>T89+T142+T149+T183+T195</f>
        <v>15.574400000000001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BK89+BK142+BK149+BK183+BK195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80</v>
      </c>
      <c r="F89" s="214" t="s">
        <v>192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P90+SUM(P91:P137)</f>
        <v>0</v>
      </c>
      <c r="Q89" s="208"/>
      <c r="R89" s="209">
        <f>R90+SUM(R91:R137)</f>
        <v>12.680504000000001</v>
      </c>
      <c r="S89" s="208"/>
      <c r="T89" s="210">
        <f>T90+SUM(T91:T137)</f>
        <v>15.574400000000001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191</v>
      </c>
      <c r="BK89" s="213">
        <f>BK90+SUM(BK91:BK137)</f>
        <v>0</v>
      </c>
    </row>
    <row r="90" s="2" customFormat="1" ht="37.8" customHeight="1">
      <c r="A90" s="41"/>
      <c r="B90" s="42"/>
      <c r="C90" s="216" t="s">
        <v>80</v>
      </c>
      <c r="D90" s="216" t="s">
        <v>193</v>
      </c>
      <c r="E90" s="217" t="s">
        <v>5294</v>
      </c>
      <c r="F90" s="218" t="s">
        <v>5295</v>
      </c>
      <c r="G90" s="219" t="s">
        <v>196</v>
      </c>
      <c r="H90" s="220">
        <v>24.800000000000001</v>
      </c>
      <c r="I90" s="221"/>
      <c r="J90" s="222">
        <f>ROUND(I90*H90,2)</f>
        <v>0</v>
      </c>
      <c r="K90" s="218" t="s">
        <v>3896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7.1919999999999993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5296</v>
      </c>
    </row>
    <row r="91" s="2" customFormat="1">
      <c r="A91" s="41"/>
      <c r="B91" s="42"/>
      <c r="C91" s="43"/>
      <c r="D91" s="229" t="s">
        <v>200</v>
      </c>
      <c r="E91" s="43"/>
      <c r="F91" s="230" t="s">
        <v>5297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200</v>
      </c>
      <c r="AU91" s="20" t="s">
        <v>82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5298</v>
      </c>
      <c r="G92" s="246"/>
      <c r="H92" s="249">
        <v>24.800000000000001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6" customFormat="1">
      <c r="A93" s="16"/>
      <c r="B93" s="267"/>
      <c r="C93" s="268"/>
      <c r="D93" s="236" t="s">
        <v>202</v>
      </c>
      <c r="E93" s="269" t="s">
        <v>19</v>
      </c>
      <c r="F93" s="270" t="s">
        <v>212</v>
      </c>
      <c r="G93" s="268"/>
      <c r="H93" s="271">
        <v>24.800000000000001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202</v>
      </c>
      <c r="AU93" s="277" t="s">
        <v>82</v>
      </c>
      <c r="AV93" s="16" t="s">
        <v>198</v>
      </c>
      <c r="AW93" s="16" t="s">
        <v>34</v>
      </c>
      <c r="AX93" s="16" t="s">
        <v>80</v>
      </c>
      <c r="AY93" s="277" t="s">
        <v>191</v>
      </c>
    </row>
    <row r="94" s="2" customFormat="1" ht="37.8" customHeight="1">
      <c r="A94" s="41"/>
      <c r="B94" s="42"/>
      <c r="C94" s="216" t="s">
        <v>82</v>
      </c>
      <c r="D94" s="216" t="s">
        <v>193</v>
      </c>
      <c r="E94" s="217" t="s">
        <v>5299</v>
      </c>
      <c r="F94" s="218" t="s">
        <v>5300</v>
      </c>
      <c r="G94" s="219" t="s">
        <v>196</v>
      </c>
      <c r="H94" s="220">
        <v>24.800000000000001</v>
      </c>
      <c r="I94" s="221"/>
      <c r="J94" s="222">
        <f>ROUND(I94*H94,2)</f>
        <v>0</v>
      </c>
      <c r="K94" s="218" t="s">
        <v>3896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0.23999999999999999</v>
      </c>
      <c r="T94" s="226">
        <f>S94*H94</f>
        <v>5.952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5301</v>
      </c>
    </row>
    <row r="95" s="2" customFormat="1">
      <c r="A95" s="41"/>
      <c r="B95" s="42"/>
      <c r="C95" s="43"/>
      <c r="D95" s="229" t="s">
        <v>200</v>
      </c>
      <c r="E95" s="43"/>
      <c r="F95" s="230" t="s">
        <v>5302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2" customFormat="1" ht="37.8" customHeight="1">
      <c r="A96" s="41"/>
      <c r="B96" s="42"/>
      <c r="C96" s="216" t="s">
        <v>93</v>
      </c>
      <c r="D96" s="216" t="s">
        <v>193</v>
      </c>
      <c r="E96" s="217" t="s">
        <v>5303</v>
      </c>
      <c r="F96" s="218" t="s">
        <v>5304</v>
      </c>
      <c r="G96" s="219" t="s">
        <v>196</v>
      </c>
      <c r="H96" s="220">
        <v>24.800000000000001</v>
      </c>
      <c r="I96" s="221"/>
      <c r="J96" s="222">
        <f>ROUND(I96*H96,2)</f>
        <v>0</v>
      </c>
      <c r="K96" s="218" t="s">
        <v>3896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0.098000000000000004</v>
      </c>
      <c r="T96" s="226">
        <f>S96*H96</f>
        <v>2.4304000000000001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5305</v>
      </c>
    </row>
    <row r="97" s="2" customFormat="1">
      <c r="A97" s="41"/>
      <c r="B97" s="42"/>
      <c r="C97" s="43"/>
      <c r="D97" s="229" t="s">
        <v>200</v>
      </c>
      <c r="E97" s="43"/>
      <c r="F97" s="230" t="s">
        <v>5306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24.15" customHeight="1">
      <c r="A98" s="41"/>
      <c r="B98" s="42"/>
      <c r="C98" s="216" t="s">
        <v>198</v>
      </c>
      <c r="D98" s="216" t="s">
        <v>193</v>
      </c>
      <c r="E98" s="217" t="s">
        <v>4301</v>
      </c>
      <c r="F98" s="218" t="s">
        <v>4302</v>
      </c>
      <c r="G98" s="219" t="s">
        <v>233</v>
      </c>
      <c r="H98" s="220">
        <v>74.738</v>
      </c>
      <c r="I98" s="221"/>
      <c r="J98" s="222">
        <f>ROUND(I98*H98,2)</f>
        <v>0</v>
      </c>
      <c r="K98" s="218" t="s">
        <v>3896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5307</v>
      </c>
    </row>
    <row r="99" s="2" customFormat="1">
      <c r="A99" s="41"/>
      <c r="B99" s="42"/>
      <c r="C99" s="43"/>
      <c r="D99" s="229" t="s">
        <v>200</v>
      </c>
      <c r="E99" s="43"/>
      <c r="F99" s="230" t="s">
        <v>4304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4" customFormat="1">
      <c r="A100" s="14"/>
      <c r="B100" s="245"/>
      <c r="C100" s="246"/>
      <c r="D100" s="236" t="s">
        <v>202</v>
      </c>
      <c r="E100" s="247" t="s">
        <v>19</v>
      </c>
      <c r="F100" s="248" t="s">
        <v>5308</v>
      </c>
      <c r="G100" s="246"/>
      <c r="H100" s="249">
        <v>70.799999999999997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202</v>
      </c>
      <c r="AU100" s="255" t="s">
        <v>82</v>
      </c>
      <c r="AV100" s="14" t="s">
        <v>82</v>
      </c>
      <c r="AW100" s="14" t="s">
        <v>34</v>
      </c>
      <c r="AX100" s="14" t="s">
        <v>72</v>
      </c>
      <c r="AY100" s="255" t="s">
        <v>191</v>
      </c>
    </row>
    <row r="101" s="14" customFormat="1">
      <c r="A101" s="14"/>
      <c r="B101" s="245"/>
      <c r="C101" s="246"/>
      <c r="D101" s="236" t="s">
        <v>202</v>
      </c>
      <c r="E101" s="247" t="s">
        <v>19</v>
      </c>
      <c r="F101" s="248" t="s">
        <v>5309</v>
      </c>
      <c r="G101" s="246"/>
      <c r="H101" s="249">
        <v>3.9380000000000002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202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191</v>
      </c>
    </row>
    <row r="102" s="16" customFormat="1">
      <c r="A102" s="16"/>
      <c r="B102" s="267"/>
      <c r="C102" s="268"/>
      <c r="D102" s="236" t="s">
        <v>202</v>
      </c>
      <c r="E102" s="269" t="s">
        <v>19</v>
      </c>
      <c r="F102" s="270" t="s">
        <v>212</v>
      </c>
      <c r="G102" s="268"/>
      <c r="H102" s="271">
        <v>74.738</v>
      </c>
      <c r="I102" s="272"/>
      <c r="J102" s="268"/>
      <c r="K102" s="268"/>
      <c r="L102" s="273"/>
      <c r="M102" s="274"/>
      <c r="N102" s="275"/>
      <c r="O102" s="275"/>
      <c r="P102" s="275"/>
      <c r="Q102" s="275"/>
      <c r="R102" s="275"/>
      <c r="S102" s="275"/>
      <c r="T102" s="27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7" t="s">
        <v>202</v>
      </c>
      <c r="AU102" s="277" t="s">
        <v>82</v>
      </c>
      <c r="AV102" s="16" t="s">
        <v>198</v>
      </c>
      <c r="AW102" s="16" t="s">
        <v>34</v>
      </c>
      <c r="AX102" s="16" t="s">
        <v>80</v>
      </c>
      <c r="AY102" s="277" t="s">
        <v>191</v>
      </c>
    </row>
    <row r="103" s="2" customFormat="1" ht="21.75" customHeight="1">
      <c r="A103" s="41"/>
      <c r="B103" s="42"/>
      <c r="C103" s="216" t="s">
        <v>242</v>
      </c>
      <c r="D103" s="216" t="s">
        <v>193</v>
      </c>
      <c r="E103" s="217" t="s">
        <v>4306</v>
      </c>
      <c r="F103" s="218" t="s">
        <v>4307</v>
      </c>
      <c r="G103" s="219" t="s">
        <v>196</v>
      </c>
      <c r="H103" s="220">
        <v>200.59999999999999</v>
      </c>
      <c r="I103" s="221"/>
      <c r="J103" s="222">
        <f>ROUND(I103*H103,2)</f>
        <v>0</v>
      </c>
      <c r="K103" s="218" t="s">
        <v>3896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0.00084000000000000003</v>
      </c>
      <c r="R103" s="225">
        <f>Q103*H103</f>
        <v>0.16850400000000002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5310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4309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5311</v>
      </c>
      <c r="G105" s="246"/>
      <c r="H105" s="249">
        <v>200.59999999999999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200.59999999999999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24.15" customHeight="1">
      <c r="A107" s="41"/>
      <c r="B107" s="42"/>
      <c r="C107" s="216" t="s">
        <v>247</v>
      </c>
      <c r="D107" s="216" t="s">
        <v>193</v>
      </c>
      <c r="E107" s="217" t="s">
        <v>4311</v>
      </c>
      <c r="F107" s="218" t="s">
        <v>4312</v>
      </c>
      <c r="G107" s="219" t="s">
        <v>196</v>
      </c>
      <c r="H107" s="220">
        <v>200.59999999999999</v>
      </c>
      <c r="I107" s="221"/>
      <c r="J107" s="222">
        <f>ROUND(I107*H107,2)</f>
        <v>0</v>
      </c>
      <c r="K107" s="218" t="s">
        <v>3896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5312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4314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2" customFormat="1" ht="37.8" customHeight="1">
      <c r="A109" s="41"/>
      <c r="B109" s="42"/>
      <c r="C109" s="216" t="s">
        <v>254</v>
      </c>
      <c r="D109" s="216" t="s">
        <v>193</v>
      </c>
      <c r="E109" s="217" t="s">
        <v>4315</v>
      </c>
      <c r="F109" s="218" t="s">
        <v>4316</v>
      </c>
      <c r="G109" s="219" t="s">
        <v>233</v>
      </c>
      <c r="H109" s="220">
        <v>23.600000000000001</v>
      </c>
      <c r="I109" s="221"/>
      <c r="J109" s="222">
        <f>ROUND(I109*H109,2)</f>
        <v>0</v>
      </c>
      <c r="K109" s="218" t="s">
        <v>3896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5313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4318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5314</v>
      </c>
      <c r="G111" s="246"/>
      <c r="H111" s="249">
        <v>23.600000000000001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6" customFormat="1">
      <c r="A112" s="16"/>
      <c r="B112" s="267"/>
      <c r="C112" s="268"/>
      <c r="D112" s="236" t="s">
        <v>202</v>
      </c>
      <c r="E112" s="269" t="s">
        <v>19</v>
      </c>
      <c r="F112" s="270" t="s">
        <v>212</v>
      </c>
      <c r="G112" s="268"/>
      <c r="H112" s="271">
        <v>23.600000000000001</v>
      </c>
      <c r="I112" s="272"/>
      <c r="J112" s="268"/>
      <c r="K112" s="268"/>
      <c r="L112" s="273"/>
      <c r="M112" s="274"/>
      <c r="N112" s="275"/>
      <c r="O112" s="275"/>
      <c r="P112" s="275"/>
      <c r="Q112" s="275"/>
      <c r="R112" s="275"/>
      <c r="S112" s="275"/>
      <c r="T112" s="27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77" t="s">
        <v>202</v>
      </c>
      <c r="AU112" s="277" t="s">
        <v>82</v>
      </c>
      <c r="AV112" s="16" t="s">
        <v>198</v>
      </c>
      <c r="AW112" s="16" t="s">
        <v>34</v>
      </c>
      <c r="AX112" s="16" t="s">
        <v>80</v>
      </c>
      <c r="AY112" s="277" t="s">
        <v>191</v>
      </c>
    </row>
    <row r="113" s="2" customFormat="1" ht="37.8" customHeight="1">
      <c r="A113" s="41"/>
      <c r="B113" s="42"/>
      <c r="C113" s="216" t="s">
        <v>259</v>
      </c>
      <c r="D113" s="216" t="s">
        <v>193</v>
      </c>
      <c r="E113" s="217" t="s">
        <v>4320</v>
      </c>
      <c r="F113" s="218" t="s">
        <v>4321</v>
      </c>
      <c r="G113" s="219" t="s">
        <v>233</v>
      </c>
      <c r="H113" s="220">
        <v>330.39999999999998</v>
      </c>
      <c r="I113" s="221"/>
      <c r="J113" s="222">
        <f>ROUND(I113*H113,2)</f>
        <v>0</v>
      </c>
      <c r="K113" s="218" t="s">
        <v>3896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5315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4323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5316</v>
      </c>
      <c r="G115" s="246"/>
      <c r="H115" s="249">
        <v>23.600000000000001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6" customFormat="1">
      <c r="A116" s="16"/>
      <c r="B116" s="267"/>
      <c r="C116" s="268"/>
      <c r="D116" s="236" t="s">
        <v>202</v>
      </c>
      <c r="E116" s="269" t="s">
        <v>19</v>
      </c>
      <c r="F116" s="270" t="s">
        <v>212</v>
      </c>
      <c r="G116" s="268"/>
      <c r="H116" s="271">
        <v>23.600000000000001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202</v>
      </c>
      <c r="AU116" s="277" t="s">
        <v>82</v>
      </c>
      <c r="AV116" s="16" t="s">
        <v>198</v>
      </c>
      <c r="AW116" s="16" t="s">
        <v>34</v>
      </c>
      <c r="AX116" s="16" t="s">
        <v>72</v>
      </c>
      <c r="AY116" s="277" t="s">
        <v>191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5317</v>
      </c>
      <c r="G117" s="246"/>
      <c r="H117" s="249">
        <v>330.39999999999998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191</v>
      </c>
    </row>
    <row r="118" s="2" customFormat="1" ht="24.15" customHeight="1">
      <c r="A118" s="41"/>
      <c r="B118" s="42"/>
      <c r="C118" s="216" t="s">
        <v>264</v>
      </c>
      <c r="D118" s="216" t="s">
        <v>193</v>
      </c>
      <c r="E118" s="217" t="s">
        <v>4326</v>
      </c>
      <c r="F118" s="218" t="s">
        <v>4327</v>
      </c>
      <c r="G118" s="219" t="s">
        <v>233</v>
      </c>
      <c r="H118" s="220">
        <v>23.600000000000001</v>
      </c>
      <c r="I118" s="221"/>
      <c r="J118" s="222">
        <f>ROUND(I118*H118,2)</f>
        <v>0</v>
      </c>
      <c r="K118" s="218" t="s">
        <v>3896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5318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4329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2" customFormat="1" ht="24.15" customHeight="1">
      <c r="A120" s="41"/>
      <c r="B120" s="42"/>
      <c r="C120" s="216" t="s">
        <v>270</v>
      </c>
      <c r="D120" s="216" t="s">
        <v>193</v>
      </c>
      <c r="E120" s="217" t="s">
        <v>4330</v>
      </c>
      <c r="F120" s="218" t="s">
        <v>4331</v>
      </c>
      <c r="G120" s="219" t="s">
        <v>233</v>
      </c>
      <c r="H120" s="220">
        <v>23.600000000000001</v>
      </c>
      <c r="I120" s="221"/>
      <c r="J120" s="222">
        <f>ROUND(I120*H120,2)</f>
        <v>0</v>
      </c>
      <c r="K120" s="218" t="s">
        <v>3896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5319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4333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24.15" customHeight="1">
      <c r="A122" s="41"/>
      <c r="B122" s="42"/>
      <c r="C122" s="216" t="s">
        <v>275</v>
      </c>
      <c r="D122" s="216" t="s">
        <v>193</v>
      </c>
      <c r="E122" s="217" t="s">
        <v>4334</v>
      </c>
      <c r="F122" s="218" t="s">
        <v>4335</v>
      </c>
      <c r="G122" s="219" t="s">
        <v>233</v>
      </c>
      <c r="H122" s="220">
        <v>23.600000000000001</v>
      </c>
      <c r="I122" s="221"/>
      <c r="J122" s="222">
        <f>ROUND(I122*H122,2)</f>
        <v>0</v>
      </c>
      <c r="K122" s="218" t="s">
        <v>3896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5320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4337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2" customFormat="1" ht="24.15" customHeight="1">
      <c r="A124" s="41"/>
      <c r="B124" s="42"/>
      <c r="C124" s="216" t="s">
        <v>8</v>
      </c>
      <c r="D124" s="216" t="s">
        <v>193</v>
      </c>
      <c r="E124" s="217" t="s">
        <v>397</v>
      </c>
      <c r="F124" s="218" t="s">
        <v>398</v>
      </c>
      <c r="G124" s="219" t="s">
        <v>310</v>
      </c>
      <c r="H124" s="220">
        <v>53.100000000000001</v>
      </c>
      <c r="I124" s="221"/>
      <c r="J124" s="222">
        <f>ROUND(I124*H124,2)</f>
        <v>0</v>
      </c>
      <c r="K124" s="218" t="s">
        <v>3896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5321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4339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5316</v>
      </c>
      <c r="G126" s="246"/>
      <c r="H126" s="249">
        <v>23.600000000000001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23.600000000000001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72</v>
      </c>
      <c r="AY127" s="277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5322</v>
      </c>
      <c r="G128" s="246"/>
      <c r="H128" s="249">
        <v>53.100000000000001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80</v>
      </c>
      <c r="AY128" s="255" t="s">
        <v>191</v>
      </c>
    </row>
    <row r="129" s="2" customFormat="1" ht="24.15" customHeight="1">
      <c r="A129" s="41"/>
      <c r="B129" s="42"/>
      <c r="C129" s="216" t="s">
        <v>287</v>
      </c>
      <c r="D129" s="216" t="s">
        <v>193</v>
      </c>
      <c r="E129" s="217" t="s">
        <v>4341</v>
      </c>
      <c r="F129" s="218" t="s">
        <v>4342</v>
      </c>
      <c r="G129" s="219" t="s">
        <v>233</v>
      </c>
      <c r="H129" s="220">
        <v>51.137999999999998</v>
      </c>
      <c r="I129" s="221"/>
      <c r="J129" s="222">
        <f>ROUND(I129*H129,2)</f>
        <v>0</v>
      </c>
      <c r="K129" s="218" t="s">
        <v>3896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5323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4344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2" customFormat="1" ht="37.8" customHeight="1">
      <c r="A131" s="41"/>
      <c r="B131" s="42"/>
      <c r="C131" s="216" t="s">
        <v>293</v>
      </c>
      <c r="D131" s="216" t="s">
        <v>193</v>
      </c>
      <c r="E131" s="217" t="s">
        <v>4345</v>
      </c>
      <c r="F131" s="218" t="s">
        <v>4346</v>
      </c>
      <c r="G131" s="219" t="s">
        <v>233</v>
      </c>
      <c r="H131" s="220">
        <v>16.52</v>
      </c>
      <c r="I131" s="221"/>
      <c r="J131" s="222">
        <f>ROUND(I131*H131,2)</f>
        <v>0</v>
      </c>
      <c r="K131" s="218" t="s">
        <v>3896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5324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4348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5325</v>
      </c>
      <c r="G133" s="246"/>
      <c r="H133" s="249">
        <v>16.52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16.52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82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2" customFormat="1" ht="16.5" customHeight="1">
      <c r="A135" s="41"/>
      <c r="B135" s="42"/>
      <c r="C135" s="278" t="s">
        <v>300</v>
      </c>
      <c r="D135" s="278" t="s">
        <v>260</v>
      </c>
      <c r="E135" s="279" t="s">
        <v>4350</v>
      </c>
      <c r="F135" s="280" t="s">
        <v>4351</v>
      </c>
      <c r="G135" s="281" t="s">
        <v>310</v>
      </c>
      <c r="H135" s="282">
        <v>12.512000000000001</v>
      </c>
      <c r="I135" s="283"/>
      <c r="J135" s="284">
        <f>ROUND(I135*H135,2)</f>
        <v>0</v>
      </c>
      <c r="K135" s="280" t="s">
        <v>3896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1</v>
      </c>
      <c r="R135" s="225">
        <f>Q135*H135</f>
        <v>12.512000000000001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259</v>
      </c>
      <c r="AT135" s="227" t="s">
        <v>260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5326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5327</v>
      </c>
      <c r="G136" s="246"/>
      <c r="H136" s="249">
        <v>12.512000000000001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198</v>
      </c>
      <c r="F137" s="214" t="s">
        <v>911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SUM(P138:P141)</f>
        <v>0</v>
      </c>
      <c r="Q137" s="208"/>
      <c r="R137" s="209">
        <f>SUM(R138:R141)</f>
        <v>0</v>
      </c>
      <c r="S137" s="208"/>
      <c r="T137" s="21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191</v>
      </c>
      <c r="BK137" s="213">
        <f>SUM(BK138:BK141)</f>
        <v>0</v>
      </c>
    </row>
    <row r="138" s="2" customFormat="1" ht="16.5" customHeight="1">
      <c r="A138" s="41"/>
      <c r="B138" s="42"/>
      <c r="C138" s="216" t="s">
        <v>464</v>
      </c>
      <c r="D138" s="216" t="s">
        <v>193</v>
      </c>
      <c r="E138" s="217" t="s">
        <v>4354</v>
      </c>
      <c r="F138" s="218" t="s">
        <v>4355</v>
      </c>
      <c r="G138" s="219" t="s">
        <v>233</v>
      </c>
      <c r="H138" s="220">
        <v>7.0800000000000001</v>
      </c>
      <c r="I138" s="221"/>
      <c r="J138" s="222">
        <f>ROUND(I138*H138,2)</f>
        <v>0</v>
      </c>
      <c r="K138" s="218" t="s">
        <v>3896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93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5328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4357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93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5329</v>
      </c>
      <c r="G140" s="246"/>
      <c r="H140" s="249">
        <v>7.0800000000000001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7.0800000000000001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93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12" customFormat="1" ht="22.8" customHeight="1">
      <c r="A142" s="12"/>
      <c r="B142" s="200"/>
      <c r="C142" s="201"/>
      <c r="D142" s="202" t="s">
        <v>71</v>
      </c>
      <c r="E142" s="214" t="s">
        <v>242</v>
      </c>
      <c r="F142" s="214" t="s">
        <v>3594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SUM(P143:P148)</f>
        <v>0</v>
      </c>
      <c r="Q142" s="208"/>
      <c r="R142" s="209">
        <f>SUM(R143:R148)</f>
        <v>17.792760000000001</v>
      </c>
      <c r="S142" s="208"/>
      <c r="T142" s="21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80</v>
      </c>
      <c r="AT142" s="212" t="s">
        <v>71</v>
      </c>
      <c r="AU142" s="212" t="s">
        <v>80</v>
      </c>
      <c r="AY142" s="211" t="s">
        <v>191</v>
      </c>
      <c r="BK142" s="213">
        <f>SUM(BK143:BK148)</f>
        <v>0</v>
      </c>
    </row>
    <row r="143" s="2" customFormat="1" ht="24.15" customHeight="1">
      <c r="A143" s="41"/>
      <c r="B143" s="42"/>
      <c r="C143" s="216" t="s">
        <v>313</v>
      </c>
      <c r="D143" s="216" t="s">
        <v>193</v>
      </c>
      <c r="E143" s="217" t="s">
        <v>5330</v>
      </c>
      <c r="F143" s="218" t="s">
        <v>5331</v>
      </c>
      <c r="G143" s="219" t="s">
        <v>196</v>
      </c>
      <c r="H143" s="220">
        <v>24.800000000000001</v>
      </c>
      <c r="I143" s="221"/>
      <c r="J143" s="222">
        <f>ROUND(I143*H143,2)</f>
        <v>0</v>
      </c>
      <c r="K143" s="218" t="s">
        <v>3896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0.38</v>
      </c>
      <c r="R143" s="225">
        <f>Q143*H143</f>
        <v>9.4240000000000013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5332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5333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2" customFormat="1" ht="24.15" customHeight="1">
      <c r="A145" s="41"/>
      <c r="B145" s="42"/>
      <c r="C145" s="216" t="s">
        <v>318</v>
      </c>
      <c r="D145" s="216" t="s">
        <v>193</v>
      </c>
      <c r="E145" s="217" t="s">
        <v>5334</v>
      </c>
      <c r="F145" s="218" t="s">
        <v>5335</v>
      </c>
      <c r="G145" s="219" t="s">
        <v>196</v>
      </c>
      <c r="H145" s="220">
        <v>24.800000000000001</v>
      </c>
      <c r="I145" s="221"/>
      <c r="J145" s="222">
        <f>ROUND(I145*H145,2)</f>
        <v>0</v>
      </c>
      <c r="K145" s="218" t="s">
        <v>3896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0.20745</v>
      </c>
      <c r="R145" s="225">
        <f>Q145*H145</f>
        <v>5.1447599999999998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5336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5337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324</v>
      </c>
      <c r="D147" s="216" t="s">
        <v>193</v>
      </c>
      <c r="E147" s="217" t="s">
        <v>5338</v>
      </c>
      <c r="F147" s="218" t="s">
        <v>5339</v>
      </c>
      <c r="G147" s="219" t="s">
        <v>196</v>
      </c>
      <c r="H147" s="220">
        <v>24.800000000000001</v>
      </c>
      <c r="I147" s="221"/>
      <c r="J147" s="222">
        <f>ROUND(I147*H147,2)</f>
        <v>0</v>
      </c>
      <c r="K147" s="218" t="s">
        <v>3896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0.13</v>
      </c>
      <c r="R147" s="225">
        <f>Q147*H147</f>
        <v>3.2240000000000002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5340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5341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12" customFormat="1" ht="22.8" customHeight="1">
      <c r="A149" s="12"/>
      <c r="B149" s="200"/>
      <c r="C149" s="201"/>
      <c r="D149" s="202" t="s">
        <v>71</v>
      </c>
      <c r="E149" s="214" t="s">
        <v>259</v>
      </c>
      <c r="F149" s="214" t="s">
        <v>281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SUM(P150:P182)</f>
        <v>0</v>
      </c>
      <c r="Q149" s="208"/>
      <c r="R149" s="209">
        <f>SUM(R150:R182)</f>
        <v>0.64943295000000001</v>
      </c>
      <c r="S149" s="208"/>
      <c r="T149" s="210">
        <f>SUM(T150:T182)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80</v>
      </c>
      <c r="AT149" s="212" t="s">
        <v>71</v>
      </c>
      <c r="AU149" s="212" t="s">
        <v>80</v>
      </c>
      <c r="AY149" s="211" t="s">
        <v>191</v>
      </c>
      <c r="BK149" s="213">
        <f>SUM(BK150:BK182)</f>
        <v>0</v>
      </c>
    </row>
    <row r="150" s="2" customFormat="1" ht="24.15" customHeight="1">
      <c r="A150" s="41"/>
      <c r="B150" s="42"/>
      <c r="C150" s="216" t="s">
        <v>331</v>
      </c>
      <c r="D150" s="216" t="s">
        <v>193</v>
      </c>
      <c r="E150" s="217" t="s">
        <v>5342</v>
      </c>
      <c r="F150" s="218" t="s">
        <v>5343</v>
      </c>
      <c r="G150" s="219" t="s">
        <v>215</v>
      </c>
      <c r="H150" s="220">
        <v>59</v>
      </c>
      <c r="I150" s="221"/>
      <c r="J150" s="222">
        <f>ROUND(I150*H150,2)</f>
        <v>0</v>
      </c>
      <c r="K150" s="218" t="s">
        <v>3896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5344</v>
      </c>
    </row>
    <row r="151" s="2" customFormat="1">
      <c r="A151" s="41"/>
      <c r="B151" s="42"/>
      <c r="C151" s="43"/>
      <c r="D151" s="229" t="s">
        <v>200</v>
      </c>
      <c r="E151" s="43"/>
      <c r="F151" s="230" t="s">
        <v>5345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200</v>
      </c>
      <c r="AU151" s="20" t="s">
        <v>82</v>
      </c>
    </row>
    <row r="152" s="2" customFormat="1" ht="16.5" customHeight="1">
      <c r="A152" s="41"/>
      <c r="B152" s="42"/>
      <c r="C152" s="278" t="s">
        <v>7</v>
      </c>
      <c r="D152" s="278" t="s">
        <v>260</v>
      </c>
      <c r="E152" s="279" t="s">
        <v>5346</v>
      </c>
      <c r="F152" s="280" t="s">
        <v>5347</v>
      </c>
      <c r="G152" s="281" t="s">
        <v>215</v>
      </c>
      <c r="H152" s="282">
        <v>59.884999999999998</v>
      </c>
      <c r="I152" s="283"/>
      <c r="J152" s="284">
        <f>ROUND(I152*H152,2)</f>
        <v>0</v>
      </c>
      <c r="K152" s="280" t="s">
        <v>3896</v>
      </c>
      <c r="L152" s="285"/>
      <c r="M152" s="286" t="s">
        <v>19</v>
      </c>
      <c r="N152" s="287" t="s">
        <v>43</v>
      </c>
      <c r="O152" s="87"/>
      <c r="P152" s="225">
        <f>O152*H152</f>
        <v>0</v>
      </c>
      <c r="Q152" s="225">
        <v>0.00067000000000000002</v>
      </c>
      <c r="R152" s="225">
        <f>Q152*H152</f>
        <v>0.040122949999999998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259</v>
      </c>
      <c r="AT152" s="227" t="s">
        <v>260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5348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5349</v>
      </c>
      <c r="G153" s="246"/>
      <c r="H153" s="249">
        <v>59.884999999999998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80</v>
      </c>
      <c r="AY153" s="255" t="s">
        <v>191</v>
      </c>
    </row>
    <row r="154" s="2" customFormat="1" ht="24.15" customHeight="1">
      <c r="A154" s="41"/>
      <c r="B154" s="42"/>
      <c r="C154" s="216" t="s">
        <v>531</v>
      </c>
      <c r="D154" s="216" t="s">
        <v>193</v>
      </c>
      <c r="E154" s="217" t="s">
        <v>5350</v>
      </c>
      <c r="F154" s="218" t="s">
        <v>5351</v>
      </c>
      <c r="G154" s="219" t="s">
        <v>250</v>
      </c>
      <c r="H154" s="220">
        <v>3</v>
      </c>
      <c r="I154" s="221"/>
      <c r="J154" s="222">
        <f>ROUND(I154*H154,2)</f>
        <v>0</v>
      </c>
      <c r="K154" s="218" t="s">
        <v>3896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5352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5353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553</v>
      </c>
      <c r="D156" s="278" t="s">
        <v>260</v>
      </c>
      <c r="E156" s="279" t="s">
        <v>5354</v>
      </c>
      <c r="F156" s="280" t="s">
        <v>5355</v>
      </c>
      <c r="G156" s="281" t="s">
        <v>250</v>
      </c>
      <c r="H156" s="282">
        <v>3</v>
      </c>
      <c r="I156" s="283"/>
      <c r="J156" s="284">
        <f>ROUND(I156*H156,2)</f>
        <v>0</v>
      </c>
      <c r="K156" s="280" t="s">
        <v>3896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0.00016000000000000001</v>
      </c>
      <c r="R156" s="225">
        <f>Q156*H156</f>
        <v>0.00048000000000000007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5356</v>
      </c>
    </row>
    <row r="157" s="2" customFormat="1" ht="24.15" customHeight="1">
      <c r="A157" s="41"/>
      <c r="B157" s="42"/>
      <c r="C157" s="216" t="s">
        <v>307</v>
      </c>
      <c r="D157" s="216" t="s">
        <v>193</v>
      </c>
      <c r="E157" s="217" t="s">
        <v>5357</v>
      </c>
      <c r="F157" s="218" t="s">
        <v>5358</v>
      </c>
      <c r="G157" s="219" t="s">
        <v>250</v>
      </c>
      <c r="H157" s="220">
        <v>2</v>
      </c>
      <c r="I157" s="221"/>
      <c r="J157" s="222">
        <f>ROUND(I157*H157,2)</f>
        <v>0</v>
      </c>
      <c r="K157" s="218" t="s">
        <v>3896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5359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5360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16.5" customHeight="1">
      <c r="A159" s="41"/>
      <c r="B159" s="42"/>
      <c r="C159" s="278" t="s">
        <v>584</v>
      </c>
      <c r="D159" s="278" t="s">
        <v>260</v>
      </c>
      <c r="E159" s="279" t="s">
        <v>5361</v>
      </c>
      <c r="F159" s="280" t="s">
        <v>5362</v>
      </c>
      <c r="G159" s="281" t="s">
        <v>250</v>
      </c>
      <c r="H159" s="282">
        <v>2</v>
      </c>
      <c r="I159" s="283"/>
      <c r="J159" s="284">
        <f>ROUND(I159*H159,2)</f>
        <v>0</v>
      </c>
      <c r="K159" s="280" t="s">
        <v>3896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0.00016000000000000001</v>
      </c>
      <c r="R159" s="225">
        <f>Q159*H159</f>
        <v>0.00032000000000000003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259</v>
      </c>
      <c r="AT159" s="227" t="s">
        <v>260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5363</v>
      </c>
    </row>
    <row r="160" s="2" customFormat="1" ht="16.5" customHeight="1">
      <c r="A160" s="41"/>
      <c r="B160" s="42"/>
      <c r="C160" s="216" t="s">
        <v>592</v>
      </c>
      <c r="D160" s="216" t="s">
        <v>193</v>
      </c>
      <c r="E160" s="217" t="s">
        <v>5364</v>
      </c>
      <c r="F160" s="218" t="s">
        <v>5365</v>
      </c>
      <c r="G160" s="219" t="s">
        <v>250</v>
      </c>
      <c r="H160" s="220">
        <v>1</v>
      </c>
      <c r="I160" s="221"/>
      <c r="J160" s="222">
        <f>ROUND(I160*H160,2)</f>
        <v>0</v>
      </c>
      <c r="K160" s="218" t="s">
        <v>3896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0.00067000000000000002</v>
      </c>
      <c r="R160" s="225">
        <f>Q160*H160</f>
        <v>0.00067000000000000002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5366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5367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2" customFormat="1" ht="21.75" customHeight="1">
      <c r="A162" s="41"/>
      <c r="B162" s="42"/>
      <c r="C162" s="216" t="s">
        <v>597</v>
      </c>
      <c r="D162" s="216" t="s">
        <v>193</v>
      </c>
      <c r="E162" s="217" t="s">
        <v>5368</v>
      </c>
      <c r="F162" s="218" t="s">
        <v>5369</v>
      </c>
      <c r="G162" s="219" t="s">
        <v>250</v>
      </c>
      <c r="H162" s="220">
        <v>1</v>
      </c>
      <c r="I162" s="221"/>
      <c r="J162" s="222">
        <f>ROUND(I162*H162,2)</f>
        <v>0</v>
      </c>
      <c r="K162" s="218" t="s">
        <v>3896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5370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5371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608</v>
      </c>
      <c r="D164" s="278" t="s">
        <v>260</v>
      </c>
      <c r="E164" s="279" t="s">
        <v>5372</v>
      </c>
      <c r="F164" s="280" t="s">
        <v>5373</v>
      </c>
      <c r="G164" s="281" t="s">
        <v>250</v>
      </c>
      <c r="H164" s="282">
        <v>1</v>
      </c>
      <c r="I164" s="283"/>
      <c r="J164" s="284">
        <f>ROUND(I164*H164,2)</f>
        <v>0</v>
      </c>
      <c r="K164" s="280" t="s">
        <v>3896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0.0051000000000000004</v>
      </c>
      <c r="R164" s="225">
        <f>Q164*H164</f>
        <v>0.0051000000000000004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5374</v>
      </c>
    </row>
    <row r="165" s="2" customFormat="1" ht="16.5" customHeight="1">
      <c r="A165" s="41"/>
      <c r="B165" s="42"/>
      <c r="C165" s="216" t="s">
        <v>625</v>
      </c>
      <c r="D165" s="216" t="s">
        <v>193</v>
      </c>
      <c r="E165" s="217" t="s">
        <v>5375</v>
      </c>
      <c r="F165" s="218" t="s">
        <v>5376</v>
      </c>
      <c r="G165" s="219" t="s">
        <v>250</v>
      </c>
      <c r="H165" s="220">
        <v>1</v>
      </c>
      <c r="I165" s="221"/>
      <c r="J165" s="222">
        <f>ROUND(I165*H165,2)</f>
        <v>0</v>
      </c>
      <c r="K165" s="218" t="s">
        <v>3896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0.0013600000000000001</v>
      </c>
      <c r="R165" s="225">
        <f>Q165*H165</f>
        <v>0.0013600000000000001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5377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5378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16.5" customHeight="1">
      <c r="A167" s="41"/>
      <c r="B167" s="42"/>
      <c r="C167" s="278" t="s">
        <v>662</v>
      </c>
      <c r="D167" s="278" t="s">
        <v>260</v>
      </c>
      <c r="E167" s="279" t="s">
        <v>5379</v>
      </c>
      <c r="F167" s="280" t="s">
        <v>5380</v>
      </c>
      <c r="G167" s="281" t="s">
        <v>250</v>
      </c>
      <c r="H167" s="282">
        <v>1</v>
      </c>
      <c r="I167" s="283"/>
      <c r="J167" s="284">
        <f>ROUND(I167*H167,2)</f>
        <v>0</v>
      </c>
      <c r="K167" s="280" t="s">
        <v>3896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0.078</v>
      </c>
      <c r="R167" s="225">
        <f>Q167*H167</f>
        <v>0.078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259</v>
      </c>
      <c r="AT167" s="227" t="s">
        <v>260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5381</v>
      </c>
    </row>
    <row r="168" s="2" customFormat="1" ht="24.15" customHeight="1">
      <c r="A168" s="41"/>
      <c r="B168" s="42"/>
      <c r="C168" s="216" t="s">
        <v>683</v>
      </c>
      <c r="D168" s="216" t="s">
        <v>193</v>
      </c>
      <c r="E168" s="217" t="s">
        <v>5382</v>
      </c>
      <c r="F168" s="218" t="s">
        <v>5383</v>
      </c>
      <c r="G168" s="219" t="s">
        <v>250</v>
      </c>
      <c r="H168" s="220">
        <v>1</v>
      </c>
      <c r="I168" s="221"/>
      <c r="J168" s="222">
        <f>ROUND(I168*H168,2)</f>
        <v>0</v>
      </c>
      <c r="K168" s="218" t="s">
        <v>3896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5384</v>
      </c>
    </row>
    <row r="169" s="2" customFormat="1">
      <c r="A169" s="41"/>
      <c r="B169" s="42"/>
      <c r="C169" s="43"/>
      <c r="D169" s="229" t="s">
        <v>200</v>
      </c>
      <c r="E169" s="43"/>
      <c r="F169" s="230" t="s">
        <v>5385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200</v>
      </c>
      <c r="AU169" s="20" t="s">
        <v>82</v>
      </c>
    </row>
    <row r="170" s="2" customFormat="1" ht="21.75" customHeight="1">
      <c r="A170" s="41"/>
      <c r="B170" s="42"/>
      <c r="C170" s="278" t="s">
        <v>688</v>
      </c>
      <c r="D170" s="278" t="s">
        <v>260</v>
      </c>
      <c r="E170" s="279" t="s">
        <v>5386</v>
      </c>
      <c r="F170" s="280" t="s">
        <v>5387</v>
      </c>
      <c r="G170" s="281" t="s">
        <v>250</v>
      </c>
      <c r="H170" s="282">
        <v>1</v>
      </c>
      <c r="I170" s="283"/>
      <c r="J170" s="284">
        <f>ROUND(I170*H170,2)</f>
        <v>0</v>
      </c>
      <c r="K170" s="280" t="s">
        <v>3896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0.0019</v>
      </c>
      <c r="R170" s="225">
        <f>Q170*H170</f>
        <v>0.0019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259</v>
      </c>
      <c r="AT170" s="227" t="s">
        <v>260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5388</v>
      </c>
    </row>
    <row r="171" s="2" customFormat="1" ht="16.5" customHeight="1">
      <c r="A171" s="41"/>
      <c r="B171" s="42"/>
      <c r="C171" s="216" t="s">
        <v>696</v>
      </c>
      <c r="D171" s="216" t="s">
        <v>193</v>
      </c>
      <c r="E171" s="217" t="s">
        <v>5389</v>
      </c>
      <c r="F171" s="218" t="s">
        <v>5390</v>
      </c>
      <c r="G171" s="219" t="s">
        <v>215</v>
      </c>
      <c r="H171" s="220">
        <v>59</v>
      </c>
      <c r="I171" s="221"/>
      <c r="J171" s="222">
        <f>ROUND(I171*H171,2)</f>
        <v>0</v>
      </c>
      <c r="K171" s="218" t="s">
        <v>3896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5391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5392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16.5" customHeight="1">
      <c r="A173" s="41"/>
      <c r="B173" s="42"/>
      <c r="C173" s="216" t="s">
        <v>707</v>
      </c>
      <c r="D173" s="216" t="s">
        <v>193</v>
      </c>
      <c r="E173" s="217" t="s">
        <v>5393</v>
      </c>
      <c r="F173" s="218" t="s">
        <v>5394</v>
      </c>
      <c r="G173" s="219" t="s">
        <v>215</v>
      </c>
      <c r="H173" s="220">
        <v>59</v>
      </c>
      <c r="I173" s="221"/>
      <c r="J173" s="222">
        <f>ROUND(I173*H173,2)</f>
        <v>0</v>
      </c>
      <c r="K173" s="218" t="s">
        <v>3896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198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5395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5396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16.5" customHeight="1">
      <c r="A175" s="41"/>
      <c r="B175" s="42"/>
      <c r="C175" s="216" t="s">
        <v>716</v>
      </c>
      <c r="D175" s="216" t="s">
        <v>193</v>
      </c>
      <c r="E175" s="217" t="s">
        <v>5397</v>
      </c>
      <c r="F175" s="218" t="s">
        <v>5398</v>
      </c>
      <c r="G175" s="219" t="s">
        <v>250</v>
      </c>
      <c r="H175" s="220">
        <v>1</v>
      </c>
      <c r="I175" s="221"/>
      <c r="J175" s="222">
        <f>ROUND(I175*H175,2)</f>
        <v>0</v>
      </c>
      <c r="K175" s="218" t="s">
        <v>3896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0.45937</v>
      </c>
      <c r="R175" s="225">
        <f>Q175*H175</f>
        <v>0.45937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5399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5400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2" customFormat="1" ht="16.5" customHeight="1">
      <c r="A177" s="41"/>
      <c r="B177" s="42"/>
      <c r="C177" s="216" t="s">
        <v>724</v>
      </c>
      <c r="D177" s="216" t="s">
        <v>193</v>
      </c>
      <c r="E177" s="217" t="s">
        <v>5401</v>
      </c>
      <c r="F177" s="218" t="s">
        <v>5402</v>
      </c>
      <c r="G177" s="219" t="s">
        <v>250</v>
      </c>
      <c r="H177" s="220">
        <v>1</v>
      </c>
      <c r="I177" s="221"/>
      <c r="J177" s="222">
        <f>ROUND(I177*H177,2)</f>
        <v>0</v>
      </c>
      <c r="K177" s="218" t="s">
        <v>3896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0.040000000000000001</v>
      </c>
      <c r="R177" s="225">
        <f>Q177*H177</f>
        <v>0.040000000000000001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5403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5404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16.5" customHeight="1">
      <c r="A179" s="41"/>
      <c r="B179" s="42"/>
      <c r="C179" s="278" t="s">
        <v>732</v>
      </c>
      <c r="D179" s="278" t="s">
        <v>260</v>
      </c>
      <c r="E179" s="279" t="s">
        <v>5405</v>
      </c>
      <c r="F179" s="280" t="s">
        <v>5406</v>
      </c>
      <c r="G179" s="281" t="s">
        <v>250</v>
      </c>
      <c r="H179" s="282">
        <v>1</v>
      </c>
      <c r="I179" s="283"/>
      <c r="J179" s="284">
        <f>ROUND(I179*H179,2)</f>
        <v>0</v>
      </c>
      <c r="K179" s="280" t="s">
        <v>3896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0.013299999999999999</v>
      </c>
      <c r="R179" s="225">
        <f>Q179*H179</f>
        <v>0.013299999999999999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5407</v>
      </c>
    </row>
    <row r="180" s="2" customFormat="1" ht="16.5" customHeight="1">
      <c r="A180" s="41"/>
      <c r="B180" s="42"/>
      <c r="C180" s="278" t="s">
        <v>738</v>
      </c>
      <c r="D180" s="278" t="s">
        <v>260</v>
      </c>
      <c r="E180" s="279" t="s">
        <v>5408</v>
      </c>
      <c r="F180" s="280" t="s">
        <v>5409</v>
      </c>
      <c r="G180" s="281" t="s">
        <v>250</v>
      </c>
      <c r="H180" s="282">
        <v>1</v>
      </c>
      <c r="I180" s="283"/>
      <c r="J180" s="284">
        <f>ROUND(I180*H180,2)</f>
        <v>0</v>
      </c>
      <c r="K180" s="280" t="s">
        <v>3896</v>
      </c>
      <c r="L180" s="285"/>
      <c r="M180" s="286" t="s">
        <v>19</v>
      </c>
      <c r="N180" s="287" t="s">
        <v>43</v>
      </c>
      <c r="O180" s="87"/>
      <c r="P180" s="225">
        <f>O180*H180</f>
        <v>0</v>
      </c>
      <c r="Q180" s="225">
        <v>0.0035000000000000001</v>
      </c>
      <c r="R180" s="225">
        <f>Q180*H180</f>
        <v>0.0035000000000000001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259</v>
      </c>
      <c r="AT180" s="227" t="s">
        <v>260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5410</v>
      </c>
    </row>
    <row r="181" s="2" customFormat="1" ht="16.5" customHeight="1">
      <c r="A181" s="41"/>
      <c r="B181" s="42"/>
      <c r="C181" s="216" t="s">
        <v>775</v>
      </c>
      <c r="D181" s="216" t="s">
        <v>193</v>
      </c>
      <c r="E181" s="217" t="s">
        <v>5261</v>
      </c>
      <c r="F181" s="218" t="s">
        <v>5262</v>
      </c>
      <c r="G181" s="219" t="s">
        <v>215</v>
      </c>
      <c r="H181" s="220">
        <v>59</v>
      </c>
      <c r="I181" s="221"/>
      <c r="J181" s="222">
        <f>ROUND(I181*H181,2)</f>
        <v>0</v>
      </c>
      <c r="K181" s="218" t="s">
        <v>3896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9.0000000000000006E-05</v>
      </c>
      <c r="R181" s="225">
        <f>Q181*H181</f>
        <v>0.0053100000000000005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198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5411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5264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305</v>
      </c>
      <c r="F183" s="214" t="s">
        <v>306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SUM(P184:P194)</f>
        <v>0</v>
      </c>
      <c r="Q183" s="208"/>
      <c r="R183" s="209">
        <f>SUM(R184:R194)</f>
        <v>0</v>
      </c>
      <c r="S183" s="208"/>
      <c r="T183" s="210">
        <f>SUM(T184:T194)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191</v>
      </c>
      <c r="BK183" s="213">
        <f>SUM(BK184:BK194)</f>
        <v>0</v>
      </c>
    </row>
    <row r="184" s="2" customFormat="1" ht="24.15" customHeight="1">
      <c r="A184" s="41"/>
      <c r="B184" s="42"/>
      <c r="C184" s="216" t="s">
        <v>826</v>
      </c>
      <c r="D184" s="216" t="s">
        <v>193</v>
      </c>
      <c r="E184" s="217" t="s">
        <v>5412</v>
      </c>
      <c r="F184" s="218" t="s">
        <v>5413</v>
      </c>
      <c r="G184" s="219" t="s">
        <v>310</v>
      </c>
      <c r="H184" s="220">
        <v>15.574</v>
      </c>
      <c r="I184" s="221"/>
      <c r="J184" s="222">
        <f>ROUND(I184*H184,2)</f>
        <v>0</v>
      </c>
      <c r="K184" s="218" t="s">
        <v>3896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5414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5415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2" customFormat="1" ht="21.75" customHeight="1">
      <c r="A186" s="41"/>
      <c r="B186" s="42"/>
      <c r="C186" s="216" t="s">
        <v>831</v>
      </c>
      <c r="D186" s="216" t="s">
        <v>193</v>
      </c>
      <c r="E186" s="217" t="s">
        <v>314</v>
      </c>
      <c r="F186" s="218" t="s">
        <v>315</v>
      </c>
      <c r="G186" s="219" t="s">
        <v>310</v>
      </c>
      <c r="H186" s="220">
        <v>15.574</v>
      </c>
      <c r="I186" s="221"/>
      <c r="J186" s="222">
        <f>ROUND(I186*H186,2)</f>
        <v>0</v>
      </c>
      <c r="K186" s="218" t="s">
        <v>3896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5416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4386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2" customFormat="1" ht="24.15" customHeight="1">
      <c r="A188" s="41"/>
      <c r="B188" s="42"/>
      <c r="C188" s="216" t="s">
        <v>838</v>
      </c>
      <c r="D188" s="216" t="s">
        <v>193</v>
      </c>
      <c r="E188" s="217" t="s">
        <v>319</v>
      </c>
      <c r="F188" s="218" t="s">
        <v>4387</v>
      </c>
      <c r="G188" s="219" t="s">
        <v>310</v>
      </c>
      <c r="H188" s="220">
        <v>218.036</v>
      </c>
      <c r="I188" s="221"/>
      <c r="J188" s="222">
        <f>ROUND(I188*H188,2)</f>
        <v>0</v>
      </c>
      <c r="K188" s="218" t="s">
        <v>3896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5417</v>
      </c>
    </row>
    <row r="189" s="2" customFormat="1">
      <c r="A189" s="41"/>
      <c r="B189" s="42"/>
      <c r="C189" s="43"/>
      <c r="D189" s="229" t="s">
        <v>200</v>
      </c>
      <c r="E189" s="43"/>
      <c r="F189" s="230" t="s">
        <v>4389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200</v>
      </c>
      <c r="AU189" s="20" t="s">
        <v>82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5418</v>
      </c>
      <c r="G190" s="246"/>
      <c r="H190" s="249">
        <v>15.574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15.574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72</v>
      </c>
      <c r="AY191" s="277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5419</v>
      </c>
      <c r="G192" s="246"/>
      <c r="H192" s="249">
        <v>218.036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80</v>
      </c>
      <c r="AY192" s="255" t="s">
        <v>191</v>
      </c>
    </row>
    <row r="193" s="2" customFormat="1" ht="24.15" customHeight="1">
      <c r="A193" s="41"/>
      <c r="B193" s="42"/>
      <c r="C193" s="216" t="s">
        <v>844</v>
      </c>
      <c r="D193" s="216" t="s">
        <v>193</v>
      </c>
      <c r="E193" s="217" t="s">
        <v>3768</v>
      </c>
      <c r="F193" s="218" t="s">
        <v>3769</v>
      </c>
      <c r="G193" s="219" t="s">
        <v>310</v>
      </c>
      <c r="H193" s="220">
        <v>15.574</v>
      </c>
      <c r="I193" s="221"/>
      <c r="J193" s="222">
        <f>ROUND(I193*H193,2)</f>
        <v>0</v>
      </c>
      <c r="K193" s="218" t="s">
        <v>3896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5420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4393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12" customFormat="1" ht="22.8" customHeight="1">
      <c r="A195" s="12"/>
      <c r="B195" s="200"/>
      <c r="C195" s="201"/>
      <c r="D195" s="202" t="s">
        <v>71</v>
      </c>
      <c r="E195" s="214" t="s">
        <v>329</v>
      </c>
      <c r="F195" s="214" t="s">
        <v>330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SUM(P196:P199)</f>
        <v>0</v>
      </c>
      <c r="Q195" s="208"/>
      <c r="R195" s="209">
        <f>SUM(R196:R199)</f>
        <v>0</v>
      </c>
      <c r="S195" s="208"/>
      <c r="T195" s="210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80</v>
      </c>
      <c r="AT195" s="212" t="s">
        <v>71</v>
      </c>
      <c r="AU195" s="212" t="s">
        <v>80</v>
      </c>
      <c r="AY195" s="211" t="s">
        <v>191</v>
      </c>
      <c r="BK195" s="213">
        <f>SUM(BK196:BK199)</f>
        <v>0</v>
      </c>
    </row>
    <row r="196" s="2" customFormat="1" ht="24.15" customHeight="1">
      <c r="A196" s="41"/>
      <c r="B196" s="42"/>
      <c r="C196" s="216" t="s">
        <v>856</v>
      </c>
      <c r="D196" s="216" t="s">
        <v>193</v>
      </c>
      <c r="E196" s="217" t="s">
        <v>5421</v>
      </c>
      <c r="F196" s="218" t="s">
        <v>5422</v>
      </c>
      <c r="G196" s="219" t="s">
        <v>310</v>
      </c>
      <c r="H196" s="220">
        <v>17.792999999999999</v>
      </c>
      <c r="I196" s="221"/>
      <c r="J196" s="222">
        <f>ROUND(I196*H196,2)</f>
        <v>0</v>
      </c>
      <c r="K196" s="218" t="s">
        <v>3896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198</v>
      </c>
      <c r="AT196" s="227" t="s">
        <v>193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198</v>
      </c>
      <c r="BM196" s="227" t="s">
        <v>5423</v>
      </c>
    </row>
    <row r="197" s="2" customFormat="1">
      <c r="A197" s="41"/>
      <c r="B197" s="42"/>
      <c r="C197" s="43"/>
      <c r="D197" s="229" t="s">
        <v>200</v>
      </c>
      <c r="E197" s="43"/>
      <c r="F197" s="230" t="s">
        <v>5424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200</v>
      </c>
      <c r="AU197" s="20" t="s">
        <v>82</v>
      </c>
    </row>
    <row r="198" s="2" customFormat="1" ht="24.15" customHeight="1">
      <c r="A198" s="41"/>
      <c r="B198" s="42"/>
      <c r="C198" s="216" t="s">
        <v>867</v>
      </c>
      <c r="D198" s="216" t="s">
        <v>193</v>
      </c>
      <c r="E198" s="217" t="s">
        <v>5234</v>
      </c>
      <c r="F198" s="218" t="s">
        <v>5235</v>
      </c>
      <c r="G198" s="219" t="s">
        <v>310</v>
      </c>
      <c r="H198" s="220">
        <v>13.33</v>
      </c>
      <c r="I198" s="221"/>
      <c r="J198" s="222">
        <f>ROUND(I198*H198,2)</f>
        <v>0</v>
      </c>
      <c r="K198" s="218" t="s">
        <v>3896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5425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5237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12" customFormat="1" ht="25.92" customHeight="1">
      <c r="A200" s="12"/>
      <c r="B200" s="200"/>
      <c r="C200" s="201"/>
      <c r="D200" s="202" t="s">
        <v>71</v>
      </c>
      <c r="E200" s="203" t="s">
        <v>4267</v>
      </c>
      <c r="F200" s="203" t="s">
        <v>4268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198</v>
      </c>
      <c r="AT200" s="212" t="s">
        <v>71</v>
      </c>
      <c r="AU200" s="212" t="s">
        <v>72</v>
      </c>
      <c r="AY200" s="211" t="s">
        <v>191</v>
      </c>
      <c r="BK200" s="213">
        <f>SUM(BK201:BK202)</f>
        <v>0</v>
      </c>
    </row>
    <row r="201" s="2" customFormat="1" ht="21.75" customHeight="1">
      <c r="A201" s="41"/>
      <c r="B201" s="42"/>
      <c r="C201" s="216" t="s">
        <v>872</v>
      </c>
      <c r="D201" s="216" t="s">
        <v>193</v>
      </c>
      <c r="E201" s="217" t="s">
        <v>4800</v>
      </c>
      <c r="F201" s="218" t="s">
        <v>5426</v>
      </c>
      <c r="G201" s="219" t="s">
        <v>4271</v>
      </c>
      <c r="H201" s="220">
        <v>8</v>
      </c>
      <c r="I201" s="221"/>
      <c r="J201" s="222">
        <f>ROUND(I201*H201,2)</f>
        <v>0</v>
      </c>
      <c r="K201" s="218" t="s">
        <v>3896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3247</v>
      </c>
      <c r="AT201" s="227" t="s">
        <v>193</v>
      </c>
      <c r="AU201" s="227" t="s">
        <v>80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3247</v>
      </c>
      <c r="BM201" s="227" t="s">
        <v>5427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4803</v>
      </c>
      <c r="G202" s="43"/>
      <c r="H202" s="43"/>
      <c r="I202" s="231"/>
      <c r="J202" s="43"/>
      <c r="K202" s="43"/>
      <c r="L202" s="47"/>
      <c r="M202" s="288"/>
      <c r="N202" s="289"/>
      <c r="O202" s="290"/>
      <c r="P202" s="290"/>
      <c r="Q202" s="290"/>
      <c r="R202" s="290"/>
      <c r="S202" s="290"/>
      <c r="T202" s="29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80</v>
      </c>
    </row>
    <row r="203" s="2" customFormat="1" ht="6.96" customHeight="1">
      <c r="A203" s="41"/>
      <c r="B203" s="62"/>
      <c r="C203" s="63"/>
      <c r="D203" s="63"/>
      <c r="E203" s="63"/>
      <c r="F203" s="63"/>
      <c r="G203" s="63"/>
      <c r="H203" s="63"/>
      <c r="I203" s="63"/>
      <c r="J203" s="63"/>
      <c r="K203" s="63"/>
      <c r="L203" s="47"/>
      <c r="M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</sheetData>
  <sheetProtection sheet="1" autoFilter="0" formatColumns="0" formatRows="0" objects="1" scenarios="1" spinCount="100000" saltValue="p1f7gzQZFHVXzrVhJN4vfH0+QzAa/lZPy9LxnNfenUfYnXUOREMg/KGw+ybe2OWiu/1Vap7dPbtWm7PPX1eLcA==" hashValue="xsWp2H09/Cd0jpq+D8O0LnYpDv/6tIErqjyw9B4Sgkh8EsAw1+/KS2U47pAgPAAc95pMxxcNZTAR1Q9kDd04lw==" algorithmName="SHA-512" password="CC35"/>
  <autoFilter ref="C86:K2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107422"/>
    <hyperlink ref="F95" r:id="rId2" display="https://podminky.urs.cz/item/CS_URS_2025_01/113107430"/>
    <hyperlink ref="F97" r:id="rId3" display="https://podminky.urs.cz/item/CS_URS_2025_01/113107441"/>
    <hyperlink ref="F99" r:id="rId4" display="https://podminky.urs.cz/item/CS_URS_2025_01/132354203"/>
    <hyperlink ref="F104" r:id="rId5" display="https://podminky.urs.cz/item/CS_URS_2025_01/151101101"/>
    <hyperlink ref="F108" r:id="rId6" display="https://podminky.urs.cz/item/CS_URS_2025_01/151101111"/>
    <hyperlink ref="F110" r:id="rId7" display="https://podminky.urs.cz/item/CS_URS_2025_01/162751137"/>
    <hyperlink ref="F114" r:id="rId8" display="https://podminky.urs.cz/item/CS_URS_2025_01/162751139"/>
    <hyperlink ref="F119" r:id="rId9" display="https://podminky.urs.cz/item/CS_URS_2025_01/167151102"/>
    <hyperlink ref="F121" r:id="rId10" display="https://podminky.urs.cz/item/CS_URS_2025_01/167151122"/>
    <hyperlink ref="F123" r:id="rId11" display="https://podminky.urs.cz/item/CS_URS_2025_01/171151112"/>
    <hyperlink ref="F125" r:id="rId12" display="https://podminky.urs.cz/item/CS_URS_2025_01/171201221"/>
    <hyperlink ref="F130" r:id="rId13" display="https://podminky.urs.cz/item/CS_URS_2025_01/1742511011"/>
    <hyperlink ref="F132" r:id="rId14" display="https://podminky.urs.cz/item/CS_URS_2025_01/175111101"/>
    <hyperlink ref="F139" r:id="rId15" display="https://podminky.urs.cz/item/CS_URS_2025_01/451573111"/>
    <hyperlink ref="F144" r:id="rId16" display="https://podminky.urs.cz/item/CS_URS_2025_01/566901243"/>
    <hyperlink ref="F146" r:id="rId17" display="https://podminky.urs.cz/item/CS_URS_2025_01/572341112"/>
    <hyperlink ref="F148" r:id="rId18" display="https://podminky.urs.cz/item/CS_URS_2025_01/572361112"/>
    <hyperlink ref="F151" r:id="rId19" display="https://podminky.urs.cz/item/CS_URS_2025_01/871181141"/>
    <hyperlink ref="F155" r:id="rId20" display="https://podminky.urs.cz/item/CS_URS_2025_01/877181101"/>
    <hyperlink ref="F158" r:id="rId21" display="https://podminky.urs.cz/item/CS_URS_2025_01/877181110"/>
    <hyperlink ref="F161" r:id="rId22" display="https://podminky.urs.cz/item/CS_URS_2025_01/879181111"/>
    <hyperlink ref="F163" r:id="rId23" display="https://podminky.urs.cz/item/CS_URS_2025_01/891181324"/>
    <hyperlink ref="F166" r:id="rId24" display="https://podminky.urs.cz/item/CS_URS_2025_01/891247212"/>
    <hyperlink ref="F169" r:id="rId25" display="https://podminky.urs.cz/item/CS_URS_2025_01/891249111"/>
    <hyperlink ref="F172" r:id="rId26" display="https://podminky.urs.cz/item/CS_URS_2025_01/892233122"/>
    <hyperlink ref="F174" r:id="rId27" display="https://podminky.urs.cz/item/CS_URS_2025_01/892241111"/>
    <hyperlink ref="F176" r:id="rId28" display="https://podminky.urs.cz/item/CS_URS_2025_01/892372111"/>
    <hyperlink ref="F178" r:id="rId29" display="https://podminky.urs.cz/item/CS_URS_2025_01/899401112"/>
    <hyperlink ref="F182" r:id="rId30" display="https://podminky.urs.cz/item/CS_URS_2025_01/899722113"/>
    <hyperlink ref="F185" r:id="rId31" display="https://podminky.urs.cz/item/CS_URS_2025_01/997013111"/>
    <hyperlink ref="F187" r:id="rId32" display="https://podminky.urs.cz/item/CS_URS_2025_01/997013501"/>
    <hyperlink ref="F189" r:id="rId33" display="https://podminky.urs.cz/item/CS_URS_2025_01/997013509"/>
    <hyperlink ref="F194" r:id="rId34" display="https://podminky.urs.cz/item/CS_URS_2025_01/997013631"/>
    <hyperlink ref="F197" r:id="rId35" display="https://podminky.urs.cz/item/CS_URS_2025_01/998223011"/>
    <hyperlink ref="F199" r:id="rId36" display="https://podminky.urs.cz/item/CS_URS_2025_01/998276101"/>
    <hyperlink ref="F202" r:id="rId3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ROUND((SUM(BE82:BE103)),  2)</f>
        <v>0</v>
      </c>
      <c r="G33" s="41"/>
      <c r="H33" s="41"/>
      <c r="I33" s="161">
        <v>0.20999999999999999</v>
      </c>
      <c r="J33" s="160">
        <f>ROUND(((SUM(BE82:BE103))*I33),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ROUND((SUM(BF82:BF103)),  2)</f>
        <v>0</v>
      </c>
      <c r="G34" s="41"/>
      <c r="H34" s="41"/>
      <c r="I34" s="161">
        <v>0.12</v>
      </c>
      <c r="J34" s="160">
        <f>ROUND(((SUM(BF82:BF103))*I34),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5429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5430</v>
      </c>
      <c r="E61" s="181"/>
      <c r="F61" s="181"/>
      <c r="G61" s="181"/>
      <c r="H61" s="181"/>
      <c r="I61" s="181"/>
      <c r="J61" s="182">
        <f>J98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04.5 - Přípojka NN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P83+P98+P100</f>
        <v>0</v>
      </c>
      <c r="Q82" s="99"/>
      <c r="R82" s="197">
        <f>R83+R98+R100</f>
        <v>0</v>
      </c>
      <c r="S82" s="99"/>
      <c r="T82" s="198">
        <f>T83+T98+T100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BK83+BK98+BK100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5431</v>
      </c>
      <c r="F83" s="203" t="s">
        <v>5432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SUM(P84:P97)</f>
        <v>0</v>
      </c>
      <c r="Q83" s="208"/>
      <c r="R83" s="209">
        <f>SUM(R84:R97)</f>
        <v>0</v>
      </c>
      <c r="S83" s="208"/>
      <c r="T83" s="21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SUM(BK84:BK97)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5431</v>
      </c>
      <c r="F84" s="218" t="s">
        <v>5433</v>
      </c>
      <c r="G84" s="219" t="s">
        <v>3246</v>
      </c>
      <c r="H84" s="220">
        <v>2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82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5434</v>
      </c>
      <c r="F85" s="218" t="s">
        <v>5435</v>
      </c>
      <c r="G85" s="219" t="s">
        <v>3246</v>
      </c>
      <c r="H85" s="220">
        <v>6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198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5436</v>
      </c>
      <c r="F86" s="218" t="s">
        <v>5437</v>
      </c>
      <c r="G86" s="219" t="s">
        <v>3246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247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5438</v>
      </c>
      <c r="F87" s="218" t="s">
        <v>5439</v>
      </c>
      <c r="G87" s="219" t="s">
        <v>3246</v>
      </c>
      <c r="H87" s="220">
        <v>2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259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5440</v>
      </c>
      <c r="F88" s="218" t="s">
        <v>5441</v>
      </c>
      <c r="G88" s="219" t="s">
        <v>215</v>
      </c>
      <c r="H88" s="220">
        <v>110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270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5442</v>
      </c>
      <c r="F89" s="218" t="s">
        <v>5443</v>
      </c>
      <c r="G89" s="219" t="s">
        <v>215</v>
      </c>
      <c r="H89" s="220">
        <v>120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5444</v>
      </c>
      <c r="F90" s="218" t="s">
        <v>5445</v>
      </c>
      <c r="G90" s="219" t="s">
        <v>3246</v>
      </c>
      <c r="H90" s="220">
        <v>4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293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5446</v>
      </c>
      <c r="F91" s="218" t="s">
        <v>5447</v>
      </c>
      <c r="G91" s="219" t="s">
        <v>3246</v>
      </c>
      <c r="H91" s="220">
        <v>4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464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5448</v>
      </c>
      <c r="F92" s="218" t="s">
        <v>5449</v>
      </c>
      <c r="G92" s="219" t="s">
        <v>215</v>
      </c>
      <c r="H92" s="220">
        <v>230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318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5450</v>
      </c>
      <c r="F93" s="218" t="s">
        <v>5451</v>
      </c>
      <c r="G93" s="219" t="s">
        <v>215</v>
      </c>
      <c r="H93" s="220">
        <v>120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331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5452</v>
      </c>
      <c r="F94" s="218" t="s">
        <v>5453</v>
      </c>
      <c r="G94" s="219" t="s">
        <v>215</v>
      </c>
      <c r="H94" s="220">
        <v>120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531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5454</v>
      </c>
      <c r="F95" s="218" t="s">
        <v>5455</v>
      </c>
      <c r="G95" s="219" t="s">
        <v>233</v>
      </c>
      <c r="H95" s="220">
        <v>10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307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5456</v>
      </c>
      <c r="F96" s="218" t="s">
        <v>5457</v>
      </c>
      <c r="G96" s="219" t="s">
        <v>215</v>
      </c>
      <c r="H96" s="220">
        <v>65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592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5458</v>
      </c>
      <c r="F97" s="218" t="s">
        <v>5459</v>
      </c>
      <c r="G97" s="219" t="s">
        <v>215</v>
      </c>
      <c r="H97" s="220">
        <v>20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608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5434</v>
      </c>
      <c r="F98" s="203" t="s">
        <v>5460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72</v>
      </c>
      <c r="AY98" s="211" t="s">
        <v>191</v>
      </c>
      <c r="BK98" s="213">
        <f>BK99</f>
        <v>0</v>
      </c>
    </row>
    <row r="99" s="2" customFormat="1" ht="16.5" customHeight="1">
      <c r="A99" s="41"/>
      <c r="B99" s="42"/>
      <c r="C99" s="216" t="s">
        <v>300</v>
      </c>
      <c r="D99" s="216" t="s">
        <v>193</v>
      </c>
      <c r="E99" s="217" t="s">
        <v>5461</v>
      </c>
      <c r="F99" s="218" t="s">
        <v>5462</v>
      </c>
      <c r="G99" s="219" t="s">
        <v>3246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662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3241</v>
      </c>
      <c r="F100" s="203" t="s">
        <v>3242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198</v>
      </c>
      <c r="AT100" s="212" t="s">
        <v>71</v>
      </c>
      <c r="AU100" s="212" t="s">
        <v>72</v>
      </c>
      <c r="AY100" s="211" t="s">
        <v>191</v>
      </c>
      <c r="BK100" s="213">
        <f>SUM(BK101:BK103)</f>
        <v>0</v>
      </c>
    </row>
    <row r="101" s="2" customFormat="1" ht="16.5" customHeight="1">
      <c r="A101" s="41"/>
      <c r="B101" s="42"/>
      <c r="C101" s="216" t="s">
        <v>464</v>
      </c>
      <c r="D101" s="216" t="s">
        <v>193</v>
      </c>
      <c r="E101" s="217" t="s">
        <v>5463</v>
      </c>
      <c r="F101" s="218" t="s">
        <v>5464</v>
      </c>
      <c r="G101" s="219" t="s">
        <v>5465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3247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3247</v>
      </c>
      <c r="BM101" s="227" t="s">
        <v>5466</v>
      </c>
    </row>
    <row r="102" s="2" customFormat="1" ht="16.5" customHeight="1">
      <c r="A102" s="41"/>
      <c r="B102" s="42"/>
      <c r="C102" s="216" t="s">
        <v>313</v>
      </c>
      <c r="D102" s="216" t="s">
        <v>193</v>
      </c>
      <c r="E102" s="217" t="s">
        <v>5467</v>
      </c>
      <c r="F102" s="218" t="s">
        <v>4267</v>
      </c>
      <c r="G102" s="219" t="s">
        <v>5465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3247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3247</v>
      </c>
      <c r="BM102" s="227" t="s">
        <v>5468</v>
      </c>
    </row>
    <row r="103" s="2" customFormat="1" ht="16.5" customHeight="1">
      <c r="A103" s="41"/>
      <c r="B103" s="42"/>
      <c r="C103" s="216" t="s">
        <v>318</v>
      </c>
      <c r="D103" s="216" t="s">
        <v>193</v>
      </c>
      <c r="E103" s="217" t="s">
        <v>5469</v>
      </c>
      <c r="F103" s="218" t="s">
        <v>5470</v>
      </c>
      <c r="G103" s="219" t="s">
        <v>5465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99" t="s">
        <v>19</v>
      </c>
      <c r="N103" s="300" t="s">
        <v>43</v>
      </c>
      <c r="O103" s="290"/>
      <c r="P103" s="301">
        <f>O103*H103</f>
        <v>0</v>
      </c>
      <c r="Q103" s="301">
        <v>0</v>
      </c>
      <c r="R103" s="301">
        <f>Q103*H103</f>
        <v>0</v>
      </c>
      <c r="S103" s="301">
        <v>0</v>
      </c>
      <c r="T103" s="302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3247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3247</v>
      </c>
      <c r="BM103" s="227" t="s">
        <v>5471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mkx9Umv73NR1sSZG+HdKp1FMDb+w8vdNb/GVsZz8XX2RzQf5Rx+N7gkrO1q9kHmB+h9xqjPtUIIel+SjvKq+0A==" hashValue="VvR4svilbPiGW2+yWHpROt8+ceZVFBRHQhTAJKf+y4KxJNAitNWBfJl7uklTybTWsV9fokVpMj6ysCEx4dARS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5472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3885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3886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3887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3886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3887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ROUND((SUM(BE86:BE186)),  2)</f>
        <v>0</v>
      </c>
      <c r="G33" s="41"/>
      <c r="H33" s="41"/>
      <c r="I33" s="161">
        <v>0.20999999999999999</v>
      </c>
      <c r="J33" s="160">
        <f>ROUND(((SUM(BE86:BE186))*I33),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ROUND((SUM(BF86:BF186)),  2)</f>
        <v>0</v>
      </c>
      <c r="G34" s="41"/>
      <c r="H34" s="41"/>
      <c r="I34" s="161">
        <v>0.12</v>
      </c>
      <c r="J34" s="160">
        <f>ROUND(((SUM(BF86:BF186))*I34),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05 - Dešťová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4292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171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339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J154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J184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05 - Dešťová kanalizace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55.75459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P88+P144+P151+P154+P184</f>
        <v>0</v>
      </c>
      <c r="Q87" s="208"/>
      <c r="R87" s="209">
        <f>R88+R144+R151+R154+R184</f>
        <v>55.75459</v>
      </c>
      <c r="S87" s="208"/>
      <c r="T87" s="210">
        <f>T88+T144+T151+T154+T184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BK88+BK144+BK151+BK154+BK184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P89+SUM(P90:P137)</f>
        <v>0</v>
      </c>
      <c r="Q88" s="208"/>
      <c r="R88" s="209">
        <f>R89+SUM(R90:R137)</f>
        <v>51.081319999999998</v>
      </c>
      <c r="S88" s="208"/>
      <c r="T88" s="210">
        <f>T89+SUM(T90:T137)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BK89+SUM(BK90:BK137)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5473</v>
      </c>
      <c r="F89" s="218" t="s">
        <v>5474</v>
      </c>
      <c r="G89" s="219" t="s">
        <v>233</v>
      </c>
      <c r="H89" s="220">
        <v>162.40000000000001</v>
      </c>
      <c r="I89" s="221"/>
      <c r="J89" s="222">
        <f>ROUND(I89*H89,2)</f>
        <v>0</v>
      </c>
      <c r="K89" s="218" t="s">
        <v>3896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5475</v>
      </c>
    </row>
    <row r="90" s="2" customFormat="1">
      <c r="A90" s="41"/>
      <c r="B90" s="42"/>
      <c r="C90" s="43"/>
      <c r="D90" s="229" t="s">
        <v>200</v>
      </c>
      <c r="E90" s="43"/>
      <c r="F90" s="230" t="s">
        <v>5476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4" customFormat="1">
      <c r="A91" s="14"/>
      <c r="B91" s="245"/>
      <c r="C91" s="246"/>
      <c r="D91" s="236" t="s">
        <v>202</v>
      </c>
      <c r="E91" s="247" t="s">
        <v>19</v>
      </c>
      <c r="F91" s="248" t="s">
        <v>5477</v>
      </c>
      <c r="G91" s="246"/>
      <c r="H91" s="249">
        <v>162.40000000000001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202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191</v>
      </c>
    </row>
    <row r="92" s="16" customFormat="1">
      <c r="A92" s="16"/>
      <c r="B92" s="267"/>
      <c r="C92" s="268"/>
      <c r="D92" s="236" t="s">
        <v>202</v>
      </c>
      <c r="E92" s="269" t="s">
        <v>19</v>
      </c>
      <c r="F92" s="270" t="s">
        <v>212</v>
      </c>
      <c r="G92" s="268"/>
      <c r="H92" s="271">
        <v>162.40000000000001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202</v>
      </c>
      <c r="AU92" s="277" t="s">
        <v>82</v>
      </c>
      <c r="AV92" s="16" t="s">
        <v>198</v>
      </c>
      <c r="AW92" s="16" t="s">
        <v>34</v>
      </c>
      <c r="AX92" s="16" t="s">
        <v>80</v>
      </c>
      <c r="AY92" s="277" t="s">
        <v>191</v>
      </c>
    </row>
    <row r="93" s="2" customFormat="1" ht="24.15" customHeight="1">
      <c r="A93" s="41"/>
      <c r="B93" s="42"/>
      <c r="C93" s="216" t="s">
        <v>82</v>
      </c>
      <c r="D93" s="216" t="s">
        <v>193</v>
      </c>
      <c r="E93" s="217" t="s">
        <v>5478</v>
      </c>
      <c r="F93" s="218" t="s">
        <v>5479</v>
      </c>
      <c r="G93" s="219" t="s">
        <v>233</v>
      </c>
      <c r="H93" s="220">
        <v>49.725000000000001</v>
      </c>
      <c r="I93" s="221"/>
      <c r="J93" s="222">
        <f>ROUND(I93*H93,2)</f>
        <v>0</v>
      </c>
      <c r="K93" s="218" t="s">
        <v>3896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5480</v>
      </c>
    </row>
    <row r="94" s="2" customFormat="1">
      <c r="A94" s="41"/>
      <c r="B94" s="42"/>
      <c r="C94" s="43"/>
      <c r="D94" s="229" t="s">
        <v>200</v>
      </c>
      <c r="E94" s="43"/>
      <c r="F94" s="230" t="s">
        <v>5481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5482</v>
      </c>
      <c r="G95" s="246"/>
      <c r="H95" s="249">
        <v>49.725000000000001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6" customFormat="1">
      <c r="A96" s="16"/>
      <c r="B96" s="267"/>
      <c r="C96" s="268"/>
      <c r="D96" s="236" t="s">
        <v>202</v>
      </c>
      <c r="E96" s="269" t="s">
        <v>19</v>
      </c>
      <c r="F96" s="270" t="s">
        <v>212</v>
      </c>
      <c r="G96" s="268"/>
      <c r="H96" s="271">
        <v>49.725000000000001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202</v>
      </c>
      <c r="AU96" s="277" t="s">
        <v>82</v>
      </c>
      <c r="AV96" s="16" t="s">
        <v>198</v>
      </c>
      <c r="AW96" s="16" t="s">
        <v>34</v>
      </c>
      <c r="AX96" s="16" t="s">
        <v>80</v>
      </c>
      <c r="AY96" s="277" t="s">
        <v>191</v>
      </c>
    </row>
    <row r="97" s="2" customFormat="1" ht="21.75" customHeight="1">
      <c r="A97" s="41"/>
      <c r="B97" s="42"/>
      <c r="C97" s="216" t="s">
        <v>93</v>
      </c>
      <c r="D97" s="216" t="s">
        <v>193</v>
      </c>
      <c r="E97" s="217" t="s">
        <v>4306</v>
      </c>
      <c r="F97" s="218" t="s">
        <v>4307</v>
      </c>
      <c r="G97" s="219" t="s">
        <v>196</v>
      </c>
      <c r="H97" s="220">
        <v>48</v>
      </c>
      <c r="I97" s="221"/>
      <c r="J97" s="222">
        <f>ROUND(I97*H97,2)</f>
        <v>0</v>
      </c>
      <c r="K97" s="218" t="s">
        <v>3896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0.00084000000000000003</v>
      </c>
      <c r="R97" s="225">
        <f>Q97*H97</f>
        <v>0.040320000000000002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5483</v>
      </c>
    </row>
    <row r="98" s="2" customFormat="1">
      <c r="A98" s="41"/>
      <c r="B98" s="42"/>
      <c r="C98" s="43"/>
      <c r="D98" s="229" t="s">
        <v>200</v>
      </c>
      <c r="E98" s="43"/>
      <c r="F98" s="230" t="s">
        <v>4309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200</v>
      </c>
      <c r="AU98" s="20" t="s">
        <v>82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5484</v>
      </c>
      <c r="G99" s="246"/>
      <c r="H99" s="249">
        <v>48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6" customFormat="1">
      <c r="A100" s="16"/>
      <c r="B100" s="267"/>
      <c r="C100" s="268"/>
      <c r="D100" s="236" t="s">
        <v>202</v>
      </c>
      <c r="E100" s="269" t="s">
        <v>19</v>
      </c>
      <c r="F100" s="270" t="s">
        <v>212</v>
      </c>
      <c r="G100" s="268"/>
      <c r="H100" s="271">
        <v>48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7" t="s">
        <v>202</v>
      </c>
      <c r="AU100" s="277" t="s">
        <v>82</v>
      </c>
      <c r="AV100" s="16" t="s">
        <v>198</v>
      </c>
      <c r="AW100" s="16" t="s">
        <v>34</v>
      </c>
      <c r="AX100" s="16" t="s">
        <v>80</v>
      </c>
      <c r="AY100" s="277" t="s">
        <v>191</v>
      </c>
    </row>
    <row r="101" s="2" customFormat="1" ht="24.15" customHeight="1">
      <c r="A101" s="41"/>
      <c r="B101" s="42"/>
      <c r="C101" s="216" t="s">
        <v>198</v>
      </c>
      <c r="D101" s="216" t="s">
        <v>193</v>
      </c>
      <c r="E101" s="217" t="s">
        <v>4311</v>
      </c>
      <c r="F101" s="218" t="s">
        <v>4312</v>
      </c>
      <c r="G101" s="219" t="s">
        <v>196</v>
      </c>
      <c r="H101" s="220">
        <v>48</v>
      </c>
      <c r="I101" s="221"/>
      <c r="J101" s="222">
        <f>ROUND(I101*H101,2)</f>
        <v>0</v>
      </c>
      <c r="K101" s="218" t="s">
        <v>3896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5485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4314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242</v>
      </c>
      <c r="D103" s="216" t="s">
        <v>193</v>
      </c>
      <c r="E103" s="217" t="s">
        <v>4315</v>
      </c>
      <c r="F103" s="218" t="s">
        <v>4316</v>
      </c>
      <c r="G103" s="219" t="s">
        <v>233</v>
      </c>
      <c r="H103" s="220">
        <v>79.314999999999998</v>
      </c>
      <c r="I103" s="221"/>
      <c r="J103" s="222">
        <f>ROUND(I103*H103,2)</f>
        <v>0</v>
      </c>
      <c r="K103" s="218" t="s">
        <v>3896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5486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4318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5487</v>
      </c>
      <c r="G105" s="246"/>
      <c r="H105" s="249">
        <v>40.607999999999997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5488</v>
      </c>
      <c r="G106" s="246"/>
      <c r="H106" s="249">
        <v>38.707000000000001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79.314999999999998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247</v>
      </c>
      <c r="D108" s="216" t="s">
        <v>193</v>
      </c>
      <c r="E108" s="217" t="s">
        <v>4320</v>
      </c>
      <c r="F108" s="218" t="s">
        <v>4321</v>
      </c>
      <c r="G108" s="219" t="s">
        <v>233</v>
      </c>
      <c r="H108" s="220">
        <v>793.14999999999998</v>
      </c>
      <c r="I108" s="221"/>
      <c r="J108" s="222">
        <f>ROUND(I108*H108,2)</f>
        <v>0</v>
      </c>
      <c r="K108" s="218" t="s">
        <v>3896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5489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4323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4" customFormat="1">
      <c r="A110" s="14"/>
      <c r="B110" s="245"/>
      <c r="C110" s="246"/>
      <c r="D110" s="236" t="s">
        <v>202</v>
      </c>
      <c r="E110" s="247" t="s">
        <v>19</v>
      </c>
      <c r="F110" s="248" t="s">
        <v>5490</v>
      </c>
      <c r="G110" s="246"/>
      <c r="H110" s="249">
        <v>79.314999999999998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202</v>
      </c>
      <c r="AU110" s="255" t="s">
        <v>82</v>
      </c>
      <c r="AV110" s="14" t="s">
        <v>82</v>
      </c>
      <c r="AW110" s="14" t="s">
        <v>34</v>
      </c>
      <c r="AX110" s="14" t="s">
        <v>72</v>
      </c>
      <c r="AY110" s="255" t="s">
        <v>191</v>
      </c>
    </row>
    <row r="111" s="16" customFormat="1">
      <c r="A111" s="16"/>
      <c r="B111" s="267"/>
      <c r="C111" s="268"/>
      <c r="D111" s="236" t="s">
        <v>202</v>
      </c>
      <c r="E111" s="269" t="s">
        <v>19</v>
      </c>
      <c r="F111" s="270" t="s">
        <v>212</v>
      </c>
      <c r="G111" s="268"/>
      <c r="H111" s="271">
        <v>79.314999999999998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202</v>
      </c>
      <c r="AU111" s="277" t="s">
        <v>82</v>
      </c>
      <c r="AV111" s="16" t="s">
        <v>198</v>
      </c>
      <c r="AW111" s="16" t="s">
        <v>34</v>
      </c>
      <c r="AX111" s="16" t="s">
        <v>72</v>
      </c>
      <c r="AY111" s="277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5491</v>
      </c>
      <c r="G112" s="246"/>
      <c r="H112" s="249">
        <v>793.14999999999998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80</v>
      </c>
      <c r="AY112" s="255" t="s">
        <v>191</v>
      </c>
    </row>
    <row r="113" s="2" customFormat="1" ht="24.15" customHeight="1">
      <c r="A113" s="41"/>
      <c r="B113" s="42"/>
      <c r="C113" s="216" t="s">
        <v>254</v>
      </c>
      <c r="D113" s="216" t="s">
        <v>193</v>
      </c>
      <c r="E113" s="217" t="s">
        <v>4326</v>
      </c>
      <c r="F113" s="218" t="s">
        <v>4327</v>
      </c>
      <c r="G113" s="219" t="s">
        <v>233</v>
      </c>
      <c r="H113" s="220">
        <v>79.314999999999998</v>
      </c>
      <c r="I113" s="221"/>
      <c r="J113" s="222">
        <f>ROUND(I113*H113,2)</f>
        <v>0</v>
      </c>
      <c r="K113" s="218" t="s">
        <v>3896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5492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4329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2" customFormat="1" ht="24.15" customHeight="1">
      <c r="A115" s="41"/>
      <c r="B115" s="42"/>
      <c r="C115" s="216" t="s">
        <v>259</v>
      </c>
      <c r="D115" s="216" t="s">
        <v>193</v>
      </c>
      <c r="E115" s="217" t="s">
        <v>4330</v>
      </c>
      <c r="F115" s="218" t="s">
        <v>4331</v>
      </c>
      <c r="G115" s="219" t="s">
        <v>233</v>
      </c>
      <c r="H115" s="220">
        <v>79.314999999999998</v>
      </c>
      <c r="I115" s="221"/>
      <c r="J115" s="222">
        <f>ROUND(I115*H115,2)</f>
        <v>0</v>
      </c>
      <c r="K115" s="218" t="s">
        <v>3896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5493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4333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24.15" customHeight="1">
      <c r="A117" s="41"/>
      <c r="B117" s="42"/>
      <c r="C117" s="216" t="s">
        <v>264</v>
      </c>
      <c r="D117" s="216" t="s">
        <v>193</v>
      </c>
      <c r="E117" s="217" t="s">
        <v>4334</v>
      </c>
      <c r="F117" s="218" t="s">
        <v>4335</v>
      </c>
      <c r="G117" s="219" t="s">
        <v>233</v>
      </c>
      <c r="H117" s="220">
        <v>79.314999999999998</v>
      </c>
      <c r="I117" s="221"/>
      <c r="J117" s="222">
        <f>ROUND(I117*H117,2)</f>
        <v>0</v>
      </c>
      <c r="K117" s="218" t="s">
        <v>3896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5494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4337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24.15" customHeight="1">
      <c r="A119" s="41"/>
      <c r="B119" s="42"/>
      <c r="C119" s="216" t="s">
        <v>270</v>
      </c>
      <c r="D119" s="216" t="s">
        <v>193</v>
      </c>
      <c r="E119" s="217" t="s">
        <v>397</v>
      </c>
      <c r="F119" s="218" t="s">
        <v>398</v>
      </c>
      <c r="G119" s="219" t="s">
        <v>310</v>
      </c>
      <c r="H119" s="220">
        <v>178.459</v>
      </c>
      <c r="I119" s="221"/>
      <c r="J119" s="222">
        <f>ROUND(I119*H119,2)</f>
        <v>0</v>
      </c>
      <c r="K119" s="218" t="s">
        <v>3896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5495</v>
      </c>
    </row>
    <row r="120" s="2" customFormat="1">
      <c r="A120" s="41"/>
      <c r="B120" s="42"/>
      <c r="C120" s="43"/>
      <c r="D120" s="229" t="s">
        <v>200</v>
      </c>
      <c r="E120" s="43"/>
      <c r="F120" s="230" t="s">
        <v>4339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200</v>
      </c>
      <c r="AU120" s="20" t="s">
        <v>82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5490</v>
      </c>
      <c r="G121" s="246"/>
      <c r="H121" s="249">
        <v>79.314999999999998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6" customFormat="1">
      <c r="A122" s="16"/>
      <c r="B122" s="267"/>
      <c r="C122" s="268"/>
      <c r="D122" s="236" t="s">
        <v>202</v>
      </c>
      <c r="E122" s="269" t="s">
        <v>19</v>
      </c>
      <c r="F122" s="270" t="s">
        <v>212</v>
      </c>
      <c r="G122" s="268"/>
      <c r="H122" s="271">
        <v>79.314999999999998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7" t="s">
        <v>202</v>
      </c>
      <c r="AU122" s="277" t="s">
        <v>82</v>
      </c>
      <c r="AV122" s="16" t="s">
        <v>198</v>
      </c>
      <c r="AW122" s="16" t="s">
        <v>34</v>
      </c>
      <c r="AX122" s="16" t="s">
        <v>72</v>
      </c>
      <c r="AY122" s="277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5496</v>
      </c>
      <c r="G123" s="246"/>
      <c r="H123" s="249">
        <v>178.459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80</v>
      </c>
      <c r="AY123" s="255" t="s">
        <v>191</v>
      </c>
    </row>
    <row r="124" s="2" customFormat="1" ht="24.15" customHeight="1">
      <c r="A124" s="41"/>
      <c r="B124" s="42"/>
      <c r="C124" s="216" t="s">
        <v>275</v>
      </c>
      <c r="D124" s="216" t="s">
        <v>193</v>
      </c>
      <c r="E124" s="217" t="s">
        <v>4341</v>
      </c>
      <c r="F124" s="218" t="s">
        <v>4342</v>
      </c>
      <c r="G124" s="219" t="s">
        <v>233</v>
      </c>
      <c r="H124" s="220">
        <v>132.81</v>
      </c>
      <c r="I124" s="221"/>
      <c r="J124" s="222">
        <f>ROUND(I124*H124,2)</f>
        <v>0</v>
      </c>
      <c r="K124" s="218" t="s">
        <v>3896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5497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4344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2" customFormat="1" ht="37.8" customHeight="1">
      <c r="A126" s="41"/>
      <c r="B126" s="42"/>
      <c r="C126" s="216" t="s">
        <v>8</v>
      </c>
      <c r="D126" s="216" t="s">
        <v>193</v>
      </c>
      <c r="E126" s="217" t="s">
        <v>4345</v>
      </c>
      <c r="F126" s="218" t="s">
        <v>4346</v>
      </c>
      <c r="G126" s="219" t="s">
        <v>233</v>
      </c>
      <c r="H126" s="220">
        <v>30.024000000000001</v>
      </c>
      <c r="I126" s="221"/>
      <c r="J126" s="222">
        <f>ROUND(I126*H126,2)</f>
        <v>0</v>
      </c>
      <c r="K126" s="218" t="s">
        <v>3896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5498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4348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5499</v>
      </c>
      <c r="G128" s="246"/>
      <c r="H128" s="249">
        <v>16.199999999999999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5500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5501</v>
      </c>
      <c r="G130" s="246"/>
      <c r="H130" s="249">
        <v>13.824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30.024000000000001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78" t="s">
        <v>287</v>
      </c>
      <c r="D132" s="278" t="s">
        <v>260</v>
      </c>
      <c r="E132" s="279" t="s">
        <v>4350</v>
      </c>
      <c r="F132" s="280" t="s">
        <v>4351</v>
      </c>
      <c r="G132" s="281" t="s">
        <v>310</v>
      </c>
      <c r="H132" s="282">
        <v>27.539999999999999</v>
      </c>
      <c r="I132" s="283"/>
      <c r="J132" s="284">
        <f>ROUND(I132*H132,2)</f>
        <v>0</v>
      </c>
      <c r="K132" s="280" t="s">
        <v>3896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1</v>
      </c>
      <c r="R132" s="225">
        <f>Q132*H132</f>
        <v>27.539999999999999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259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5502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5503</v>
      </c>
      <c r="G133" s="246"/>
      <c r="H133" s="249">
        <v>27.539999999999999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80</v>
      </c>
      <c r="AY133" s="255" t="s">
        <v>191</v>
      </c>
    </row>
    <row r="134" s="2" customFormat="1" ht="16.5" customHeight="1">
      <c r="A134" s="41"/>
      <c r="B134" s="42"/>
      <c r="C134" s="278" t="s">
        <v>293</v>
      </c>
      <c r="D134" s="278" t="s">
        <v>260</v>
      </c>
      <c r="E134" s="279" t="s">
        <v>5504</v>
      </c>
      <c r="F134" s="280" t="s">
        <v>5505</v>
      </c>
      <c r="G134" s="281" t="s">
        <v>310</v>
      </c>
      <c r="H134" s="282">
        <v>23.501000000000001</v>
      </c>
      <c r="I134" s="283"/>
      <c r="J134" s="284">
        <f>ROUND(I134*H134,2)</f>
        <v>0</v>
      </c>
      <c r="K134" s="280" t="s">
        <v>3896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1</v>
      </c>
      <c r="R134" s="225">
        <f>Q134*H134</f>
        <v>23.501000000000001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2243</v>
      </c>
      <c r="AT134" s="227" t="s">
        <v>260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2243</v>
      </c>
      <c r="BM134" s="227" t="s">
        <v>5506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5507</v>
      </c>
      <c r="G135" s="246"/>
      <c r="H135" s="249">
        <v>13.824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5508</v>
      </c>
      <c r="G136" s="246"/>
      <c r="H136" s="249">
        <v>23.501000000000001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198</v>
      </c>
      <c r="F137" s="214" t="s">
        <v>911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191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300</v>
      </c>
      <c r="D138" s="216" t="s">
        <v>193</v>
      </c>
      <c r="E138" s="217" t="s">
        <v>4354</v>
      </c>
      <c r="F138" s="218" t="s">
        <v>4355</v>
      </c>
      <c r="G138" s="219" t="s">
        <v>233</v>
      </c>
      <c r="H138" s="220">
        <v>10.584</v>
      </c>
      <c r="I138" s="221"/>
      <c r="J138" s="222">
        <f>ROUND(I138*H138,2)</f>
        <v>0</v>
      </c>
      <c r="K138" s="218" t="s">
        <v>3896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93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5509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4357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93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5510</v>
      </c>
      <c r="G140" s="246"/>
      <c r="H140" s="249">
        <v>5.4000000000000004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5500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93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5511</v>
      </c>
      <c r="G142" s="246"/>
      <c r="H142" s="249">
        <v>5.1840000000000002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10.584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93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82</v>
      </c>
      <c r="F144" s="214" t="s">
        <v>269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0.049632000000000003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SUM(BK145:BK150)</f>
        <v>0</v>
      </c>
    </row>
    <row r="145" s="2" customFormat="1" ht="16.5" customHeight="1">
      <c r="A145" s="41"/>
      <c r="B145" s="42"/>
      <c r="C145" s="216" t="s">
        <v>464</v>
      </c>
      <c r="D145" s="216" t="s">
        <v>193</v>
      </c>
      <c r="E145" s="217" t="s">
        <v>445</v>
      </c>
      <c r="F145" s="218" t="s">
        <v>446</v>
      </c>
      <c r="G145" s="219" t="s">
        <v>215</v>
      </c>
      <c r="H145" s="220">
        <v>57.600000000000001</v>
      </c>
      <c r="I145" s="221"/>
      <c r="J145" s="222">
        <f>ROUND(I145*H145,2)</f>
        <v>0</v>
      </c>
      <c r="K145" s="218" t="s">
        <v>3896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0.00048999999999999998</v>
      </c>
      <c r="R145" s="225">
        <f>Q145*H145</f>
        <v>0.028223999999999999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5512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5513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313</v>
      </c>
      <c r="D147" s="216" t="s">
        <v>193</v>
      </c>
      <c r="E147" s="217" t="s">
        <v>5514</v>
      </c>
      <c r="F147" s="218" t="s">
        <v>5515</v>
      </c>
      <c r="G147" s="219" t="s">
        <v>196</v>
      </c>
      <c r="H147" s="220">
        <v>56.799999999999997</v>
      </c>
      <c r="I147" s="221"/>
      <c r="J147" s="222">
        <f>ROUND(I147*H147,2)</f>
        <v>0</v>
      </c>
      <c r="K147" s="218" t="s">
        <v>3896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0.00013999999999999999</v>
      </c>
      <c r="R147" s="225">
        <f>Q147*H147</f>
        <v>0.007951999999999999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5516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5517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2" customFormat="1" ht="16.5" customHeight="1">
      <c r="A149" s="41"/>
      <c r="B149" s="42"/>
      <c r="C149" s="278" t="s">
        <v>318</v>
      </c>
      <c r="D149" s="278" t="s">
        <v>260</v>
      </c>
      <c r="E149" s="279" t="s">
        <v>5518</v>
      </c>
      <c r="F149" s="280" t="s">
        <v>5519</v>
      </c>
      <c r="G149" s="281" t="s">
        <v>196</v>
      </c>
      <c r="H149" s="282">
        <v>67.280000000000001</v>
      </c>
      <c r="I149" s="283"/>
      <c r="J149" s="284">
        <f>ROUND(I149*H149,2)</f>
        <v>0</v>
      </c>
      <c r="K149" s="280" t="s">
        <v>3896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0.00020000000000000001</v>
      </c>
      <c r="R149" s="225">
        <f>Q149*H149</f>
        <v>0.013456000000000001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259</v>
      </c>
      <c r="AT149" s="227" t="s">
        <v>260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5520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5521</v>
      </c>
      <c r="G150" s="246"/>
      <c r="H150" s="249">
        <v>67.280000000000001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80</v>
      </c>
      <c r="AY150" s="255" t="s">
        <v>191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93</v>
      </c>
      <c r="F151" s="214" t="s">
        <v>695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191</v>
      </c>
      <c r="BK151" s="213">
        <f>SUM(BK152:BK153)</f>
        <v>0</v>
      </c>
    </row>
    <row r="152" s="2" customFormat="1" ht="24.15" customHeight="1">
      <c r="A152" s="41"/>
      <c r="B152" s="42"/>
      <c r="C152" s="216" t="s">
        <v>324</v>
      </c>
      <c r="D152" s="216" t="s">
        <v>193</v>
      </c>
      <c r="E152" s="217" t="s">
        <v>5522</v>
      </c>
      <c r="F152" s="218" t="s">
        <v>5523</v>
      </c>
      <c r="G152" s="219" t="s">
        <v>5524</v>
      </c>
      <c r="H152" s="220">
        <v>1</v>
      </c>
      <c r="I152" s="221"/>
      <c r="J152" s="222">
        <f>ROUND(I152*H152,2)</f>
        <v>0</v>
      </c>
      <c r="K152" s="218" t="s">
        <v>3896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5525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5526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259</v>
      </c>
      <c r="F154" s="214" t="s">
        <v>281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SUM(P155:P183)</f>
        <v>0</v>
      </c>
      <c r="Q154" s="208"/>
      <c r="R154" s="209">
        <f>SUM(R155:R183)</f>
        <v>4.6236379999999997</v>
      </c>
      <c r="S154" s="208"/>
      <c r="T154" s="210">
        <f>SUM(T155:T183)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71</v>
      </c>
      <c r="AU154" s="212" t="s">
        <v>80</v>
      </c>
      <c r="AY154" s="211" t="s">
        <v>191</v>
      </c>
      <c r="BK154" s="213">
        <f>SUM(BK155:BK183)</f>
        <v>0</v>
      </c>
    </row>
    <row r="155" s="2" customFormat="1" ht="16.5" customHeight="1">
      <c r="A155" s="41"/>
      <c r="B155" s="42"/>
      <c r="C155" s="216" t="s">
        <v>331</v>
      </c>
      <c r="D155" s="216" t="s">
        <v>193</v>
      </c>
      <c r="E155" s="217" t="s">
        <v>5188</v>
      </c>
      <c r="F155" s="218" t="s">
        <v>5189</v>
      </c>
      <c r="G155" s="219" t="s">
        <v>215</v>
      </c>
      <c r="H155" s="220">
        <v>40</v>
      </c>
      <c r="I155" s="221"/>
      <c r="J155" s="222">
        <f>ROUND(I155*H155,2)</f>
        <v>0</v>
      </c>
      <c r="K155" s="218" t="s">
        <v>3896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1.0000000000000001E-05</v>
      </c>
      <c r="R155" s="225">
        <f>Q155*H155</f>
        <v>0.00040000000000000002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5527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5191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16.5" customHeight="1">
      <c r="A157" s="41"/>
      <c r="B157" s="42"/>
      <c r="C157" s="278" t="s">
        <v>7</v>
      </c>
      <c r="D157" s="278" t="s">
        <v>260</v>
      </c>
      <c r="E157" s="279" t="s">
        <v>5193</v>
      </c>
      <c r="F157" s="280" t="s">
        <v>5194</v>
      </c>
      <c r="G157" s="281" t="s">
        <v>215</v>
      </c>
      <c r="H157" s="282">
        <v>41.200000000000003</v>
      </c>
      <c r="I157" s="283"/>
      <c r="J157" s="284">
        <f>ROUND(I157*H157,2)</f>
        <v>0</v>
      </c>
      <c r="K157" s="280" t="s">
        <v>3896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0.0024099999999999998</v>
      </c>
      <c r="R157" s="225">
        <f>Q157*H157</f>
        <v>0.099292000000000005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5528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5529</v>
      </c>
      <c r="G158" s="246"/>
      <c r="H158" s="249">
        <v>41.200000000000003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80</v>
      </c>
      <c r="AY158" s="255" t="s">
        <v>191</v>
      </c>
    </row>
    <row r="159" s="2" customFormat="1" ht="24.15" customHeight="1">
      <c r="A159" s="41"/>
      <c r="B159" s="42"/>
      <c r="C159" s="216" t="s">
        <v>531</v>
      </c>
      <c r="D159" s="216" t="s">
        <v>193</v>
      </c>
      <c r="E159" s="217" t="s">
        <v>5530</v>
      </c>
      <c r="F159" s="218" t="s">
        <v>5531</v>
      </c>
      <c r="G159" s="219" t="s">
        <v>250</v>
      </c>
      <c r="H159" s="220">
        <v>3</v>
      </c>
      <c r="I159" s="221"/>
      <c r="J159" s="222">
        <f>ROUND(I159*H159,2)</f>
        <v>0</v>
      </c>
      <c r="K159" s="218" t="s">
        <v>3896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8.0000000000000007E-05</v>
      </c>
      <c r="R159" s="225">
        <f>Q159*H159</f>
        <v>0.00024000000000000003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5532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5533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16.5" customHeight="1">
      <c r="A161" s="41"/>
      <c r="B161" s="42"/>
      <c r="C161" s="278" t="s">
        <v>553</v>
      </c>
      <c r="D161" s="278" t="s">
        <v>260</v>
      </c>
      <c r="E161" s="279" t="s">
        <v>5534</v>
      </c>
      <c r="F161" s="280" t="s">
        <v>5535</v>
      </c>
      <c r="G161" s="281" t="s">
        <v>250</v>
      </c>
      <c r="H161" s="282">
        <v>3</v>
      </c>
      <c r="I161" s="283"/>
      <c r="J161" s="284">
        <f>ROUND(I161*H161,2)</f>
        <v>0</v>
      </c>
      <c r="K161" s="280" t="s">
        <v>3896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0.00089999999999999998</v>
      </c>
      <c r="R161" s="225">
        <f>Q161*H161</f>
        <v>0.0027000000000000001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259</v>
      </c>
      <c r="AT161" s="227" t="s">
        <v>260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5536</v>
      </c>
    </row>
    <row r="162" s="2" customFormat="1" ht="16.5" customHeight="1">
      <c r="A162" s="41"/>
      <c r="B162" s="42"/>
      <c r="C162" s="216" t="s">
        <v>307</v>
      </c>
      <c r="D162" s="216" t="s">
        <v>193</v>
      </c>
      <c r="E162" s="217" t="s">
        <v>5537</v>
      </c>
      <c r="F162" s="218" t="s">
        <v>5538</v>
      </c>
      <c r="G162" s="219" t="s">
        <v>250</v>
      </c>
      <c r="H162" s="220">
        <v>1</v>
      </c>
      <c r="I162" s="221"/>
      <c r="J162" s="222">
        <f>ROUND(I162*H162,2)</f>
        <v>0</v>
      </c>
      <c r="K162" s="218" t="s">
        <v>3896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0.41948000000000002</v>
      </c>
      <c r="R162" s="225">
        <f>Q162*H162</f>
        <v>0.41948000000000002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5539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5540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584</v>
      </c>
      <c r="D164" s="278" t="s">
        <v>260</v>
      </c>
      <c r="E164" s="279" t="s">
        <v>5541</v>
      </c>
      <c r="F164" s="280" t="s">
        <v>5542</v>
      </c>
      <c r="G164" s="281" t="s">
        <v>250</v>
      </c>
      <c r="H164" s="282">
        <v>1</v>
      </c>
      <c r="I164" s="283"/>
      <c r="J164" s="284">
        <f>ROUND(I164*H164,2)</f>
        <v>0</v>
      </c>
      <c r="K164" s="280" t="s">
        <v>3896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1.6000000000000001</v>
      </c>
      <c r="R164" s="225">
        <f>Q164*H164</f>
        <v>1.6000000000000001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5543</v>
      </c>
    </row>
    <row r="165" s="2" customFormat="1" ht="16.5" customHeight="1">
      <c r="A165" s="41"/>
      <c r="B165" s="42"/>
      <c r="C165" s="216" t="s">
        <v>592</v>
      </c>
      <c r="D165" s="216" t="s">
        <v>193</v>
      </c>
      <c r="E165" s="217" t="s">
        <v>5544</v>
      </c>
      <c r="F165" s="218" t="s">
        <v>5545</v>
      </c>
      <c r="G165" s="219" t="s">
        <v>250</v>
      </c>
      <c r="H165" s="220">
        <v>1</v>
      </c>
      <c r="I165" s="221"/>
      <c r="J165" s="222">
        <f>ROUND(I165*H165,2)</f>
        <v>0</v>
      </c>
      <c r="K165" s="218" t="s">
        <v>3896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0.0098899999999999995</v>
      </c>
      <c r="R165" s="225">
        <f>Q165*H165</f>
        <v>0.0098899999999999995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5546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5547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16.5" customHeight="1">
      <c r="A167" s="41"/>
      <c r="B167" s="42"/>
      <c r="C167" s="278" t="s">
        <v>597</v>
      </c>
      <c r="D167" s="278" t="s">
        <v>260</v>
      </c>
      <c r="E167" s="279" t="s">
        <v>5548</v>
      </c>
      <c r="F167" s="280" t="s">
        <v>5549</v>
      </c>
      <c r="G167" s="281" t="s">
        <v>250</v>
      </c>
      <c r="H167" s="282">
        <v>1</v>
      </c>
      <c r="I167" s="283"/>
      <c r="J167" s="284">
        <f>ROUND(I167*H167,2)</f>
        <v>0</v>
      </c>
      <c r="K167" s="280" t="s">
        <v>3896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0.26200000000000001</v>
      </c>
      <c r="R167" s="225">
        <f>Q167*H167</f>
        <v>0.26200000000000001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259</v>
      </c>
      <c r="AT167" s="227" t="s">
        <v>260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5550</v>
      </c>
    </row>
    <row r="168" s="2" customFormat="1" ht="16.5" customHeight="1">
      <c r="A168" s="41"/>
      <c r="B168" s="42"/>
      <c r="C168" s="216" t="s">
        <v>608</v>
      </c>
      <c r="D168" s="216" t="s">
        <v>193</v>
      </c>
      <c r="E168" s="217" t="s">
        <v>5551</v>
      </c>
      <c r="F168" s="218" t="s">
        <v>5552</v>
      </c>
      <c r="G168" s="219" t="s">
        <v>250</v>
      </c>
      <c r="H168" s="220">
        <v>1</v>
      </c>
      <c r="I168" s="221"/>
      <c r="J168" s="222">
        <f>ROUND(I168*H168,2)</f>
        <v>0</v>
      </c>
      <c r="K168" s="218" t="s">
        <v>3896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0.0098899999999999995</v>
      </c>
      <c r="R168" s="225">
        <f>Q168*H168</f>
        <v>0.0098899999999999995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5553</v>
      </c>
    </row>
    <row r="169" s="2" customFormat="1">
      <c r="A169" s="41"/>
      <c r="B169" s="42"/>
      <c r="C169" s="43"/>
      <c r="D169" s="229" t="s">
        <v>200</v>
      </c>
      <c r="E169" s="43"/>
      <c r="F169" s="230" t="s">
        <v>5554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200</v>
      </c>
      <c r="AU169" s="20" t="s">
        <v>82</v>
      </c>
    </row>
    <row r="170" s="2" customFormat="1" ht="16.5" customHeight="1">
      <c r="A170" s="41"/>
      <c r="B170" s="42"/>
      <c r="C170" s="278" t="s">
        <v>625</v>
      </c>
      <c r="D170" s="278" t="s">
        <v>260</v>
      </c>
      <c r="E170" s="279" t="s">
        <v>5555</v>
      </c>
      <c r="F170" s="280" t="s">
        <v>5556</v>
      </c>
      <c r="G170" s="281" t="s">
        <v>250</v>
      </c>
      <c r="H170" s="282">
        <v>1</v>
      </c>
      <c r="I170" s="283"/>
      <c r="J170" s="284">
        <f>ROUND(I170*H170,2)</f>
        <v>0</v>
      </c>
      <c r="K170" s="280" t="s">
        <v>3896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0.52600000000000002</v>
      </c>
      <c r="R170" s="225">
        <f>Q170*H170</f>
        <v>0.52600000000000002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259</v>
      </c>
      <c r="AT170" s="227" t="s">
        <v>260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5557</v>
      </c>
    </row>
    <row r="171" s="2" customFormat="1" ht="16.5" customHeight="1">
      <c r="A171" s="41"/>
      <c r="B171" s="42"/>
      <c r="C171" s="216" t="s">
        <v>662</v>
      </c>
      <c r="D171" s="216" t="s">
        <v>193</v>
      </c>
      <c r="E171" s="217" t="s">
        <v>5558</v>
      </c>
      <c r="F171" s="218" t="s">
        <v>5559</v>
      </c>
      <c r="G171" s="219" t="s">
        <v>250</v>
      </c>
      <c r="H171" s="220">
        <v>1</v>
      </c>
      <c r="I171" s="221"/>
      <c r="J171" s="222">
        <f>ROUND(I171*H171,2)</f>
        <v>0</v>
      </c>
      <c r="K171" s="218" t="s">
        <v>3896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0.01218</v>
      </c>
      <c r="R171" s="225">
        <f>Q171*H171</f>
        <v>0.01218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5560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5561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16.5" customHeight="1">
      <c r="A173" s="41"/>
      <c r="B173" s="42"/>
      <c r="C173" s="278" t="s">
        <v>683</v>
      </c>
      <c r="D173" s="278" t="s">
        <v>260</v>
      </c>
      <c r="E173" s="279" t="s">
        <v>5562</v>
      </c>
      <c r="F173" s="280" t="s">
        <v>5563</v>
      </c>
      <c r="G173" s="281" t="s">
        <v>250</v>
      </c>
      <c r="H173" s="282">
        <v>1</v>
      </c>
      <c r="I173" s="283"/>
      <c r="J173" s="284">
        <f>ROUND(I173*H173,2)</f>
        <v>0</v>
      </c>
      <c r="K173" s="280" t="s">
        <v>3896</v>
      </c>
      <c r="L173" s="285"/>
      <c r="M173" s="286" t="s">
        <v>19</v>
      </c>
      <c r="N173" s="287" t="s">
        <v>43</v>
      </c>
      <c r="O173" s="87"/>
      <c r="P173" s="225">
        <f>O173*H173</f>
        <v>0</v>
      </c>
      <c r="Q173" s="225">
        <v>0.58499999999999996</v>
      </c>
      <c r="R173" s="225">
        <f>Q173*H173</f>
        <v>0.58499999999999996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259</v>
      </c>
      <c r="AT173" s="227" t="s">
        <v>260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5564</v>
      </c>
    </row>
    <row r="174" s="2" customFormat="1" ht="24.15" customHeight="1">
      <c r="A174" s="41"/>
      <c r="B174" s="42"/>
      <c r="C174" s="216" t="s">
        <v>688</v>
      </c>
      <c r="D174" s="216" t="s">
        <v>193</v>
      </c>
      <c r="E174" s="217" t="s">
        <v>5565</v>
      </c>
      <c r="F174" s="218" t="s">
        <v>5566</v>
      </c>
      <c r="G174" s="219" t="s">
        <v>250</v>
      </c>
      <c r="H174" s="220">
        <v>1</v>
      </c>
      <c r="I174" s="221"/>
      <c r="J174" s="222">
        <f>ROUND(I174*H174,2)</f>
        <v>0</v>
      </c>
      <c r="K174" s="218" t="s">
        <v>3896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0.10546999999999999</v>
      </c>
      <c r="R174" s="225">
        <f>Q174*H174</f>
        <v>0.10546999999999999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5567</v>
      </c>
    </row>
    <row r="175" s="2" customFormat="1">
      <c r="A175" s="41"/>
      <c r="B175" s="42"/>
      <c r="C175" s="43"/>
      <c r="D175" s="229" t="s">
        <v>200</v>
      </c>
      <c r="E175" s="43"/>
      <c r="F175" s="230" t="s">
        <v>5568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200</v>
      </c>
      <c r="AU175" s="20" t="s">
        <v>82</v>
      </c>
    </row>
    <row r="176" s="2" customFormat="1" ht="24.15" customHeight="1">
      <c r="A176" s="41"/>
      <c r="B176" s="42"/>
      <c r="C176" s="216" t="s">
        <v>696</v>
      </c>
      <c r="D176" s="216" t="s">
        <v>193</v>
      </c>
      <c r="E176" s="217" t="s">
        <v>5218</v>
      </c>
      <c r="F176" s="218" t="s">
        <v>5219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3896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0.024240000000000001</v>
      </c>
      <c r="R176" s="225">
        <f>Q176*H176</f>
        <v>0.024240000000000001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5569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5221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24.15" customHeight="1">
      <c r="A178" s="41"/>
      <c r="B178" s="42"/>
      <c r="C178" s="216" t="s">
        <v>707</v>
      </c>
      <c r="D178" s="216" t="s">
        <v>193</v>
      </c>
      <c r="E178" s="217" t="s">
        <v>5226</v>
      </c>
      <c r="F178" s="218" t="s">
        <v>5227</v>
      </c>
      <c r="G178" s="219" t="s">
        <v>250</v>
      </c>
      <c r="H178" s="220">
        <v>1</v>
      </c>
      <c r="I178" s="221"/>
      <c r="J178" s="222">
        <f>ROUND(I178*H178,2)</f>
        <v>0</v>
      </c>
      <c r="K178" s="218" t="s">
        <v>3896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5570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5229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2" customFormat="1" ht="24.15" customHeight="1">
      <c r="A180" s="41"/>
      <c r="B180" s="42"/>
      <c r="C180" s="216" t="s">
        <v>716</v>
      </c>
      <c r="D180" s="216" t="s">
        <v>193</v>
      </c>
      <c r="E180" s="217" t="s">
        <v>5571</v>
      </c>
      <c r="F180" s="218" t="s">
        <v>5572</v>
      </c>
      <c r="G180" s="219" t="s">
        <v>250</v>
      </c>
      <c r="H180" s="220">
        <v>1</v>
      </c>
      <c r="I180" s="221"/>
      <c r="J180" s="222">
        <f>ROUND(I180*H180,2)</f>
        <v>0</v>
      </c>
      <c r="K180" s="218" t="s">
        <v>3896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0.092920000000000003</v>
      </c>
      <c r="R180" s="225">
        <f>Q180*H180</f>
        <v>0.092920000000000003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5573</v>
      </c>
    </row>
    <row r="181" s="2" customFormat="1">
      <c r="A181" s="41"/>
      <c r="B181" s="42"/>
      <c r="C181" s="43"/>
      <c r="D181" s="229" t="s">
        <v>200</v>
      </c>
      <c r="E181" s="43"/>
      <c r="F181" s="230" t="s">
        <v>5574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200</v>
      </c>
      <c r="AU181" s="20" t="s">
        <v>82</v>
      </c>
    </row>
    <row r="182" s="2" customFormat="1" ht="37.8" customHeight="1">
      <c r="A182" s="41"/>
      <c r="B182" s="42"/>
      <c r="C182" s="216" t="s">
        <v>724</v>
      </c>
      <c r="D182" s="216" t="s">
        <v>193</v>
      </c>
      <c r="E182" s="217" t="s">
        <v>5575</v>
      </c>
      <c r="F182" s="218" t="s">
        <v>5576</v>
      </c>
      <c r="G182" s="219" t="s">
        <v>233</v>
      </c>
      <c r="H182" s="220">
        <v>14.279999999999999</v>
      </c>
      <c r="I182" s="221"/>
      <c r="J182" s="222">
        <f>ROUND(I182*H182,2)</f>
        <v>0</v>
      </c>
      <c r="K182" s="218" t="s">
        <v>3896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0.061199999999999997</v>
      </c>
      <c r="R182" s="225">
        <f>Q182*H182</f>
        <v>0.87393599999999994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5577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5578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2" customFormat="1" ht="22.8" customHeight="1">
      <c r="A184" s="12"/>
      <c r="B184" s="200"/>
      <c r="C184" s="201"/>
      <c r="D184" s="202" t="s">
        <v>71</v>
      </c>
      <c r="E184" s="214" t="s">
        <v>329</v>
      </c>
      <c r="F184" s="214" t="s">
        <v>330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80</v>
      </c>
      <c r="AT184" s="212" t="s">
        <v>71</v>
      </c>
      <c r="AU184" s="212" t="s">
        <v>80</v>
      </c>
      <c r="AY184" s="211" t="s">
        <v>191</v>
      </c>
      <c r="BK184" s="213">
        <f>SUM(BK185:BK186)</f>
        <v>0</v>
      </c>
    </row>
    <row r="185" s="2" customFormat="1" ht="24.15" customHeight="1">
      <c r="A185" s="41"/>
      <c r="B185" s="42"/>
      <c r="C185" s="216" t="s">
        <v>732</v>
      </c>
      <c r="D185" s="216" t="s">
        <v>193</v>
      </c>
      <c r="E185" s="217" t="s">
        <v>5234</v>
      </c>
      <c r="F185" s="218" t="s">
        <v>5235</v>
      </c>
      <c r="G185" s="219" t="s">
        <v>310</v>
      </c>
      <c r="H185" s="220">
        <v>55.710999999999999</v>
      </c>
      <c r="I185" s="221"/>
      <c r="J185" s="222">
        <f>ROUND(I185*H185,2)</f>
        <v>0</v>
      </c>
      <c r="K185" s="218" t="s">
        <v>3896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198</v>
      </c>
      <c r="AT185" s="227" t="s">
        <v>193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5579</v>
      </c>
    </row>
    <row r="186" s="2" customFormat="1">
      <c r="A186" s="41"/>
      <c r="B186" s="42"/>
      <c r="C186" s="43"/>
      <c r="D186" s="229" t="s">
        <v>200</v>
      </c>
      <c r="E186" s="43"/>
      <c r="F186" s="230" t="s">
        <v>5237</v>
      </c>
      <c r="G186" s="43"/>
      <c r="H186" s="43"/>
      <c r="I186" s="231"/>
      <c r="J186" s="43"/>
      <c r="K186" s="43"/>
      <c r="L186" s="47"/>
      <c r="M186" s="288"/>
      <c r="N186" s="289"/>
      <c r="O186" s="290"/>
      <c r="P186" s="290"/>
      <c r="Q186" s="290"/>
      <c r="R186" s="290"/>
      <c r="S186" s="290"/>
      <c r="T186" s="29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200</v>
      </c>
      <c r="AU186" s="20" t="s">
        <v>82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gcji707sqkiIw9YVtxdYwcGe4GtBuBzIYqKHguiHQPQ4kUlnH5ZPTO75xQ+BrOcQOoqv1MGoRa66u8h0v//Iow==" hashValue="kd0iXxXkkgroajp1kNOTtwLGoR2byU67M9LnDma7nzGuiXwya4LfkdMJTvTYuyfX30iGhtvuWSMvk/QsyzbMUw==" algorithmName="SHA-512" password="CC35"/>
  <autoFilter ref="C85:K18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1351104"/>
    <hyperlink ref="F94" r:id="rId2" display="https://podminky.urs.cz/item/CS_URS_2025_01/132354202"/>
    <hyperlink ref="F98" r:id="rId3" display="https://podminky.urs.cz/item/CS_URS_2025_01/151101101"/>
    <hyperlink ref="F102" r:id="rId4" display="https://podminky.urs.cz/item/CS_URS_2025_01/151101111"/>
    <hyperlink ref="F104" r:id="rId5" display="https://podminky.urs.cz/item/CS_URS_2025_01/162751137"/>
    <hyperlink ref="F109" r:id="rId6" display="https://podminky.urs.cz/item/CS_URS_2025_01/162751139"/>
    <hyperlink ref="F114" r:id="rId7" display="https://podminky.urs.cz/item/CS_URS_2025_01/167151102"/>
    <hyperlink ref="F116" r:id="rId8" display="https://podminky.urs.cz/item/CS_URS_2025_01/167151122"/>
    <hyperlink ref="F118" r:id="rId9" display="https://podminky.urs.cz/item/CS_URS_2025_01/171151112"/>
    <hyperlink ref="F120" r:id="rId10" display="https://podminky.urs.cz/item/CS_URS_2025_01/171201221"/>
    <hyperlink ref="F125" r:id="rId11" display="https://podminky.urs.cz/item/CS_URS_2025_01/1742511011"/>
    <hyperlink ref="F127" r:id="rId12" display="https://podminky.urs.cz/item/CS_URS_2025_01/175111101"/>
    <hyperlink ref="F139" r:id="rId13" display="https://podminky.urs.cz/item/CS_URS_2025_01/451573111"/>
    <hyperlink ref="F146" r:id="rId14" display="https://podminky.urs.cz/item/CS_URS_2025_01/212755214"/>
    <hyperlink ref="F148" r:id="rId15" display="https://podminky.urs.cz/item/CS_URS_2025_01/213141112"/>
    <hyperlink ref="F153" r:id="rId16" display="https://podminky.urs.cz/item/CS_URS_2025_01/3861101031"/>
    <hyperlink ref="F156" r:id="rId17" display="https://podminky.urs.cz/item/CS_URS_2025_01/871313122"/>
    <hyperlink ref="F160" r:id="rId18" display="https://podminky.urs.cz/item/CS_URS_2025_01/877310440"/>
    <hyperlink ref="F163" r:id="rId19" display="https://podminky.urs.cz/item/CS_URS_2025_01/894410101"/>
    <hyperlink ref="F166" r:id="rId20" display="https://podminky.urs.cz/item/CS_URS_2025_01/894410211"/>
    <hyperlink ref="F169" r:id="rId21" display="https://podminky.urs.cz/item/CS_URS_2025_01/894410212"/>
    <hyperlink ref="F172" r:id="rId22" display="https://podminky.urs.cz/item/CS_URS_2025_01/894410232"/>
    <hyperlink ref="F175" r:id="rId23" display="https://podminky.urs.cz/item/CS_URS_2025_01/894812311"/>
    <hyperlink ref="F177" r:id="rId24" display="https://podminky.urs.cz/item/CS_URS_2025_01/894812332"/>
    <hyperlink ref="F179" r:id="rId25" display="https://podminky.urs.cz/item/CS_URS_2025_01/894812339"/>
    <hyperlink ref="F181" r:id="rId26" display="https://podminky.urs.cz/item/CS_URS_2025_01/894812357"/>
    <hyperlink ref="F183" r:id="rId27" display="https://podminky.urs.cz/item/CS_URS_2025_01/897172112"/>
    <hyperlink ref="F186" r:id="rId28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5580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ROUND((SUM(BE82:BE100)),  2)</f>
        <v>0</v>
      </c>
      <c r="G33" s="41"/>
      <c r="H33" s="41"/>
      <c r="I33" s="161">
        <v>0.20999999999999999</v>
      </c>
      <c r="J33" s="160">
        <f>ROUND(((SUM(BE82:BE100))*I33),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ROUND((SUM(BF82:BF100)),  2)</f>
        <v>0</v>
      </c>
      <c r="G34" s="41"/>
      <c r="H34" s="41"/>
      <c r="I34" s="161">
        <v>0.12</v>
      </c>
      <c r="J34" s="160">
        <f>ROUND(((SUM(BF82:BF100))*I34),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Přeložka NN vedení ke stanici O2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5429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5430</v>
      </c>
      <c r="E61" s="181"/>
      <c r="F61" s="181"/>
      <c r="G61" s="181"/>
      <c r="H61" s="181"/>
      <c r="I61" s="181"/>
      <c r="J61" s="182">
        <f>J95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J97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06 - Přeložka NN vedení ke stanici O2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P83+P95+P97</f>
        <v>0</v>
      </c>
      <c r="Q82" s="99"/>
      <c r="R82" s="197">
        <f>R83+R95+R97</f>
        <v>0</v>
      </c>
      <c r="S82" s="99"/>
      <c r="T82" s="198">
        <f>T83+T95+T97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BK83+BK95+BK97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5431</v>
      </c>
      <c r="F83" s="203" t="s">
        <v>5432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SUM(P84:P94)</f>
        <v>0</v>
      </c>
      <c r="Q83" s="208"/>
      <c r="R83" s="209">
        <f>SUM(R84:R94)</f>
        <v>0</v>
      </c>
      <c r="S83" s="208"/>
      <c r="T83" s="210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SUM(BK84:BK94)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5431</v>
      </c>
      <c r="F84" s="218" t="s">
        <v>5581</v>
      </c>
      <c r="G84" s="219" t="s">
        <v>3246</v>
      </c>
      <c r="H84" s="220">
        <v>1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5582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5434</v>
      </c>
      <c r="F85" s="218" t="s">
        <v>5583</v>
      </c>
      <c r="G85" s="219" t="s">
        <v>215</v>
      </c>
      <c r="H85" s="220">
        <v>20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5584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5436</v>
      </c>
      <c r="F86" s="218" t="s">
        <v>5585</v>
      </c>
      <c r="G86" s="219" t="s">
        <v>3246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5586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5438</v>
      </c>
      <c r="F87" s="218" t="s">
        <v>5587</v>
      </c>
      <c r="G87" s="219" t="s">
        <v>215</v>
      </c>
      <c r="H87" s="220">
        <v>28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5588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5440</v>
      </c>
      <c r="F88" s="218" t="s">
        <v>5589</v>
      </c>
      <c r="G88" s="219" t="s">
        <v>3246</v>
      </c>
      <c r="H88" s="220">
        <v>2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5590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5442</v>
      </c>
      <c r="F89" s="218" t="s">
        <v>5449</v>
      </c>
      <c r="G89" s="219" t="s">
        <v>215</v>
      </c>
      <c r="H89" s="220">
        <v>28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5591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5444</v>
      </c>
      <c r="F90" s="218" t="s">
        <v>5592</v>
      </c>
      <c r="G90" s="219" t="s">
        <v>215</v>
      </c>
      <c r="H90" s="220">
        <v>30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5593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5446</v>
      </c>
      <c r="F91" s="218" t="s">
        <v>5594</v>
      </c>
      <c r="G91" s="219" t="s">
        <v>215</v>
      </c>
      <c r="H91" s="220">
        <v>30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5595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5448</v>
      </c>
      <c r="F92" s="218" t="s">
        <v>5455</v>
      </c>
      <c r="G92" s="219" t="s">
        <v>233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5596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5450</v>
      </c>
      <c r="F93" s="218" t="s">
        <v>5457</v>
      </c>
      <c r="G93" s="219" t="s">
        <v>215</v>
      </c>
      <c r="H93" s="220">
        <v>30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5597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5452</v>
      </c>
      <c r="F94" s="218" t="s">
        <v>5459</v>
      </c>
      <c r="G94" s="219" t="s">
        <v>215</v>
      </c>
      <c r="H94" s="220">
        <v>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5598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5434</v>
      </c>
      <c r="F95" s="203" t="s">
        <v>5460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72</v>
      </c>
      <c r="AY95" s="211" t="s">
        <v>191</v>
      </c>
      <c r="BK95" s="213">
        <f>BK96</f>
        <v>0</v>
      </c>
    </row>
    <row r="96" s="2" customFormat="1" ht="16.5" customHeight="1">
      <c r="A96" s="41"/>
      <c r="B96" s="42"/>
      <c r="C96" s="216" t="s">
        <v>8</v>
      </c>
      <c r="D96" s="216" t="s">
        <v>193</v>
      </c>
      <c r="E96" s="217" t="s">
        <v>5461</v>
      </c>
      <c r="F96" s="218" t="s">
        <v>5599</v>
      </c>
      <c r="G96" s="219" t="s">
        <v>3246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5600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3241</v>
      </c>
      <c r="F97" s="203" t="s">
        <v>3242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198</v>
      </c>
      <c r="AT97" s="212" t="s">
        <v>71</v>
      </c>
      <c r="AU97" s="212" t="s">
        <v>72</v>
      </c>
      <c r="AY97" s="211" t="s">
        <v>191</v>
      </c>
      <c r="BK97" s="213">
        <f>SUM(BK98:BK100)</f>
        <v>0</v>
      </c>
    </row>
    <row r="98" s="2" customFormat="1" ht="16.5" customHeight="1">
      <c r="A98" s="41"/>
      <c r="B98" s="42"/>
      <c r="C98" s="216" t="s">
        <v>287</v>
      </c>
      <c r="D98" s="216" t="s">
        <v>193</v>
      </c>
      <c r="E98" s="217" t="s">
        <v>5463</v>
      </c>
      <c r="F98" s="218" t="s">
        <v>5464</v>
      </c>
      <c r="G98" s="219" t="s">
        <v>5465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3247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3247</v>
      </c>
      <c r="BM98" s="227" t="s">
        <v>5601</v>
      </c>
    </row>
    <row r="99" s="2" customFormat="1" ht="16.5" customHeight="1">
      <c r="A99" s="41"/>
      <c r="B99" s="42"/>
      <c r="C99" s="216" t="s">
        <v>293</v>
      </c>
      <c r="D99" s="216" t="s">
        <v>193</v>
      </c>
      <c r="E99" s="217" t="s">
        <v>5467</v>
      </c>
      <c r="F99" s="218" t="s">
        <v>4267</v>
      </c>
      <c r="G99" s="219" t="s">
        <v>5465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3247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3247</v>
      </c>
      <c r="BM99" s="227" t="s">
        <v>5602</v>
      </c>
    </row>
    <row r="100" s="2" customFormat="1" ht="16.5" customHeight="1">
      <c r="A100" s="41"/>
      <c r="B100" s="42"/>
      <c r="C100" s="216" t="s">
        <v>300</v>
      </c>
      <c r="D100" s="216" t="s">
        <v>193</v>
      </c>
      <c r="E100" s="217" t="s">
        <v>5469</v>
      </c>
      <c r="F100" s="218" t="s">
        <v>5470</v>
      </c>
      <c r="G100" s="219" t="s">
        <v>5465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99" t="s">
        <v>19</v>
      </c>
      <c r="N100" s="300" t="s">
        <v>43</v>
      </c>
      <c r="O100" s="290"/>
      <c r="P100" s="301">
        <f>O100*H100</f>
        <v>0</v>
      </c>
      <c r="Q100" s="301">
        <v>0</v>
      </c>
      <c r="R100" s="301">
        <f>Q100*H100</f>
        <v>0</v>
      </c>
      <c r="S100" s="301">
        <v>0</v>
      </c>
      <c r="T100" s="302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3247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3247</v>
      </c>
      <c r="BM100" s="227" t="s">
        <v>5603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W8QTTp3+P/SosqggJcgEjTAPEoQ7PmbEFR9jXusho/6zEXbKFqSNobx/S7YUsswiGD4B2gFmcMcTd9Gg8rwqdw==" hashValue="vofHhVsqngL7FxNDE5kAqbqOV4oRVQbDxk0WkERQX/4wOyutdkWpg4a2zrv7KjU7ydt801m9pMlWQHYVrFwyaQ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ROUND((SUM(BE85:BE194)),  2)</f>
        <v>0</v>
      </c>
      <c r="G33" s="41"/>
      <c r="H33" s="41"/>
      <c r="I33" s="161">
        <v>0.20999999999999999</v>
      </c>
      <c r="J33" s="160">
        <f>ROUND(((SUM(BE85:BE194))*I33),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ROUND((SUM(BF85:BF194)),  2)</f>
        <v>0</v>
      </c>
      <c r="G34" s="41"/>
      <c r="H34" s="41"/>
      <c r="I34" s="161">
        <v>0.12</v>
      </c>
      <c r="J34" s="160">
        <f>ROUND(((SUM(BF85:BF194))*I34),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ROUND((SUM(BG85:BG194)),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ROUND((SUM(BH85:BH194)),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ROUND((SUM(BI85:BI194)),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Osazení chráničky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J166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3575</v>
      </c>
      <c r="E63" s="186"/>
      <c r="F63" s="186"/>
      <c r="G63" s="186"/>
      <c r="H63" s="186"/>
      <c r="I63" s="186"/>
      <c r="J63" s="187">
        <f>J176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J183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07 - Osazení chráničky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15.273</v>
      </c>
      <c r="S85" s="99"/>
      <c r="T85" s="198">
        <f>T86</f>
        <v>5.6799999999999997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P87+P166+P176+P183+P192</f>
        <v>0</v>
      </c>
      <c r="Q86" s="208"/>
      <c r="R86" s="209">
        <f>R87+R166+R176+R183+R192</f>
        <v>15.273</v>
      </c>
      <c r="S86" s="208"/>
      <c r="T86" s="210">
        <f>T87+T166+T176+T183+T192</f>
        <v>5.6799999999999997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BK87+BK166+BK176+BK183+BK192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SUM(P88:P165)</f>
        <v>0</v>
      </c>
      <c r="Q87" s="208"/>
      <c r="R87" s="209">
        <f>SUM(R88:R165)</f>
        <v>1.6799999999999999</v>
      </c>
      <c r="S87" s="208"/>
      <c r="T87" s="210">
        <f>SUM(T88:T165)</f>
        <v>5.6799999999999997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SUM(BK88:BK165)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194</v>
      </c>
      <c r="F88" s="218" t="s">
        <v>195</v>
      </c>
      <c r="G88" s="219" t="s">
        <v>196</v>
      </c>
      <c r="H88" s="220">
        <v>16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0.35499999999999998</v>
      </c>
      <c r="T88" s="226">
        <f>S88*H88</f>
        <v>5.6799999999999997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5605</v>
      </c>
    </row>
    <row r="89" s="2" customFormat="1">
      <c r="A89" s="41"/>
      <c r="B89" s="42"/>
      <c r="C89" s="43"/>
      <c r="D89" s="229" t="s">
        <v>200</v>
      </c>
      <c r="E89" s="43"/>
      <c r="F89" s="230" t="s">
        <v>201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5606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5607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5608</v>
      </c>
      <c r="G92" s="246"/>
      <c r="H92" s="249">
        <v>16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6" customFormat="1">
      <c r="A93" s="16"/>
      <c r="B93" s="267"/>
      <c r="C93" s="268"/>
      <c r="D93" s="236" t="s">
        <v>202</v>
      </c>
      <c r="E93" s="269" t="s">
        <v>19</v>
      </c>
      <c r="F93" s="270" t="s">
        <v>212</v>
      </c>
      <c r="G93" s="268"/>
      <c r="H93" s="271">
        <v>16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202</v>
      </c>
      <c r="AU93" s="277" t="s">
        <v>82</v>
      </c>
      <c r="AV93" s="16" t="s">
        <v>198</v>
      </c>
      <c r="AW93" s="16" t="s">
        <v>34</v>
      </c>
      <c r="AX93" s="16" t="s">
        <v>80</v>
      </c>
      <c r="AY93" s="277" t="s">
        <v>191</v>
      </c>
    </row>
    <row r="94" s="2" customFormat="1" ht="24.15" customHeight="1">
      <c r="A94" s="41"/>
      <c r="B94" s="42"/>
      <c r="C94" s="216" t="s">
        <v>82</v>
      </c>
      <c r="D94" s="216" t="s">
        <v>193</v>
      </c>
      <c r="E94" s="217" t="s">
        <v>3258</v>
      </c>
      <c r="F94" s="218" t="s">
        <v>3259</v>
      </c>
      <c r="G94" s="219" t="s">
        <v>233</v>
      </c>
      <c r="H94" s="220">
        <v>4.7999999999999998</v>
      </c>
      <c r="I94" s="221"/>
      <c r="J94" s="222">
        <f>ROUND(I94*H94,2)</f>
        <v>0</v>
      </c>
      <c r="K94" s="218" t="s">
        <v>197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5609</v>
      </c>
    </row>
    <row r="95" s="2" customFormat="1">
      <c r="A95" s="41"/>
      <c r="B95" s="42"/>
      <c r="C95" s="43"/>
      <c r="D95" s="229" t="s">
        <v>200</v>
      </c>
      <c r="E95" s="43"/>
      <c r="F95" s="230" t="s">
        <v>3261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5606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5610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5611</v>
      </c>
      <c r="G98" s="246"/>
      <c r="H98" s="249">
        <v>4.7999999999999998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4.7999999999999998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24.15" customHeight="1">
      <c r="A100" s="41"/>
      <c r="B100" s="42"/>
      <c r="C100" s="216" t="s">
        <v>93</v>
      </c>
      <c r="D100" s="216" t="s">
        <v>193</v>
      </c>
      <c r="E100" s="217" t="s">
        <v>5612</v>
      </c>
      <c r="F100" s="218" t="s">
        <v>5613</v>
      </c>
      <c r="G100" s="219" t="s">
        <v>233</v>
      </c>
      <c r="H100" s="220">
        <v>0.83999999999999997</v>
      </c>
      <c r="I100" s="221"/>
      <c r="J100" s="222">
        <f>ROUND(I100*H100,2)</f>
        <v>0</v>
      </c>
      <c r="K100" s="218" t="s">
        <v>197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5614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5615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5606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3" customFormat="1">
      <c r="A103" s="13"/>
      <c r="B103" s="234"/>
      <c r="C103" s="235"/>
      <c r="D103" s="236" t="s">
        <v>202</v>
      </c>
      <c r="E103" s="237" t="s">
        <v>19</v>
      </c>
      <c r="F103" s="238" t="s">
        <v>5616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202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5617</v>
      </c>
      <c r="G104" s="246"/>
      <c r="H104" s="249">
        <v>0.41999999999999998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5617</v>
      </c>
      <c r="G105" s="246"/>
      <c r="H105" s="249">
        <v>0.41999999999999998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0.83999999999999997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24.15" customHeight="1">
      <c r="A107" s="41"/>
      <c r="B107" s="42"/>
      <c r="C107" s="216" t="s">
        <v>198</v>
      </c>
      <c r="D107" s="216" t="s">
        <v>193</v>
      </c>
      <c r="E107" s="217" t="s">
        <v>5618</v>
      </c>
      <c r="F107" s="218" t="s">
        <v>5619</v>
      </c>
      <c r="G107" s="219" t="s">
        <v>233</v>
      </c>
      <c r="H107" s="220">
        <v>0.83999999999999997</v>
      </c>
      <c r="I107" s="221"/>
      <c r="J107" s="222">
        <f>ROUND(I107*H107,2)</f>
        <v>0</v>
      </c>
      <c r="K107" s="218" t="s">
        <v>197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5620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5621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3" customFormat="1">
      <c r="A109" s="13"/>
      <c r="B109" s="234"/>
      <c r="C109" s="235"/>
      <c r="D109" s="236" t="s">
        <v>202</v>
      </c>
      <c r="E109" s="237" t="s">
        <v>19</v>
      </c>
      <c r="F109" s="238" t="s">
        <v>5606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202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191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5616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5617</v>
      </c>
      <c r="G111" s="246"/>
      <c r="H111" s="249">
        <v>0.41999999999999998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5617</v>
      </c>
      <c r="G112" s="246"/>
      <c r="H112" s="249">
        <v>0.41999999999999998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0.83999999999999997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242</v>
      </c>
      <c r="D114" s="216" t="s">
        <v>193</v>
      </c>
      <c r="E114" s="217" t="s">
        <v>387</v>
      </c>
      <c r="F114" s="218" t="s">
        <v>388</v>
      </c>
      <c r="G114" s="219" t="s">
        <v>233</v>
      </c>
      <c r="H114" s="220">
        <v>5.6399999999999997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5622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5606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5610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5611</v>
      </c>
      <c r="G118" s="246"/>
      <c r="H118" s="249">
        <v>4.7999999999999998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5" customFormat="1">
      <c r="A119" s="15"/>
      <c r="B119" s="256"/>
      <c r="C119" s="257"/>
      <c r="D119" s="236" t="s">
        <v>202</v>
      </c>
      <c r="E119" s="258" t="s">
        <v>19</v>
      </c>
      <c r="F119" s="259" t="s">
        <v>208</v>
      </c>
      <c r="G119" s="257"/>
      <c r="H119" s="260">
        <v>4.7999999999999998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202</v>
      </c>
      <c r="AU119" s="266" t="s">
        <v>82</v>
      </c>
      <c r="AV119" s="15" t="s">
        <v>93</v>
      </c>
      <c r="AW119" s="15" t="s">
        <v>34</v>
      </c>
      <c r="AX119" s="15" t="s">
        <v>72</v>
      </c>
      <c r="AY119" s="266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5616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5617</v>
      </c>
      <c r="G121" s="246"/>
      <c r="H121" s="249">
        <v>0.41999999999999998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5617</v>
      </c>
      <c r="G122" s="246"/>
      <c r="H122" s="249">
        <v>0.41999999999999998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5" customFormat="1">
      <c r="A123" s="15"/>
      <c r="B123" s="256"/>
      <c r="C123" s="257"/>
      <c r="D123" s="236" t="s">
        <v>202</v>
      </c>
      <c r="E123" s="258" t="s">
        <v>19</v>
      </c>
      <c r="F123" s="259" t="s">
        <v>208</v>
      </c>
      <c r="G123" s="257"/>
      <c r="H123" s="260">
        <v>0.83999999999999997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202</v>
      </c>
      <c r="AU123" s="266" t="s">
        <v>82</v>
      </c>
      <c r="AV123" s="15" t="s">
        <v>93</v>
      </c>
      <c r="AW123" s="15" t="s">
        <v>34</v>
      </c>
      <c r="AX123" s="15" t="s">
        <v>72</v>
      </c>
      <c r="AY123" s="266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5.6399999999999997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2" customFormat="1" ht="37.8" customHeight="1">
      <c r="A125" s="41"/>
      <c r="B125" s="42"/>
      <c r="C125" s="216" t="s">
        <v>247</v>
      </c>
      <c r="D125" s="216" t="s">
        <v>193</v>
      </c>
      <c r="E125" s="217" t="s">
        <v>392</v>
      </c>
      <c r="F125" s="218" t="s">
        <v>393</v>
      </c>
      <c r="G125" s="219" t="s">
        <v>233</v>
      </c>
      <c r="H125" s="220">
        <v>56.399999999999999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5623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5624</v>
      </c>
      <c r="G127" s="246"/>
      <c r="H127" s="249">
        <v>56.399999999999999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56.399999999999999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24.15" customHeight="1">
      <c r="A129" s="41"/>
      <c r="B129" s="42"/>
      <c r="C129" s="216" t="s">
        <v>254</v>
      </c>
      <c r="D129" s="216" t="s">
        <v>193</v>
      </c>
      <c r="E129" s="217" t="s">
        <v>397</v>
      </c>
      <c r="F129" s="218" t="s">
        <v>398</v>
      </c>
      <c r="G129" s="219" t="s">
        <v>310</v>
      </c>
      <c r="H129" s="220">
        <v>11.279999999999999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5625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400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5606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5610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5611</v>
      </c>
      <c r="G133" s="246"/>
      <c r="H133" s="249">
        <v>4.7999999999999998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5" customFormat="1">
      <c r="A134" s="15"/>
      <c r="B134" s="256"/>
      <c r="C134" s="257"/>
      <c r="D134" s="236" t="s">
        <v>202</v>
      </c>
      <c r="E134" s="258" t="s">
        <v>19</v>
      </c>
      <c r="F134" s="259" t="s">
        <v>208</v>
      </c>
      <c r="G134" s="257"/>
      <c r="H134" s="260">
        <v>4.7999999999999998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202</v>
      </c>
      <c r="AU134" s="266" t="s">
        <v>82</v>
      </c>
      <c r="AV134" s="15" t="s">
        <v>93</v>
      </c>
      <c r="AW134" s="15" t="s">
        <v>34</v>
      </c>
      <c r="AX134" s="15" t="s">
        <v>72</v>
      </c>
      <c r="AY134" s="266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5616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5617</v>
      </c>
      <c r="G136" s="246"/>
      <c r="H136" s="249">
        <v>0.41999999999999998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5617</v>
      </c>
      <c r="G137" s="246"/>
      <c r="H137" s="249">
        <v>0.41999999999999998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0.83999999999999997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6" customFormat="1">
      <c r="A139" s="16"/>
      <c r="B139" s="267"/>
      <c r="C139" s="268"/>
      <c r="D139" s="236" t="s">
        <v>202</v>
      </c>
      <c r="E139" s="269" t="s">
        <v>19</v>
      </c>
      <c r="F139" s="270" t="s">
        <v>212</v>
      </c>
      <c r="G139" s="268"/>
      <c r="H139" s="271">
        <v>5.6399999999999997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202</v>
      </c>
      <c r="AU139" s="277" t="s">
        <v>82</v>
      </c>
      <c r="AV139" s="16" t="s">
        <v>198</v>
      </c>
      <c r="AW139" s="16" t="s">
        <v>34</v>
      </c>
      <c r="AX139" s="16" t="s">
        <v>80</v>
      </c>
      <c r="AY139" s="277" t="s">
        <v>191</v>
      </c>
    </row>
    <row r="140" s="14" customFormat="1">
      <c r="A140" s="14"/>
      <c r="B140" s="245"/>
      <c r="C140" s="246"/>
      <c r="D140" s="236" t="s">
        <v>202</v>
      </c>
      <c r="E140" s="246"/>
      <c r="F140" s="248" t="s">
        <v>5626</v>
      </c>
      <c r="G140" s="246"/>
      <c r="H140" s="249">
        <v>11.279999999999999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4</v>
      </c>
      <c r="AX140" s="14" t="s">
        <v>80</v>
      </c>
      <c r="AY140" s="255" t="s">
        <v>191</v>
      </c>
    </row>
    <row r="141" s="2" customFormat="1" ht="24.15" customHeight="1">
      <c r="A141" s="41"/>
      <c r="B141" s="42"/>
      <c r="C141" s="216" t="s">
        <v>259</v>
      </c>
      <c r="D141" s="216" t="s">
        <v>193</v>
      </c>
      <c r="E141" s="217" t="s">
        <v>243</v>
      </c>
      <c r="F141" s="218" t="s">
        <v>244</v>
      </c>
      <c r="G141" s="219" t="s">
        <v>233</v>
      </c>
      <c r="H141" s="220">
        <v>5.6399999999999997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5627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246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5606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5610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5611</v>
      </c>
      <c r="G145" s="246"/>
      <c r="H145" s="249">
        <v>4.7999999999999998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5" customFormat="1">
      <c r="A146" s="15"/>
      <c r="B146" s="256"/>
      <c r="C146" s="257"/>
      <c r="D146" s="236" t="s">
        <v>202</v>
      </c>
      <c r="E146" s="258" t="s">
        <v>19</v>
      </c>
      <c r="F146" s="259" t="s">
        <v>208</v>
      </c>
      <c r="G146" s="257"/>
      <c r="H146" s="260">
        <v>4.7999999999999998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202</v>
      </c>
      <c r="AU146" s="266" t="s">
        <v>82</v>
      </c>
      <c r="AV146" s="15" t="s">
        <v>93</v>
      </c>
      <c r="AW146" s="15" t="s">
        <v>34</v>
      </c>
      <c r="AX146" s="15" t="s">
        <v>72</v>
      </c>
      <c r="AY146" s="266" t="s">
        <v>191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5616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5617</v>
      </c>
      <c r="G148" s="246"/>
      <c r="H148" s="249">
        <v>0.41999999999999998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5617</v>
      </c>
      <c r="G149" s="246"/>
      <c r="H149" s="249">
        <v>0.41999999999999998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0.83999999999999997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5.6399999999999997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37.8" customHeight="1">
      <c r="A152" s="41"/>
      <c r="B152" s="42"/>
      <c r="C152" s="216" t="s">
        <v>264</v>
      </c>
      <c r="D152" s="216" t="s">
        <v>193</v>
      </c>
      <c r="E152" s="217" t="s">
        <v>4345</v>
      </c>
      <c r="F152" s="218" t="s">
        <v>4346</v>
      </c>
      <c r="G152" s="219" t="s">
        <v>233</v>
      </c>
      <c r="H152" s="220">
        <v>0.83999999999999997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5628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5629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5606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5616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5617</v>
      </c>
      <c r="G156" s="246"/>
      <c r="H156" s="249">
        <v>0.41999999999999998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5617</v>
      </c>
      <c r="G157" s="246"/>
      <c r="H157" s="249">
        <v>0.41999999999999998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6" customFormat="1">
      <c r="A158" s="16"/>
      <c r="B158" s="267"/>
      <c r="C158" s="268"/>
      <c r="D158" s="236" t="s">
        <v>202</v>
      </c>
      <c r="E158" s="269" t="s">
        <v>19</v>
      </c>
      <c r="F158" s="270" t="s">
        <v>212</v>
      </c>
      <c r="G158" s="268"/>
      <c r="H158" s="271">
        <v>0.83999999999999997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202</v>
      </c>
      <c r="AU158" s="277" t="s">
        <v>82</v>
      </c>
      <c r="AV158" s="16" t="s">
        <v>198</v>
      </c>
      <c r="AW158" s="16" t="s">
        <v>34</v>
      </c>
      <c r="AX158" s="16" t="s">
        <v>80</v>
      </c>
      <c r="AY158" s="277" t="s">
        <v>191</v>
      </c>
    </row>
    <row r="159" s="2" customFormat="1" ht="16.5" customHeight="1">
      <c r="A159" s="41"/>
      <c r="B159" s="42"/>
      <c r="C159" s="278" t="s">
        <v>270</v>
      </c>
      <c r="D159" s="278" t="s">
        <v>260</v>
      </c>
      <c r="E159" s="279" t="s">
        <v>5630</v>
      </c>
      <c r="F159" s="280" t="s">
        <v>5631</v>
      </c>
      <c r="G159" s="281" t="s">
        <v>310</v>
      </c>
      <c r="H159" s="282">
        <v>1.6799999999999999</v>
      </c>
      <c r="I159" s="283"/>
      <c r="J159" s="284">
        <f>ROUND(I159*H159,2)</f>
        <v>0</v>
      </c>
      <c r="K159" s="280" t="s">
        <v>197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1</v>
      </c>
      <c r="R159" s="225">
        <f>Q159*H159</f>
        <v>1.6799999999999999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259</v>
      </c>
      <c r="AT159" s="227" t="s">
        <v>260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5632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5606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5616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5617</v>
      </c>
      <c r="G162" s="246"/>
      <c r="H162" s="249">
        <v>0.41999999999999998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5617</v>
      </c>
      <c r="G163" s="246"/>
      <c r="H163" s="249">
        <v>0.41999999999999998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0.83999999999999997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14" customFormat="1">
      <c r="A165" s="14"/>
      <c r="B165" s="245"/>
      <c r="C165" s="246"/>
      <c r="D165" s="236" t="s">
        <v>202</v>
      </c>
      <c r="E165" s="246"/>
      <c r="F165" s="248" t="s">
        <v>5633</v>
      </c>
      <c r="G165" s="246"/>
      <c r="H165" s="249">
        <v>1.6799999999999999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4</v>
      </c>
      <c r="AX165" s="14" t="s">
        <v>80</v>
      </c>
      <c r="AY165" s="255" t="s">
        <v>191</v>
      </c>
    </row>
    <row r="166" s="12" customFormat="1" ht="22.8" customHeight="1">
      <c r="A166" s="12"/>
      <c r="B166" s="200"/>
      <c r="C166" s="201"/>
      <c r="D166" s="202" t="s">
        <v>71</v>
      </c>
      <c r="E166" s="214" t="s">
        <v>82</v>
      </c>
      <c r="F166" s="214" t="s">
        <v>269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SUM(P167:P175)</f>
        <v>0</v>
      </c>
      <c r="Q166" s="208"/>
      <c r="R166" s="209">
        <f>SUM(R167:R175)</f>
        <v>8.0730000000000004</v>
      </c>
      <c r="S166" s="208"/>
      <c r="T166" s="21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80</v>
      </c>
      <c r="AT166" s="212" t="s">
        <v>71</v>
      </c>
      <c r="AU166" s="212" t="s">
        <v>80</v>
      </c>
      <c r="AY166" s="211" t="s">
        <v>191</v>
      </c>
      <c r="BK166" s="213">
        <f>SUM(BK167:BK175)</f>
        <v>0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271</v>
      </c>
      <c r="F167" s="218" t="s">
        <v>272</v>
      </c>
      <c r="G167" s="219" t="s">
        <v>196</v>
      </c>
      <c r="H167" s="220">
        <v>16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0.108</v>
      </c>
      <c r="R167" s="225">
        <f>Q167*H167</f>
        <v>1.728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5634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274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5606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5608</v>
      </c>
      <c r="G170" s="246"/>
      <c r="H170" s="249">
        <v>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16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16.5" customHeight="1">
      <c r="A172" s="41"/>
      <c r="B172" s="42"/>
      <c r="C172" s="278" t="s">
        <v>8</v>
      </c>
      <c r="D172" s="278" t="s">
        <v>260</v>
      </c>
      <c r="E172" s="279" t="s">
        <v>5635</v>
      </c>
      <c r="F172" s="280" t="s">
        <v>5636</v>
      </c>
      <c r="G172" s="281" t="s">
        <v>250</v>
      </c>
      <c r="H172" s="282">
        <v>3</v>
      </c>
      <c r="I172" s="283"/>
      <c r="J172" s="284">
        <f>ROUND(I172*H172,2)</f>
        <v>0</v>
      </c>
      <c r="K172" s="280" t="s">
        <v>197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2.1150000000000002</v>
      </c>
      <c r="R172" s="225">
        <f>Q172*H172</f>
        <v>6.3450000000000006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259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5637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5606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93</v>
      </c>
      <c r="G174" s="246"/>
      <c r="H174" s="249">
        <v>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6" customFormat="1">
      <c r="A175" s="16"/>
      <c r="B175" s="267"/>
      <c r="C175" s="268"/>
      <c r="D175" s="236" t="s">
        <v>202</v>
      </c>
      <c r="E175" s="269" t="s">
        <v>19</v>
      </c>
      <c r="F175" s="270" t="s">
        <v>212</v>
      </c>
      <c r="G175" s="268"/>
      <c r="H175" s="271">
        <v>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202</v>
      </c>
      <c r="AU175" s="277" t="s">
        <v>82</v>
      </c>
      <c r="AV175" s="16" t="s">
        <v>198</v>
      </c>
      <c r="AW175" s="16" t="s">
        <v>34</v>
      </c>
      <c r="AX175" s="16" t="s">
        <v>80</v>
      </c>
      <c r="AY175" s="277" t="s">
        <v>191</v>
      </c>
    </row>
    <row r="176" s="12" customFormat="1" ht="22.8" customHeight="1">
      <c r="A176" s="12"/>
      <c r="B176" s="200"/>
      <c r="C176" s="201"/>
      <c r="D176" s="202" t="s">
        <v>71</v>
      </c>
      <c r="E176" s="214" t="s">
        <v>242</v>
      </c>
      <c r="F176" s="214" t="s">
        <v>3594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SUM(P177:P182)</f>
        <v>0</v>
      </c>
      <c r="Q176" s="208"/>
      <c r="R176" s="209">
        <f>SUM(R177:R182)</f>
        <v>5.5199999999999996</v>
      </c>
      <c r="S176" s="208"/>
      <c r="T176" s="21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80</v>
      </c>
      <c r="AT176" s="212" t="s">
        <v>71</v>
      </c>
      <c r="AU176" s="212" t="s">
        <v>80</v>
      </c>
      <c r="AY176" s="211" t="s">
        <v>191</v>
      </c>
      <c r="BK176" s="213">
        <f>SUM(BK177:BK182)</f>
        <v>0</v>
      </c>
    </row>
    <row r="177" s="2" customFormat="1" ht="21.75" customHeight="1">
      <c r="A177" s="41"/>
      <c r="B177" s="42"/>
      <c r="C177" s="216" t="s">
        <v>287</v>
      </c>
      <c r="D177" s="216" t="s">
        <v>193</v>
      </c>
      <c r="E177" s="217" t="s">
        <v>5638</v>
      </c>
      <c r="F177" s="218" t="s">
        <v>5639</v>
      </c>
      <c r="G177" s="219" t="s">
        <v>196</v>
      </c>
      <c r="H177" s="220">
        <v>16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0.34499999999999997</v>
      </c>
      <c r="R177" s="225">
        <f>Q177*H177</f>
        <v>5.5199999999999996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5640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5641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5606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5607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5608</v>
      </c>
      <c r="G181" s="246"/>
      <c r="H181" s="249">
        <v>16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16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305</v>
      </c>
      <c r="F183" s="214" t="s">
        <v>306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SUM(P184:P191)</f>
        <v>0</v>
      </c>
      <c r="Q183" s="208"/>
      <c r="R183" s="209">
        <f>SUM(R184:R191)</f>
        <v>0</v>
      </c>
      <c r="S183" s="208"/>
      <c r="T183" s="210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191</v>
      </c>
      <c r="BK183" s="213">
        <f>SUM(BK184:BK191)</f>
        <v>0</v>
      </c>
    </row>
    <row r="184" s="2" customFormat="1" ht="24.15" customHeight="1">
      <c r="A184" s="41"/>
      <c r="B184" s="42"/>
      <c r="C184" s="216" t="s">
        <v>293</v>
      </c>
      <c r="D184" s="216" t="s">
        <v>193</v>
      </c>
      <c r="E184" s="217" t="s">
        <v>5642</v>
      </c>
      <c r="F184" s="218" t="s">
        <v>5643</v>
      </c>
      <c r="G184" s="219" t="s">
        <v>310</v>
      </c>
      <c r="H184" s="220">
        <v>5.6799999999999997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5644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5645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2" customFormat="1" ht="24.15" customHeight="1">
      <c r="A186" s="41"/>
      <c r="B186" s="42"/>
      <c r="C186" s="216" t="s">
        <v>300</v>
      </c>
      <c r="D186" s="216" t="s">
        <v>193</v>
      </c>
      <c r="E186" s="217" t="s">
        <v>5646</v>
      </c>
      <c r="F186" s="218" t="s">
        <v>5647</v>
      </c>
      <c r="G186" s="219" t="s">
        <v>310</v>
      </c>
      <c r="H186" s="220">
        <v>107.92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5648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5649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5650</v>
      </c>
      <c r="G188" s="246"/>
      <c r="H188" s="249">
        <v>107.92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107.92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2" customFormat="1" ht="24.15" customHeight="1">
      <c r="A190" s="41"/>
      <c r="B190" s="42"/>
      <c r="C190" s="216" t="s">
        <v>464</v>
      </c>
      <c r="D190" s="216" t="s">
        <v>193</v>
      </c>
      <c r="E190" s="217" t="s">
        <v>5651</v>
      </c>
      <c r="F190" s="218" t="s">
        <v>326</v>
      </c>
      <c r="G190" s="219" t="s">
        <v>310</v>
      </c>
      <c r="H190" s="220">
        <v>5.6799999999999997</v>
      </c>
      <c r="I190" s="221"/>
      <c r="J190" s="222">
        <f>ROUND(I190*H190,2)</f>
        <v>0</v>
      </c>
      <c r="K190" s="218" t="s">
        <v>197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5652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5653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12" customFormat="1" ht="22.8" customHeight="1">
      <c r="A192" s="12"/>
      <c r="B192" s="200"/>
      <c r="C192" s="201"/>
      <c r="D192" s="202" t="s">
        <v>71</v>
      </c>
      <c r="E192" s="214" t="s">
        <v>329</v>
      </c>
      <c r="F192" s="214" t="s">
        <v>330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SUM(P193:P194)</f>
        <v>0</v>
      </c>
      <c r="Q192" s="208"/>
      <c r="R192" s="209">
        <f>SUM(R193:R194)</f>
        <v>0</v>
      </c>
      <c r="S192" s="208"/>
      <c r="T192" s="21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80</v>
      </c>
      <c r="AT192" s="212" t="s">
        <v>71</v>
      </c>
      <c r="AU192" s="212" t="s">
        <v>80</v>
      </c>
      <c r="AY192" s="211" t="s">
        <v>191</v>
      </c>
      <c r="BK192" s="213">
        <f>SUM(BK193:BK194)</f>
        <v>0</v>
      </c>
    </row>
    <row r="193" s="2" customFormat="1" ht="24.15" customHeight="1">
      <c r="A193" s="41"/>
      <c r="B193" s="42"/>
      <c r="C193" s="216" t="s">
        <v>313</v>
      </c>
      <c r="D193" s="216" t="s">
        <v>193</v>
      </c>
      <c r="E193" s="217" t="s">
        <v>332</v>
      </c>
      <c r="F193" s="218" t="s">
        <v>333</v>
      </c>
      <c r="G193" s="219" t="s">
        <v>310</v>
      </c>
      <c r="H193" s="220">
        <v>15.273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5654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335</v>
      </c>
      <c r="G194" s="43"/>
      <c r="H194" s="43"/>
      <c r="I194" s="231"/>
      <c r="J194" s="43"/>
      <c r="K194" s="43"/>
      <c r="L194" s="47"/>
      <c r="M194" s="288"/>
      <c r="N194" s="289"/>
      <c r="O194" s="290"/>
      <c r="P194" s="290"/>
      <c r="Q194" s="290"/>
      <c r="R194" s="290"/>
      <c r="S194" s="290"/>
      <c r="T194" s="29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5QVz8yq2Wg3DcwyMnPwN/EBwunuuxOGdDGU0Ww+yDRnVbvJAPAKdAvFLfvUdGx8mLzdy/Rl0lt34yXOOrPTwCg==" hashValue="O0V7hkYDtbLgwNs5a1Cku5rZkooNbAoBG17VsVQ2zQBHFPdj0ApRgkbwfwGvfn4e6t4T1q6L6Ud1O/KMmCGuvA==" algorithmName="SHA-512" password="CC35"/>
  <autoFilter ref="C84:K19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1111"/>
    <hyperlink ref="F95" r:id="rId2" display="https://podminky.urs.cz/item/CS_URS_2024_02/131213701"/>
    <hyperlink ref="F101" r:id="rId3" display="https://podminky.urs.cz/item/CS_URS_2024_02/132212131"/>
    <hyperlink ref="F108" r:id="rId4" display="https://podminky.urs.cz/item/CS_URS_2024_02/139001101"/>
    <hyperlink ref="F115" r:id="rId5" display="https://podminky.urs.cz/item/CS_URS_2024_02/162751117"/>
    <hyperlink ref="F126" r:id="rId6" display="https://podminky.urs.cz/item/CS_URS_2024_02/162751119"/>
    <hyperlink ref="F130" r:id="rId7" display="https://podminky.urs.cz/item/CS_URS_2024_02/171201221"/>
    <hyperlink ref="F142" r:id="rId8" display="https://podminky.urs.cz/item/CS_URS_2024_02/171251201"/>
    <hyperlink ref="F153" r:id="rId9" display="https://podminky.urs.cz/item/CS_URS_2024_02/175111101"/>
    <hyperlink ref="F168" r:id="rId10" display="https://podminky.urs.cz/item/CS_URS_2024_02/291211111"/>
    <hyperlink ref="F178" r:id="rId11" display="https://podminky.urs.cz/item/CS_URS_2024_02/564851011"/>
    <hyperlink ref="F185" r:id="rId12" display="https://podminky.urs.cz/item/CS_URS_2024_02/997221571"/>
    <hyperlink ref="F187" r:id="rId13" display="https://podminky.urs.cz/item/CS_URS_2024_02/997221579"/>
    <hyperlink ref="F191" r:id="rId14" display="https://podminky.urs.cz/item/CS_URS_2024_02/997221625"/>
    <hyperlink ref="F194" r:id="rId15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ROUND((SUM(BE82:BE106)),  2)</f>
        <v>0</v>
      </c>
      <c r="G33" s="41"/>
      <c r="H33" s="41"/>
      <c r="I33" s="161">
        <v>0.20999999999999999</v>
      </c>
      <c r="J33" s="160">
        <f>ROUND(((SUM(BE82:BE106))*I33),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ROUND((SUM(BF82:BF106)),  2)</f>
        <v>0</v>
      </c>
      <c r="G34" s="41"/>
      <c r="H34" s="41"/>
      <c r="I34" s="161">
        <v>0.12</v>
      </c>
      <c r="J34" s="160">
        <f>ROUND(((SUM(BF82:BF106))*I34),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Úprava vedení VO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5429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5430</v>
      </c>
      <c r="E61" s="181"/>
      <c r="F61" s="181"/>
      <c r="G61" s="181"/>
      <c r="H61" s="181"/>
      <c r="I61" s="181"/>
      <c r="J61" s="182">
        <f>J101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08 - Úprava vedení VO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P83+P101+P103</f>
        <v>0</v>
      </c>
      <c r="Q82" s="99"/>
      <c r="R82" s="197">
        <f>R83+R101+R103</f>
        <v>0</v>
      </c>
      <c r="S82" s="99"/>
      <c r="T82" s="198">
        <f>T83+T101+T103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BK83+BK101+BK103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5431</v>
      </c>
      <c r="F83" s="203" t="s">
        <v>5432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SUM(P84:P100)</f>
        <v>0</v>
      </c>
      <c r="Q83" s="208"/>
      <c r="R83" s="209">
        <f>SUM(R84:R100)</f>
        <v>0</v>
      </c>
      <c r="S83" s="208"/>
      <c r="T83" s="21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SUM(BK84:BK100)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5431</v>
      </c>
      <c r="F84" s="218" t="s">
        <v>5656</v>
      </c>
      <c r="G84" s="219" t="s">
        <v>3246</v>
      </c>
      <c r="H84" s="220">
        <v>6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5657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5450</v>
      </c>
      <c r="F85" s="218" t="s">
        <v>5658</v>
      </c>
      <c r="G85" s="219" t="s">
        <v>3246</v>
      </c>
      <c r="H85" s="220">
        <v>62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5659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5452</v>
      </c>
      <c r="F86" s="218" t="s">
        <v>5660</v>
      </c>
      <c r="G86" s="219" t="s">
        <v>215</v>
      </c>
      <c r="H86" s="220">
        <v>100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5661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5454</v>
      </c>
      <c r="F87" s="218" t="s">
        <v>5449</v>
      </c>
      <c r="G87" s="219" t="s">
        <v>215</v>
      </c>
      <c r="H87" s="220">
        <v>10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5662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5456</v>
      </c>
      <c r="F88" s="218" t="s">
        <v>5592</v>
      </c>
      <c r="G88" s="219" t="s">
        <v>215</v>
      </c>
      <c r="H88" s="220">
        <v>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5663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5458</v>
      </c>
      <c r="F89" s="218" t="s">
        <v>5664</v>
      </c>
      <c r="G89" s="219" t="s">
        <v>215</v>
      </c>
      <c r="H89" s="220">
        <v>10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5665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5666</v>
      </c>
      <c r="F90" s="218" t="s">
        <v>5455</v>
      </c>
      <c r="G90" s="219" t="s">
        <v>233</v>
      </c>
      <c r="H90" s="220">
        <v>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5667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5668</v>
      </c>
      <c r="F91" s="218" t="s">
        <v>5457</v>
      </c>
      <c r="G91" s="219" t="s">
        <v>215</v>
      </c>
      <c r="H91" s="220">
        <v>10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5669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5670</v>
      </c>
      <c r="F92" s="218" t="s">
        <v>5459</v>
      </c>
      <c r="G92" s="219" t="s">
        <v>215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5671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5434</v>
      </c>
      <c r="F93" s="218" t="s">
        <v>5672</v>
      </c>
      <c r="G93" s="219" t="s">
        <v>3246</v>
      </c>
      <c r="H93" s="220">
        <v>24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5673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5436</v>
      </c>
      <c r="F94" s="218" t="s">
        <v>5674</v>
      </c>
      <c r="G94" s="219" t="s">
        <v>3246</v>
      </c>
      <c r="H94" s="220">
        <v>2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5675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5438</v>
      </c>
      <c r="F95" s="218" t="s">
        <v>5676</v>
      </c>
      <c r="G95" s="219" t="s">
        <v>3246</v>
      </c>
      <c r="H95" s="220">
        <v>6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5677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5440</v>
      </c>
      <c r="F96" s="218" t="s">
        <v>5678</v>
      </c>
      <c r="G96" s="219" t="s">
        <v>3246</v>
      </c>
      <c r="H96" s="220">
        <v>2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5679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5442</v>
      </c>
      <c r="F97" s="218" t="s">
        <v>5585</v>
      </c>
      <c r="G97" s="219" t="s">
        <v>3246</v>
      </c>
      <c r="H97" s="220">
        <v>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5680</v>
      </c>
    </row>
    <row r="98" s="2" customFormat="1" ht="16.5" customHeight="1">
      <c r="A98" s="41"/>
      <c r="B98" s="42"/>
      <c r="C98" s="216" t="s">
        <v>300</v>
      </c>
      <c r="D98" s="216" t="s">
        <v>193</v>
      </c>
      <c r="E98" s="217" t="s">
        <v>5444</v>
      </c>
      <c r="F98" s="218" t="s">
        <v>5681</v>
      </c>
      <c r="G98" s="219" t="s">
        <v>215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5682</v>
      </c>
    </row>
    <row r="99" s="2" customFormat="1" ht="16.5" customHeight="1">
      <c r="A99" s="41"/>
      <c r="B99" s="42"/>
      <c r="C99" s="216" t="s">
        <v>464</v>
      </c>
      <c r="D99" s="216" t="s">
        <v>193</v>
      </c>
      <c r="E99" s="217" t="s">
        <v>5446</v>
      </c>
      <c r="F99" s="218" t="s">
        <v>5683</v>
      </c>
      <c r="G99" s="219" t="s">
        <v>215</v>
      </c>
      <c r="H99" s="220">
        <v>250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5684</v>
      </c>
    </row>
    <row r="100" s="2" customFormat="1" ht="16.5" customHeight="1">
      <c r="A100" s="41"/>
      <c r="B100" s="42"/>
      <c r="C100" s="216" t="s">
        <v>313</v>
      </c>
      <c r="D100" s="216" t="s">
        <v>193</v>
      </c>
      <c r="E100" s="217" t="s">
        <v>5448</v>
      </c>
      <c r="F100" s="218" t="s">
        <v>5685</v>
      </c>
      <c r="G100" s="219" t="s">
        <v>3246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5686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5434</v>
      </c>
      <c r="F101" s="203" t="s">
        <v>5460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</f>
        <v>0</v>
      </c>
    </row>
    <row r="102" s="2" customFormat="1" ht="16.5" customHeight="1">
      <c r="A102" s="41"/>
      <c r="B102" s="42"/>
      <c r="C102" s="216" t="s">
        <v>318</v>
      </c>
      <c r="D102" s="216" t="s">
        <v>193</v>
      </c>
      <c r="E102" s="217" t="s">
        <v>5461</v>
      </c>
      <c r="F102" s="218" t="s">
        <v>5687</v>
      </c>
      <c r="G102" s="219" t="s">
        <v>3246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5688</v>
      </c>
    </row>
    <row r="103" s="12" customFormat="1" ht="25.92" customHeight="1">
      <c r="A103" s="12"/>
      <c r="B103" s="200"/>
      <c r="C103" s="201"/>
      <c r="D103" s="202" t="s">
        <v>71</v>
      </c>
      <c r="E103" s="203" t="s">
        <v>3241</v>
      </c>
      <c r="F103" s="203" t="s">
        <v>3242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SUM(P104:P106)</f>
        <v>0</v>
      </c>
      <c r="Q103" s="208"/>
      <c r="R103" s="209">
        <f>SUM(R104:R106)</f>
        <v>0</v>
      </c>
      <c r="S103" s="208"/>
      <c r="T103" s="21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198</v>
      </c>
      <c r="AT103" s="212" t="s">
        <v>71</v>
      </c>
      <c r="AU103" s="212" t="s">
        <v>72</v>
      </c>
      <c r="AY103" s="211" t="s">
        <v>191</v>
      </c>
      <c r="BK103" s="213">
        <f>SUM(BK104:BK106)</f>
        <v>0</v>
      </c>
    </row>
    <row r="104" s="2" customFormat="1" ht="16.5" customHeight="1">
      <c r="A104" s="41"/>
      <c r="B104" s="42"/>
      <c r="C104" s="216" t="s">
        <v>324</v>
      </c>
      <c r="D104" s="216" t="s">
        <v>193</v>
      </c>
      <c r="E104" s="217" t="s">
        <v>5463</v>
      </c>
      <c r="F104" s="218" t="s">
        <v>5464</v>
      </c>
      <c r="G104" s="219" t="s">
        <v>5465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3247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3247</v>
      </c>
      <c r="BM104" s="227" t="s">
        <v>5689</v>
      </c>
    </row>
    <row r="105" s="2" customFormat="1" ht="16.5" customHeight="1">
      <c r="A105" s="41"/>
      <c r="B105" s="42"/>
      <c r="C105" s="216" t="s">
        <v>331</v>
      </c>
      <c r="D105" s="216" t="s">
        <v>193</v>
      </c>
      <c r="E105" s="217" t="s">
        <v>5467</v>
      </c>
      <c r="F105" s="218" t="s">
        <v>4267</v>
      </c>
      <c r="G105" s="219" t="s">
        <v>5465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3247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3247</v>
      </c>
      <c r="BM105" s="227" t="s">
        <v>5690</v>
      </c>
    </row>
    <row r="106" s="2" customFormat="1" ht="16.5" customHeight="1">
      <c r="A106" s="41"/>
      <c r="B106" s="42"/>
      <c r="C106" s="216" t="s">
        <v>7</v>
      </c>
      <c r="D106" s="216" t="s">
        <v>193</v>
      </c>
      <c r="E106" s="217" t="s">
        <v>5469</v>
      </c>
      <c r="F106" s="218" t="s">
        <v>5470</v>
      </c>
      <c r="G106" s="219" t="s">
        <v>5465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99" t="s">
        <v>19</v>
      </c>
      <c r="N106" s="300" t="s">
        <v>43</v>
      </c>
      <c r="O106" s="290"/>
      <c r="P106" s="301">
        <f>O106*H106</f>
        <v>0</v>
      </c>
      <c r="Q106" s="301">
        <v>0</v>
      </c>
      <c r="R106" s="301">
        <f>Q106*H106</f>
        <v>0</v>
      </c>
      <c r="S106" s="301">
        <v>0</v>
      </c>
      <c r="T106" s="302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3247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3247</v>
      </c>
      <c r="BM106" s="227" t="s">
        <v>5691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dIBgdWxWXnm4318gl3c59z25Yjku2a4tFBTSvCP0qegFOk/2gatzWh+6Wc4rSFmkHK/uUxJdxBN36xCVT0HDoQ==" hashValue="nW4tjlydHEc/26mDCHxHhWGazrN13hsdq8ZLPFJ/zPc6AbwadbSmqIjGs4QWxGDIoKDPJRNkFNyVaFU8ZVJNvQ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5692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ROUND((SUM(BE90:BE249)),  2)</f>
        <v>0</v>
      </c>
      <c r="G33" s="41"/>
      <c r="H33" s="41"/>
      <c r="I33" s="161">
        <v>0.20999999999999999</v>
      </c>
      <c r="J33" s="160">
        <f>ROUND(((SUM(BE90:BE249))*I33),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ROUND((SUM(BF90:BF249)),  2)</f>
        <v>0</v>
      </c>
      <c r="G34" s="41"/>
      <c r="H34" s="41"/>
      <c r="I34" s="161">
        <v>0.12</v>
      </c>
      <c r="J34" s="160">
        <f>ROUND(((SUM(BF90:BF249))*I34),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ROUND((SUM(BG90:BG249)),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ROUND((SUM(BH90:BH249)),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ROUND((SUM(BI90:BI249)),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09 - Nový vstup do stávajícího výtahu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339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341</v>
      </c>
      <c r="E62" s="186"/>
      <c r="F62" s="186"/>
      <c r="G62" s="186"/>
      <c r="H62" s="186"/>
      <c r="I62" s="186"/>
      <c r="J62" s="187">
        <f>J114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J170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J181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J184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1278</v>
      </c>
      <c r="E67" s="186"/>
      <c r="F67" s="186"/>
      <c r="G67" s="186"/>
      <c r="H67" s="186"/>
      <c r="I67" s="186"/>
      <c r="J67" s="187">
        <f>J185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1284</v>
      </c>
      <c r="E68" s="186"/>
      <c r="F68" s="186"/>
      <c r="G68" s="186"/>
      <c r="H68" s="186"/>
      <c r="I68" s="186"/>
      <c r="J68" s="187">
        <f>J200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1288</v>
      </c>
      <c r="E69" s="186"/>
      <c r="F69" s="186"/>
      <c r="G69" s="186"/>
      <c r="H69" s="186"/>
      <c r="I69" s="186"/>
      <c r="J69" s="187">
        <f>J226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1289</v>
      </c>
      <c r="E70" s="186"/>
      <c r="F70" s="186"/>
      <c r="G70" s="186"/>
      <c r="H70" s="186"/>
      <c r="I70" s="186"/>
      <c r="J70" s="187">
        <f>J242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Novostavba střediska krizového řízení - Objekt záchranné služby s heliportem v areálu SZZ Krnov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163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09 - Nový vstup do stávajícího výtahu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20. 9. 2024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E15</f>
        <v>SZZ Krnov,p.o.,I.P.Pavlova 552/9,794 01 Krnov</v>
      </c>
      <c r="G86" s="43"/>
      <c r="H86" s="43"/>
      <c r="I86" s="35" t="s">
        <v>31</v>
      </c>
      <c r="J86" s="39" t="str">
        <f>E21</f>
        <v>Ing.arch.Martin Janda,Lomná 1895,Frenštát p.R.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177</v>
      </c>
      <c r="D89" s="192" t="s">
        <v>57</v>
      </c>
      <c r="E89" s="192" t="s">
        <v>53</v>
      </c>
      <c r="F89" s="192" t="s">
        <v>54</v>
      </c>
      <c r="G89" s="192" t="s">
        <v>178</v>
      </c>
      <c r="H89" s="192" t="s">
        <v>179</v>
      </c>
      <c r="I89" s="192" t="s">
        <v>180</v>
      </c>
      <c r="J89" s="192" t="s">
        <v>167</v>
      </c>
      <c r="K89" s="193" t="s">
        <v>181</v>
      </c>
      <c r="L89" s="194"/>
      <c r="M89" s="95" t="s">
        <v>19</v>
      </c>
      <c r="N89" s="96" t="s">
        <v>42</v>
      </c>
      <c r="O89" s="96" t="s">
        <v>182</v>
      </c>
      <c r="P89" s="96" t="s">
        <v>183</v>
      </c>
      <c r="Q89" s="96" t="s">
        <v>184</v>
      </c>
      <c r="R89" s="96" t="s">
        <v>185</v>
      </c>
      <c r="S89" s="96" t="s">
        <v>186</v>
      </c>
      <c r="T89" s="97" t="s">
        <v>187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188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P91+P184</f>
        <v>0</v>
      </c>
      <c r="Q90" s="99"/>
      <c r="R90" s="197">
        <f>R91+R184</f>
        <v>1.34654506</v>
      </c>
      <c r="S90" s="99"/>
      <c r="T90" s="198">
        <f>T91+T184</f>
        <v>2.3949600000000006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168</v>
      </c>
      <c r="BK90" s="199">
        <f>BK91+BK184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189</v>
      </c>
      <c r="F91" s="203" t="s">
        <v>190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P92+P114+P136+P170+P181</f>
        <v>0</v>
      </c>
      <c r="Q91" s="208"/>
      <c r="R91" s="209">
        <f>R92+R114+R136+R170+R181</f>
        <v>1.16870458</v>
      </c>
      <c r="S91" s="208"/>
      <c r="T91" s="210">
        <f>T92+T114+T136+T170+T181</f>
        <v>2.3949600000000006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72</v>
      </c>
      <c r="AY91" s="211" t="s">
        <v>191</v>
      </c>
      <c r="BK91" s="213">
        <f>BK92+BK114+BK136+BK170+BK181</f>
        <v>0</v>
      </c>
    </row>
    <row r="92" s="12" customFormat="1" ht="22.8" customHeight="1">
      <c r="A92" s="12"/>
      <c r="B92" s="200"/>
      <c r="C92" s="201"/>
      <c r="D92" s="202" t="s">
        <v>71</v>
      </c>
      <c r="E92" s="214" t="s">
        <v>93</v>
      </c>
      <c r="F92" s="214" t="s">
        <v>695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SUM(P93:P113)</f>
        <v>0</v>
      </c>
      <c r="Q92" s="208"/>
      <c r="R92" s="209">
        <f>SUM(R93:R113)</f>
        <v>0.51529948000000003</v>
      </c>
      <c r="S92" s="208"/>
      <c r="T92" s="210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71</v>
      </c>
      <c r="AU92" s="212" t="s">
        <v>80</v>
      </c>
      <c r="AY92" s="211" t="s">
        <v>191</v>
      </c>
      <c r="BK92" s="213">
        <f>SUM(BK93:BK113)</f>
        <v>0</v>
      </c>
    </row>
    <row r="93" s="2" customFormat="1" ht="16.5" customHeight="1">
      <c r="A93" s="41"/>
      <c r="B93" s="42"/>
      <c r="C93" s="216" t="s">
        <v>80</v>
      </c>
      <c r="D93" s="216" t="s">
        <v>193</v>
      </c>
      <c r="E93" s="217" t="s">
        <v>5693</v>
      </c>
      <c r="F93" s="218" t="s">
        <v>5694</v>
      </c>
      <c r="G93" s="219" t="s">
        <v>233</v>
      </c>
      <c r="H93" s="220">
        <v>0.106</v>
      </c>
      <c r="I93" s="221"/>
      <c r="J93" s="222">
        <f>ROUND(I93*H93,2)</f>
        <v>0</v>
      </c>
      <c r="K93" s="218" t="s">
        <v>197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1.94302</v>
      </c>
      <c r="R93" s="225">
        <f>Q93*H93</f>
        <v>0.20596012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5695</v>
      </c>
    </row>
    <row r="94" s="2" customFormat="1">
      <c r="A94" s="41"/>
      <c r="B94" s="42"/>
      <c r="C94" s="43"/>
      <c r="D94" s="229" t="s">
        <v>200</v>
      </c>
      <c r="E94" s="43"/>
      <c r="F94" s="230" t="s">
        <v>5696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3" customFormat="1">
      <c r="A95" s="13"/>
      <c r="B95" s="234"/>
      <c r="C95" s="235"/>
      <c r="D95" s="236" t="s">
        <v>202</v>
      </c>
      <c r="E95" s="237" t="s">
        <v>19</v>
      </c>
      <c r="F95" s="238" t="s">
        <v>5697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202</v>
      </c>
      <c r="AU95" s="244" t="s">
        <v>82</v>
      </c>
      <c r="AV95" s="13" t="s">
        <v>80</v>
      </c>
      <c r="AW95" s="13" t="s">
        <v>34</v>
      </c>
      <c r="AX95" s="13" t="s">
        <v>72</v>
      </c>
      <c r="AY95" s="244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5698</v>
      </c>
      <c r="G96" s="246"/>
      <c r="H96" s="249">
        <v>0.106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0.106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16.5" customHeight="1">
      <c r="A98" s="41"/>
      <c r="B98" s="42"/>
      <c r="C98" s="216" t="s">
        <v>82</v>
      </c>
      <c r="D98" s="216" t="s">
        <v>193</v>
      </c>
      <c r="E98" s="217" t="s">
        <v>5699</v>
      </c>
      <c r="F98" s="218" t="s">
        <v>5700</v>
      </c>
      <c r="G98" s="219" t="s">
        <v>310</v>
      </c>
      <c r="H98" s="220">
        <v>0.11799999999999999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1.0900000000000001</v>
      </c>
      <c r="R98" s="225">
        <f>Q98*H98</f>
        <v>0.12862000000000001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5701</v>
      </c>
    </row>
    <row r="99" s="2" customFormat="1">
      <c r="A99" s="41"/>
      <c r="B99" s="42"/>
      <c r="C99" s="43"/>
      <c r="D99" s="229" t="s">
        <v>200</v>
      </c>
      <c r="E99" s="43"/>
      <c r="F99" s="230" t="s">
        <v>5702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5697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5703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5704</v>
      </c>
      <c r="G102" s="246"/>
      <c r="H102" s="249">
        <v>0.11799999999999999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6" customFormat="1">
      <c r="A103" s="16"/>
      <c r="B103" s="267"/>
      <c r="C103" s="268"/>
      <c r="D103" s="236" t="s">
        <v>202</v>
      </c>
      <c r="E103" s="269" t="s">
        <v>19</v>
      </c>
      <c r="F103" s="270" t="s">
        <v>212</v>
      </c>
      <c r="G103" s="268"/>
      <c r="H103" s="271">
        <v>0.11799999999999999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7" t="s">
        <v>202</v>
      </c>
      <c r="AU103" s="277" t="s">
        <v>82</v>
      </c>
      <c r="AV103" s="16" t="s">
        <v>198</v>
      </c>
      <c r="AW103" s="16" t="s">
        <v>34</v>
      </c>
      <c r="AX103" s="16" t="s">
        <v>80</v>
      </c>
      <c r="AY103" s="277" t="s">
        <v>191</v>
      </c>
    </row>
    <row r="104" s="2" customFormat="1" ht="16.5" customHeight="1">
      <c r="A104" s="41"/>
      <c r="B104" s="42"/>
      <c r="C104" s="278" t="s">
        <v>93</v>
      </c>
      <c r="D104" s="278" t="s">
        <v>260</v>
      </c>
      <c r="E104" s="279" t="s">
        <v>5705</v>
      </c>
      <c r="F104" s="280" t="s">
        <v>5706</v>
      </c>
      <c r="G104" s="281" t="s">
        <v>310</v>
      </c>
      <c r="H104" s="282">
        <v>0.11799999999999999</v>
      </c>
      <c r="I104" s="283"/>
      <c r="J104" s="284">
        <f>ROUND(I104*H104,2)</f>
        <v>0</v>
      </c>
      <c r="K104" s="280" t="s">
        <v>197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1</v>
      </c>
      <c r="R104" s="225">
        <f>Q104*H104</f>
        <v>0.11799999999999999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259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5707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5697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5703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5704</v>
      </c>
      <c r="G107" s="246"/>
      <c r="H107" s="249">
        <v>0.11799999999999999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0.11799999999999999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1.75" customHeight="1">
      <c r="A109" s="41"/>
      <c r="B109" s="42"/>
      <c r="C109" s="216" t="s">
        <v>198</v>
      </c>
      <c r="D109" s="216" t="s">
        <v>193</v>
      </c>
      <c r="E109" s="217" t="s">
        <v>5708</v>
      </c>
      <c r="F109" s="218" t="s">
        <v>5709</v>
      </c>
      <c r="G109" s="219" t="s">
        <v>196</v>
      </c>
      <c r="H109" s="220">
        <v>0.35199999999999998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0.17818000000000001</v>
      </c>
      <c r="R109" s="225">
        <f>Q109*H109</f>
        <v>0.062719360000000002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5710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5711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5697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5712</v>
      </c>
      <c r="G112" s="246"/>
      <c r="H112" s="249">
        <v>0.35199999999999998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0.35199999999999998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12" customFormat="1" ht="22.8" customHeight="1">
      <c r="A114" s="12"/>
      <c r="B114" s="200"/>
      <c r="C114" s="201"/>
      <c r="D114" s="202" t="s">
        <v>71</v>
      </c>
      <c r="E114" s="214" t="s">
        <v>247</v>
      </c>
      <c r="F114" s="214" t="s">
        <v>1081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SUM(P115:P135)</f>
        <v>0</v>
      </c>
      <c r="Q114" s="208"/>
      <c r="R114" s="209">
        <f>SUM(R115:R135)</f>
        <v>0.57867456000000006</v>
      </c>
      <c r="S114" s="208"/>
      <c r="T114" s="210">
        <f>SUM(T115:T135)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80</v>
      </c>
      <c r="AT114" s="212" t="s">
        <v>71</v>
      </c>
      <c r="AU114" s="212" t="s">
        <v>80</v>
      </c>
      <c r="AY114" s="211" t="s">
        <v>191</v>
      </c>
      <c r="BK114" s="213">
        <f>SUM(BK115:BK135)</f>
        <v>0</v>
      </c>
    </row>
    <row r="115" s="2" customFormat="1" ht="16.5" customHeight="1">
      <c r="A115" s="41"/>
      <c r="B115" s="42"/>
      <c r="C115" s="216" t="s">
        <v>242</v>
      </c>
      <c r="D115" s="216" t="s">
        <v>193</v>
      </c>
      <c r="E115" s="217" t="s">
        <v>5713</v>
      </c>
      <c r="F115" s="218" t="s">
        <v>5714</v>
      </c>
      <c r="G115" s="219" t="s">
        <v>196</v>
      </c>
      <c r="H115" s="220">
        <v>1.1599999999999999</v>
      </c>
      <c r="I115" s="221"/>
      <c r="J115" s="222">
        <f>ROUND(I115*H115,2)</f>
        <v>0</v>
      </c>
      <c r="K115" s="218" t="s">
        <v>197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0.034680000000000002</v>
      </c>
      <c r="R115" s="225">
        <f>Q115*H115</f>
        <v>0.040228800000000002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5715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5716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5697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5717</v>
      </c>
      <c r="G118" s="246"/>
      <c r="H118" s="249">
        <v>1.1599999999999999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1.1599999999999999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24.15" customHeight="1">
      <c r="A120" s="41"/>
      <c r="B120" s="42"/>
      <c r="C120" s="216" t="s">
        <v>247</v>
      </c>
      <c r="D120" s="216" t="s">
        <v>193</v>
      </c>
      <c r="E120" s="217" t="s">
        <v>5718</v>
      </c>
      <c r="F120" s="218" t="s">
        <v>5719</v>
      </c>
      <c r="G120" s="219" t="s">
        <v>196</v>
      </c>
      <c r="H120" s="220">
        <v>8.0399999999999991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0.017600000000000001</v>
      </c>
      <c r="R120" s="225">
        <f>Q120*H120</f>
        <v>0.14150399999999999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5720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5721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5697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5722</v>
      </c>
      <c r="G123" s="246"/>
      <c r="H123" s="249">
        <v>11.4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1357</v>
      </c>
      <c r="G124" s="246"/>
      <c r="H124" s="249">
        <v>-3.3599999999999999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6" customFormat="1">
      <c r="A125" s="16"/>
      <c r="B125" s="267"/>
      <c r="C125" s="268"/>
      <c r="D125" s="236" t="s">
        <v>202</v>
      </c>
      <c r="E125" s="269" t="s">
        <v>19</v>
      </c>
      <c r="F125" s="270" t="s">
        <v>212</v>
      </c>
      <c r="G125" s="268"/>
      <c r="H125" s="271">
        <v>8.0400000000000009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7" t="s">
        <v>202</v>
      </c>
      <c r="AU125" s="277" t="s">
        <v>82</v>
      </c>
      <c r="AV125" s="16" t="s">
        <v>198</v>
      </c>
      <c r="AW125" s="16" t="s">
        <v>34</v>
      </c>
      <c r="AX125" s="16" t="s">
        <v>80</v>
      </c>
      <c r="AY125" s="277" t="s">
        <v>191</v>
      </c>
    </row>
    <row r="126" s="2" customFormat="1" ht="21.75" customHeight="1">
      <c r="A126" s="41"/>
      <c r="B126" s="42"/>
      <c r="C126" s="216" t="s">
        <v>254</v>
      </c>
      <c r="D126" s="216" t="s">
        <v>193</v>
      </c>
      <c r="E126" s="217" t="s">
        <v>1659</v>
      </c>
      <c r="F126" s="218" t="s">
        <v>1660</v>
      </c>
      <c r="G126" s="219" t="s">
        <v>196</v>
      </c>
      <c r="H126" s="220">
        <v>0.35199999999999998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0.0043800000000000002</v>
      </c>
      <c r="R126" s="225">
        <f>Q126*H126</f>
        <v>0.0015417600000000001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5723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1662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5697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5712</v>
      </c>
      <c r="G129" s="246"/>
      <c r="H129" s="249">
        <v>0.35199999999999998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0.35199999999999998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2" customFormat="1" ht="24.15" customHeight="1">
      <c r="A131" s="41"/>
      <c r="B131" s="42"/>
      <c r="C131" s="216" t="s">
        <v>259</v>
      </c>
      <c r="D131" s="216" t="s">
        <v>193</v>
      </c>
      <c r="E131" s="217" t="s">
        <v>5724</v>
      </c>
      <c r="F131" s="218" t="s">
        <v>5725</v>
      </c>
      <c r="G131" s="219" t="s">
        <v>196</v>
      </c>
      <c r="H131" s="220">
        <v>15</v>
      </c>
      <c r="I131" s="221"/>
      <c r="J131" s="222">
        <f>ROUND(I131*H131,2)</f>
        <v>0</v>
      </c>
      <c r="K131" s="218" t="s">
        <v>197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0.026360000000000001</v>
      </c>
      <c r="R131" s="225">
        <f>Q131*H131</f>
        <v>0.39540000000000003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5726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5727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13" customFormat="1">
      <c r="A133" s="13"/>
      <c r="B133" s="234"/>
      <c r="C133" s="235"/>
      <c r="D133" s="236" t="s">
        <v>202</v>
      </c>
      <c r="E133" s="237" t="s">
        <v>19</v>
      </c>
      <c r="F133" s="238" t="s">
        <v>5697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202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300</v>
      </c>
      <c r="G134" s="246"/>
      <c r="H134" s="249">
        <v>15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15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264</v>
      </c>
      <c r="F136" s="214" t="s">
        <v>292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SUM(P137:P169)</f>
        <v>0</v>
      </c>
      <c r="Q136" s="208"/>
      <c r="R136" s="209">
        <f>SUM(R137:R169)</f>
        <v>0.074730539999999998</v>
      </c>
      <c r="S136" s="208"/>
      <c r="T136" s="210">
        <f>SUM(T137:T169)</f>
        <v>2.3949600000000006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SUM(BK137:BK169)</f>
        <v>0</v>
      </c>
    </row>
    <row r="137" s="2" customFormat="1" ht="24.15" customHeight="1">
      <c r="A137" s="41"/>
      <c r="B137" s="42"/>
      <c r="C137" s="216" t="s">
        <v>264</v>
      </c>
      <c r="D137" s="216" t="s">
        <v>193</v>
      </c>
      <c r="E137" s="217" t="s">
        <v>1130</v>
      </c>
      <c r="F137" s="218" t="s">
        <v>1131</v>
      </c>
      <c r="G137" s="219" t="s">
        <v>196</v>
      </c>
      <c r="H137" s="220">
        <v>5.734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0.00021000000000000001</v>
      </c>
      <c r="R137" s="225">
        <f>Q137*H137</f>
        <v>0.00120414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5728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1133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5729</v>
      </c>
      <c r="G139" s="246"/>
      <c r="H139" s="249">
        <v>5.734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5.734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24.15" customHeight="1">
      <c r="A141" s="41"/>
      <c r="B141" s="42"/>
      <c r="C141" s="216" t="s">
        <v>270</v>
      </c>
      <c r="D141" s="216" t="s">
        <v>193</v>
      </c>
      <c r="E141" s="217" t="s">
        <v>5730</v>
      </c>
      <c r="F141" s="218" t="s">
        <v>5731</v>
      </c>
      <c r="G141" s="219" t="s">
        <v>233</v>
      </c>
      <c r="H141" s="220">
        <v>1.1140000000000001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1.8</v>
      </c>
      <c r="T141" s="226">
        <f>S141*H141</f>
        <v>2.0052000000000003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5732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5733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5697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5734</v>
      </c>
      <c r="G144" s="246"/>
      <c r="H144" s="249">
        <v>0.106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5735</v>
      </c>
      <c r="G145" s="246"/>
      <c r="H145" s="249">
        <v>1.008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1.1140000000000001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24.15" customHeight="1">
      <c r="A147" s="41"/>
      <c r="B147" s="42"/>
      <c r="C147" s="216" t="s">
        <v>275</v>
      </c>
      <c r="D147" s="216" t="s">
        <v>193</v>
      </c>
      <c r="E147" s="217" t="s">
        <v>5736</v>
      </c>
      <c r="F147" s="218" t="s">
        <v>5737</v>
      </c>
      <c r="G147" s="219" t="s">
        <v>215</v>
      </c>
      <c r="H147" s="220">
        <v>3</v>
      </c>
      <c r="I147" s="221"/>
      <c r="J147" s="222">
        <f>ROUND(I147*H147,2)</f>
        <v>0</v>
      </c>
      <c r="K147" s="218" t="s">
        <v>197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0.023619999999999999</v>
      </c>
      <c r="R147" s="225">
        <f>Q147*H147</f>
        <v>0.070859999999999992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5738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5739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5697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93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16.5" customHeight="1">
      <c r="A152" s="41"/>
      <c r="B152" s="42"/>
      <c r="C152" s="216" t="s">
        <v>8</v>
      </c>
      <c r="D152" s="216" t="s">
        <v>193</v>
      </c>
      <c r="E152" s="217" t="s">
        <v>5740</v>
      </c>
      <c r="F152" s="218" t="s">
        <v>5741</v>
      </c>
      <c r="G152" s="219" t="s">
        <v>215</v>
      </c>
      <c r="H152" s="220">
        <v>12.119999999999999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0.00022000000000000001</v>
      </c>
      <c r="R152" s="225">
        <f>Q152*H152</f>
        <v>0.0026663999999999998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5742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5743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5697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5744</v>
      </c>
      <c r="G155" s="246"/>
      <c r="H155" s="249">
        <v>4.7199999999999998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5745</v>
      </c>
      <c r="G156" s="246"/>
      <c r="H156" s="249">
        <v>7.4000000000000004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12.120000000000001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24.15" customHeight="1">
      <c r="A158" s="41"/>
      <c r="B158" s="42"/>
      <c r="C158" s="216" t="s">
        <v>287</v>
      </c>
      <c r="D158" s="216" t="s">
        <v>193</v>
      </c>
      <c r="E158" s="217" t="s">
        <v>5746</v>
      </c>
      <c r="F158" s="218" t="s">
        <v>5747</v>
      </c>
      <c r="G158" s="219" t="s">
        <v>196</v>
      </c>
      <c r="H158" s="220">
        <v>3.7120000000000002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0.045999999999999999</v>
      </c>
      <c r="T158" s="226">
        <f>S158*H158</f>
        <v>0.17075200000000002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5748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5749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5697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5712</v>
      </c>
      <c r="G161" s="246"/>
      <c r="H161" s="249">
        <v>0.35199999999999998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5750</v>
      </c>
      <c r="G162" s="246"/>
      <c r="H162" s="249">
        <v>3.3599999999999999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6" customFormat="1">
      <c r="A163" s="16"/>
      <c r="B163" s="267"/>
      <c r="C163" s="268"/>
      <c r="D163" s="236" t="s">
        <v>202</v>
      </c>
      <c r="E163" s="269" t="s">
        <v>19</v>
      </c>
      <c r="F163" s="270" t="s">
        <v>212</v>
      </c>
      <c r="G163" s="268"/>
      <c r="H163" s="271">
        <v>3.7119999999999997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7" t="s">
        <v>202</v>
      </c>
      <c r="AU163" s="277" t="s">
        <v>82</v>
      </c>
      <c r="AV163" s="16" t="s">
        <v>198</v>
      </c>
      <c r="AW163" s="16" t="s">
        <v>34</v>
      </c>
      <c r="AX163" s="16" t="s">
        <v>80</v>
      </c>
      <c r="AY163" s="277" t="s">
        <v>191</v>
      </c>
    </row>
    <row r="164" s="2" customFormat="1" ht="24.15" customHeight="1">
      <c r="A164" s="41"/>
      <c r="B164" s="42"/>
      <c r="C164" s="216" t="s">
        <v>293</v>
      </c>
      <c r="D164" s="216" t="s">
        <v>193</v>
      </c>
      <c r="E164" s="217" t="s">
        <v>5751</v>
      </c>
      <c r="F164" s="218" t="s">
        <v>5752</v>
      </c>
      <c r="G164" s="219" t="s">
        <v>196</v>
      </c>
      <c r="H164" s="220">
        <v>3.7120000000000002</v>
      </c>
      <c r="I164" s="221"/>
      <c r="J164" s="222">
        <f>ROUND(I164*H164,2)</f>
        <v>0</v>
      </c>
      <c r="K164" s="218" t="s">
        <v>197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0.058999999999999997</v>
      </c>
      <c r="T164" s="226">
        <f>S164*H164</f>
        <v>0.21900800000000001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5753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5754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13" customFormat="1">
      <c r="A166" s="13"/>
      <c r="B166" s="234"/>
      <c r="C166" s="235"/>
      <c r="D166" s="236" t="s">
        <v>202</v>
      </c>
      <c r="E166" s="237" t="s">
        <v>19</v>
      </c>
      <c r="F166" s="238" t="s">
        <v>5697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202</v>
      </c>
      <c r="AU166" s="244" t="s">
        <v>82</v>
      </c>
      <c r="AV166" s="13" t="s">
        <v>80</v>
      </c>
      <c r="AW166" s="13" t="s">
        <v>34</v>
      </c>
      <c r="AX166" s="13" t="s">
        <v>72</v>
      </c>
      <c r="AY166" s="244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5712</v>
      </c>
      <c r="G167" s="246"/>
      <c r="H167" s="249">
        <v>0.35199999999999998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5750</v>
      </c>
      <c r="G168" s="246"/>
      <c r="H168" s="249">
        <v>3.3599999999999999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3.7119999999999997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12" customFormat="1" ht="22.8" customHeight="1">
      <c r="A170" s="12"/>
      <c r="B170" s="200"/>
      <c r="C170" s="201"/>
      <c r="D170" s="202" t="s">
        <v>71</v>
      </c>
      <c r="E170" s="214" t="s">
        <v>305</v>
      </c>
      <c r="F170" s="214" t="s">
        <v>306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SUM(P171:P180)</f>
        <v>0</v>
      </c>
      <c r="Q170" s="208"/>
      <c r="R170" s="209">
        <f>SUM(R171:R180)</f>
        <v>0</v>
      </c>
      <c r="S170" s="208"/>
      <c r="T170" s="210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80</v>
      </c>
      <c r="AT170" s="212" t="s">
        <v>71</v>
      </c>
      <c r="AU170" s="212" t="s">
        <v>80</v>
      </c>
      <c r="AY170" s="211" t="s">
        <v>191</v>
      </c>
      <c r="BK170" s="213">
        <f>SUM(BK171:BK180)</f>
        <v>0</v>
      </c>
    </row>
    <row r="171" s="2" customFormat="1" ht="24.15" customHeight="1">
      <c r="A171" s="41"/>
      <c r="B171" s="42"/>
      <c r="C171" s="216" t="s">
        <v>696</v>
      </c>
      <c r="D171" s="216" t="s">
        <v>193</v>
      </c>
      <c r="E171" s="217" t="s">
        <v>308</v>
      </c>
      <c r="F171" s="218" t="s">
        <v>309</v>
      </c>
      <c r="G171" s="219" t="s">
        <v>310</v>
      </c>
      <c r="H171" s="220">
        <v>2.395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5755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312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464</v>
      </c>
      <c r="D173" s="216" t="s">
        <v>193</v>
      </c>
      <c r="E173" s="217" t="s">
        <v>314</v>
      </c>
      <c r="F173" s="218" t="s">
        <v>315</v>
      </c>
      <c r="G173" s="219" t="s">
        <v>310</v>
      </c>
      <c r="H173" s="220">
        <v>2.395</v>
      </c>
      <c r="I173" s="221"/>
      <c r="J173" s="222">
        <f>ROUND(I173*H173,2)</f>
        <v>0</v>
      </c>
      <c r="K173" s="218" t="s">
        <v>197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198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5756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317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4.15" customHeight="1">
      <c r="A175" s="41"/>
      <c r="B175" s="42"/>
      <c r="C175" s="216" t="s">
        <v>313</v>
      </c>
      <c r="D175" s="216" t="s">
        <v>193</v>
      </c>
      <c r="E175" s="217" t="s">
        <v>319</v>
      </c>
      <c r="F175" s="218" t="s">
        <v>320</v>
      </c>
      <c r="G175" s="219" t="s">
        <v>310</v>
      </c>
      <c r="H175" s="220">
        <v>45.505000000000003</v>
      </c>
      <c r="I175" s="221"/>
      <c r="J175" s="222">
        <f>ROUND(I175*H175,2)</f>
        <v>0</v>
      </c>
      <c r="K175" s="218" t="s">
        <v>197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5757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322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5758</v>
      </c>
      <c r="G177" s="246"/>
      <c r="H177" s="249">
        <v>45.505000000000003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45.505000000000003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24.15" customHeight="1">
      <c r="A179" s="41"/>
      <c r="B179" s="42"/>
      <c r="C179" s="216" t="s">
        <v>318</v>
      </c>
      <c r="D179" s="216" t="s">
        <v>193</v>
      </c>
      <c r="E179" s="217" t="s">
        <v>5759</v>
      </c>
      <c r="F179" s="218" t="s">
        <v>5760</v>
      </c>
      <c r="G179" s="219" t="s">
        <v>310</v>
      </c>
      <c r="H179" s="220">
        <v>2.395</v>
      </c>
      <c r="I179" s="221"/>
      <c r="J179" s="222">
        <f>ROUND(I179*H179,2)</f>
        <v>0</v>
      </c>
      <c r="K179" s="218" t="s">
        <v>197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5761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5762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329</v>
      </c>
      <c r="F181" s="214" t="s">
        <v>330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SUM(P182:P183)</f>
        <v>0</v>
      </c>
      <c r="Q181" s="208"/>
      <c r="R181" s="209">
        <f>SUM(R182:R183)</f>
        <v>0</v>
      </c>
      <c r="S181" s="208"/>
      <c r="T181" s="21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80</v>
      </c>
      <c r="AT181" s="212" t="s">
        <v>71</v>
      </c>
      <c r="AU181" s="212" t="s">
        <v>80</v>
      </c>
      <c r="AY181" s="211" t="s">
        <v>191</v>
      </c>
      <c r="BK181" s="213">
        <f>SUM(BK182:BK183)</f>
        <v>0</v>
      </c>
    </row>
    <row r="182" s="2" customFormat="1" ht="33" customHeight="1">
      <c r="A182" s="41"/>
      <c r="B182" s="42"/>
      <c r="C182" s="216" t="s">
        <v>324</v>
      </c>
      <c r="D182" s="216" t="s">
        <v>193</v>
      </c>
      <c r="E182" s="217" t="s">
        <v>3772</v>
      </c>
      <c r="F182" s="218" t="s">
        <v>3773</v>
      </c>
      <c r="G182" s="219" t="s">
        <v>310</v>
      </c>
      <c r="H182" s="220">
        <v>1.169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5763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3775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2" customFormat="1" ht="25.92" customHeight="1">
      <c r="A184" s="12"/>
      <c r="B184" s="200"/>
      <c r="C184" s="201"/>
      <c r="D184" s="202" t="s">
        <v>71</v>
      </c>
      <c r="E184" s="203" t="s">
        <v>1154</v>
      </c>
      <c r="F184" s="203" t="s">
        <v>1155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P185+P200+P226+P242</f>
        <v>0</v>
      </c>
      <c r="Q184" s="208"/>
      <c r="R184" s="209">
        <f>R185+R200+R226+R242</f>
        <v>0.17784048</v>
      </c>
      <c r="S184" s="208"/>
      <c r="T184" s="210">
        <f>T185+T200+T226+T242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71</v>
      </c>
      <c r="AU184" s="212" t="s">
        <v>72</v>
      </c>
      <c r="AY184" s="211" t="s">
        <v>191</v>
      </c>
      <c r="BK184" s="213">
        <f>BK185+BK200+BK226+BK242</f>
        <v>0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2052</v>
      </c>
      <c r="F185" s="214" t="s">
        <v>2053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SUM(P186:P199)</f>
        <v>0</v>
      </c>
      <c r="Q185" s="208"/>
      <c r="R185" s="209">
        <f>SUM(R186:R199)</f>
        <v>0.00097247999999999985</v>
      </c>
      <c r="S185" s="208"/>
      <c r="T185" s="210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71</v>
      </c>
      <c r="AU185" s="212" t="s">
        <v>80</v>
      </c>
      <c r="AY185" s="211" t="s">
        <v>191</v>
      </c>
      <c r="BK185" s="213">
        <f>SUM(BK186:BK199)</f>
        <v>0</v>
      </c>
    </row>
    <row r="186" s="2" customFormat="1" ht="33" customHeight="1">
      <c r="A186" s="41"/>
      <c r="B186" s="42"/>
      <c r="C186" s="216" t="s">
        <v>331</v>
      </c>
      <c r="D186" s="216" t="s">
        <v>193</v>
      </c>
      <c r="E186" s="217" t="s">
        <v>5764</v>
      </c>
      <c r="F186" s="218" t="s">
        <v>5765</v>
      </c>
      <c r="G186" s="219" t="s">
        <v>196</v>
      </c>
      <c r="H186" s="220">
        <v>0.35199999999999998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0.00024000000000000001</v>
      </c>
      <c r="R186" s="225">
        <f>Q186*H186</f>
        <v>8.4479999999999991E-05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5766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5767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5697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5703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5712</v>
      </c>
      <c r="G190" s="246"/>
      <c r="H190" s="249">
        <v>0.35199999999999998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0.35199999999999998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7</v>
      </c>
      <c r="D192" s="278" t="s">
        <v>260</v>
      </c>
      <c r="E192" s="279" t="s">
        <v>5768</v>
      </c>
      <c r="F192" s="280" t="s">
        <v>5769</v>
      </c>
      <c r="G192" s="281" t="s">
        <v>196</v>
      </c>
      <c r="H192" s="282">
        <v>0.37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0.0023999999999999998</v>
      </c>
      <c r="R192" s="225">
        <f>Q192*H192</f>
        <v>0.0008879999999999999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688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5770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5697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5703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5712</v>
      </c>
      <c r="G195" s="246"/>
      <c r="H195" s="249">
        <v>0.35199999999999998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0.35199999999999998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5771</v>
      </c>
      <c r="G197" s="246"/>
      <c r="H197" s="249">
        <v>0.37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2" customFormat="1" ht="24.15" customHeight="1">
      <c r="A198" s="41"/>
      <c r="B198" s="42"/>
      <c r="C198" s="216" t="s">
        <v>707</v>
      </c>
      <c r="D198" s="216" t="s">
        <v>193</v>
      </c>
      <c r="E198" s="217" t="s">
        <v>2180</v>
      </c>
      <c r="F198" s="218" t="s">
        <v>2181</v>
      </c>
      <c r="G198" s="219" t="s">
        <v>310</v>
      </c>
      <c r="H198" s="220">
        <v>0.001</v>
      </c>
      <c r="I198" s="221"/>
      <c r="J198" s="222">
        <f>ROUND(I198*H198,2)</f>
        <v>0</v>
      </c>
      <c r="K198" s="218" t="s">
        <v>197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5772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2183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12" customFormat="1" ht="22.8" customHeight="1">
      <c r="A200" s="12"/>
      <c r="B200" s="200"/>
      <c r="C200" s="201"/>
      <c r="D200" s="202" t="s">
        <v>71</v>
      </c>
      <c r="E200" s="214" t="s">
        <v>2548</v>
      </c>
      <c r="F200" s="214" t="s">
        <v>2549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SUM(P201:P225)</f>
        <v>0</v>
      </c>
      <c r="Q200" s="208"/>
      <c r="R200" s="209">
        <f>SUM(R201:R225)</f>
        <v>0.15739999999999998</v>
      </c>
      <c r="S200" s="208"/>
      <c r="T200" s="210">
        <f>SUM(T201:T225)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71</v>
      </c>
      <c r="AU200" s="212" t="s">
        <v>80</v>
      </c>
      <c r="AY200" s="211" t="s">
        <v>191</v>
      </c>
      <c r="BK200" s="213">
        <f>SUM(BK201:BK225)</f>
        <v>0</v>
      </c>
    </row>
    <row r="201" s="2" customFormat="1" ht="16.5" customHeight="1">
      <c r="A201" s="41"/>
      <c r="B201" s="42"/>
      <c r="C201" s="216" t="s">
        <v>553</v>
      </c>
      <c r="D201" s="216" t="s">
        <v>193</v>
      </c>
      <c r="E201" s="217" t="s">
        <v>5773</v>
      </c>
      <c r="F201" s="218" t="s">
        <v>5774</v>
      </c>
      <c r="G201" s="219" t="s">
        <v>250</v>
      </c>
      <c r="H201" s="220">
        <v>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464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5775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5776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5697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5777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80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16.5" customHeight="1">
      <c r="A207" s="41"/>
      <c r="B207" s="42"/>
      <c r="C207" s="278" t="s">
        <v>307</v>
      </c>
      <c r="D207" s="278" t="s">
        <v>260</v>
      </c>
      <c r="E207" s="279" t="s">
        <v>5778</v>
      </c>
      <c r="F207" s="280" t="s">
        <v>5779</v>
      </c>
      <c r="G207" s="281" t="s">
        <v>250</v>
      </c>
      <c r="H207" s="282">
        <v>1</v>
      </c>
      <c r="I207" s="283"/>
      <c r="J207" s="284">
        <f>ROUND(I207*H207,2)</f>
        <v>0</v>
      </c>
      <c r="K207" s="280" t="s">
        <v>197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0.153</v>
      </c>
      <c r="R207" s="225">
        <f>Q207*H207</f>
        <v>0.153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5780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5697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5777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80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584</v>
      </c>
      <c r="D212" s="216" t="s">
        <v>193</v>
      </c>
      <c r="E212" s="217" t="s">
        <v>5781</v>
      </c>
      <c r="F212" s="218" t="s">
        <v>5782</v>
      </c>
      <c r="G212" s="219" t="s">
        <v>250</v>
      </c>
      <c r="H212" s="220">
        <v>1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5783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5784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5697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5777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80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78" t="s">
        <v>592</v>
      </c>
      <c r="D218" s="278" t="s">
        <v>260</v>
      </c>
      <c r="E218" s="279" t="s">
        <v>5785</v>
      </c>
      <c r="F218" s="280" t="s">
        <v>5786</v>
      </c>
      <c r="G218" s="281" t="s">
        <v>250</v>
      </c>
      <c r="H218" s="282">
        <v>2</v>
      </c>
      <c r="I218" s="283"/>
      <c r="J218" s="284">
        <f>ROUND(I218*H218,2)</f>
        <v>0</v>
      </c>
      <c r="K218" s="280" t="s">
        <v>197</v>
      </c>
      <c r="L218" s="285"/>
      <c r="M218" s="286" t="s">
        <v>19</v>
      </c>
      <c r="N218" s="287" t="s">
        <v>43</v>
      </c>
      <c r="O218" s="87"/>
      <c r="P218" s="225">
        <f>O218*H218</f>
        <v>0</v>
      </c>
      <c r="Q218" s="225">
        <v>0.0022000000000000001</v>
      </c>
      <c r="R218" s="225">
        <f>Q218*H218</f>
        <v>0.0044000000000000003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688</v>
      </c>
      <c r="AT218" s="227" t="s">
        <v>260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5787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5697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5777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80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6" customFormat="1">
      <c r="A222" s="16"/>
      <c r="B222" s="267"/>
      <c r="C222" s="268"/>
      <c r="D222" s="236" t="s">
        <v>202</v>
      </c>
      <c r="E222" s="269" t="s">
        <v>19</v>
      </c>
      <c r="F222" s="270" t="s">
        <v>212</v>
      </c>
      <c r="G222" s="268"/>
      <c r="H222" s="271">
        <v>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7" t="s">
        <v>202</v>
      </c>
      <c r="AU222" s="277" t="s">
        <v>82</v>
      </c>
      <c r="AV222" s="16" t="s">
        <v>198</v>
      </c>
      <c r="AW222" s="16" t="s">
        <v>34</v>
      </c>
      <c r="AX222" s="16" t="s">
        <v>80</v>
      </c>
      <c r="AY222" s="277" t="s">
        <v>191</v>
      </c>
    </row>
    <row r="223" s="14" customFormat="1">
      <c r="A223" s="14"/>
      <c r="B223" s="245"/>
      <c r="C223" s="246"/>
      <c r="D223" s="236" t="s">
        <v>202</v>
      </c>
      <c r="E223" s="246"/>
      <c r="F223" s="248" t="s">
        <v>5788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4</v>
      </c>
      <c r="AX223" s="14" t="s">
        <v>80</v>
      </c>
      <c r="AY223" s="255" t="s">
        <v>191</v>
      </c>
    </row>
    <row r="224" s="2" customFormat="1" ht="24.15" customHeight="1">
      <c r="A224" s="41"/>
      <c r="B224" s="42"/>
      <c r="C224" s="216" t="s">
        <v>716</v>
      </c>
      <c r="D224" s="216" t="s">
        <v>193</v>
      </c>
      <c r="E224" s="217" t="s">
        <v>2876</v>
      </c>
      <c r="F224" s="218" t="s">
        <v>2877</v>
      </c>
      <c r="G224" s="219" t="s">
        <v>310</v>
      </c>
      <c r="H224" s="220">
        <v>0.157</v>
      </c>
      <c r="I224" s="221"/>
      <c r="J224" s="222">
        <f>ROUND(I224*H224,2)</f>
        <v>0</v>
      </c>
      <c r="K224" s="218" t="s">
        <v>197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5789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2879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12" customFormat="1" ht="22.8" customHeight="1">
      <c r="A226" s="12"/>
      <c r="B226" s="200"/>
      <c r="C226" s="201"/>
      <c r="D226" s="202" t="s">
        <v>71</v>
      </c>
      <c r="E226" s="214" t="s">
        <v>3147</v>
      </c>
      <c r="F226" s="214" t="s">
        <v>3148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SUM(P227:P241)</f>
        <v>0</v>
      </c>
      <c r="Q226" s="208"/>
      <c r="R226" s="209">
        <f>SUM(R227:R241)</f>
        <v>0.016799999999999999</v>
      </c>
      <c r="S226" s="208"/>
      <c r="T226" s="210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82</v>
      </c>
      <c r="AT226" s="212" t="s">
        <v>71</v>
      </c>
      <c r="AU226" s="212" t="s">
        <v>80</v>
      </c>
      <c r="AY226" s="211" t="s">
        <v>191</v>
      </c>
      <c r="BK226" s="213">
        <f>SUM(BK227:BK241)</f>
        <v>0</v>
      </c>
    </row>
    <row r="227" s="2" customFormat="1" ht="16.5" customHeight="1">
      <c r="A227" s="41"/>
      <c r="B227" s="42"/>
      <c r="C227" s="216" t="s">
        <v>608</v>
      </c>
      <c r="D227" s="216" t="s">
        <v>193</v>
      </c>
      <c r="E227" s="217" t="s">
        <v>5790</v>
      </c>
      <c r="F227" s="218" t="s">
        <v>5791</v>
      </c>
      <c r="G227" s="219" t="s">
        <v>196</v>
      </c>
      <c r="H227" s="220">
        <v>15</v>
      </c>
      <c r="I227" s="221"/>
      <c r="J227" s="222">
        <f>ROUND(I227*H227,2)</f>
        <v>0</v>
      </c>
      <c r="K227" s="218" t="s">
        <v>197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5792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5793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5697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300</v>
      </c>
      <c r="G230" s="246"/>
      <c r="H230" s="249">
        <v>15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15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625</v>
      </c>
      <c r="D232" s="216" t="s">
        <v>193</v>
      </c>
      <c r="E232" s="217" t="s">
        <v>5794</v>
      </c>
      <c r="F232" s="218" t="s">
        <v>5795</v>
      </c>
      <c r="G232" s="219" t="s">
        <v>196</v>
      </c>
      <c r="H232" s="220">
        <v>15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0.00013999999999999999</v>
      </c>
      <c r="R232" s="225">
        <f>Q232*H232</f>
        <v>0.0020999999999999999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5796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5797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5697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300</v>
      </c>
      <c r="G235" s="246"/>
      <c r="H235" s="249">
        <v>15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6" customFormat="1">
      <c r="A236" s="16"/>
      <c r="B236" s="267"/>
      <c r="C236" s="268"/>
      <c r="D236" s="236" t="s">
        <v>202</v>
      </c>
      <c r="E236" s="269" t="s">
        <v>19</v>
      </c>
      <c r="F236" s="270" t="s">
        <v>212</v>
      </c>
      <c r="G236" s="268"/>
      <c r="H236" s="271">
        <v>15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202</v>
      </c>
      <c r="AU236" s="277" t="s">
        <v>82</v>
      </c>
      <c r="AV236" s="16" t="s">
        <v>198</v>
      </c>
      <c r="AW236" s="16" t="s">
        <v>34</v>
      </c>
      <c r="AX236" s="16" t="s">
        <v>80</v>
      </c>
      <c r="AY236" s="277" t="s">
        <v>191</v>
      </c>
    </row>
    <row r="237" s="2" customFormat="1" ht="16.5" customHeight="1">
      <c r="A237" s="41"/>
      <c r="B237" s="42"/>
      <c r="C237" s="216" t="s">
        <v>662</v>
      </c>
      <c r="D237" s="216" t="s">
        <v>193</v>
      </c>
      <c r="E237" s="217" t="s">
        <v>5798</v>
      </c>
      <c r="F237" s="218" t="s">
        <v>5799</v>
      </c>
      <c r="G237" s="219" t="s">
        <v>196</v>
      </c>
      <c r="H237" s="220">
        <v>15</v>
      </c>
      <c r="I237" s="221"/>
      <c r="J237" s="222">
        <f>ROUND(I237*H237,2)</f>
        <v>0</v>
      </c>
      <c r="K237" s="218" t="s">
        <v>197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0.00097999999999999997</v>
      </c>
      <c r="R237" s="225">
        <f>Q237*H237</f>
        <v>0.0147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464</v>
      </c>
      <c r="AT237" s="227" t="s">
        <v>193</v>
      </c>
      <c r="AU237" s="227" t="s">
        <v>82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464</v>
      </c>
      <c r="BM237" s="227" t="s">
        <v>5800</v>
      </c>
    </row>
    <row r="238" s="2" customFormat="1">
      <c r="A238" s="41"/>
      <c r="B238" s="42"/>
      <c r="C238" s="43"/>
      <c r="D238" s="229" t="s">
        <v>200</v>
      </c>
      <c r="E238" s="43"/>
      <c r="F238" s="230" t="s">
        <v>5801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200</v>
      </c>
      <c r="AU238" s="20" t="s">
        <v>82</v>
      </c>
    </row>
    <row r="239" s="13" customFormat="1">
      <c r="A239" s="13"/>
      <c r="B239" s="234"/>
      <c r="C239" s="235"/>
      <c r="D239" s="236" t="s">
        <v>202</v>
      </c>
      <c r="E239" s="237" t="s">
        <v>19</v>
      </c>
      <c r="F239" s="238" t="s">
        <v>5697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202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300</v>
      </c>
      <c r="G240" s="246"/>
      <c r="H240" s="249">
        <v>15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12" customFormat="1" ht="22.8" customHeight="1">
      <c r="A242" s="12"/>
      <c r="B242" s="200"/>
      <c r="C242" s="201"/>
      <c r="D242" s="202" t="s">
        <v>71</v>
      </c>
      <c r="E242" s="214" t="s">
        <v>3171</v>
      </c>
      <c r="F242" s="214" t="s">
        <v>3172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SUM(P243:P249)</f>
        <v>0</v>
      </c>
      <c r="Q242" s="208"/>
      <c r="R242" s="209">
        <f>SUM(R243:R249)</f>
        <v>0.0026679999999999998</v>
      </c>
      <c r="S242" s="208"/>
      <c r="T242" s="210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71</v>
      </c>
      <c r="AU242" s="212" t="s">
        <v>80</v>
      </c>
      <c r="AY242" s="211" t="s">
        <v>191</v>
      </c>
      <c r="BK242" s="213">
        <f>SUM(BK243:BK249)</f>
        <v>0</v>
      </c>
    </row>
    <row r="243" s="2" customFormat="1" ht="24.15" customHeight="1">
      <c r="A243" s="41"/>
      <c r="B243" s="42"/>
      <c r="C243" s="216" t="s">
        <v>683</v>
      </c>
      <c r="D243" s="216" t="s">
        <v>193</v>
      </c>
      <c r="E243" s="217" t="s">
        <v>3180</v>
      </c>
      <c r="F243" s="218" t="s">
        <v>3181</v>
      </c>
      <c r="G243" s="219" t="s">
        <v>196</v>
      </c>
      <c r="H243" s="220">
        <v>9.1999999999999993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0.00029</v>
      </c>
      <c r="R243" s="225">
        <f>Q243*H243</f>
        <v>0.0026679999999999998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5802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3183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3" customFormat="1">
      <c r="A245" s="13"/>
      <c r="B245" s="234"/>
      <c r="C245" s="235"/>
      <c r="D245" s="236" t="s">
        <v>202</v>
      </c>
      <c r="E245" s="237" t="s">
        <v>19</v>
      </c>
      <c r="F245" s="238" t="s">
        <v>5697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202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5722</v>
      </c>
      <c r="G246" s="246"/>
      <c r="H246" s="249">
        <v>11.4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5717</v>
      </c>
      <c r="G247" s="246"/>
      <c r="H247" s="249">
        <v>1.1599999999999999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1357</v>
      </c>
      <c r="G248" s="246"/>
      <c r="H248" s="249">
        <v>-3.3599999999999999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6" customFormat="1">
      <c r="A249" s="16"/>
      <c r="B249" s="267"/>
      <c r="C249" s="268"/>
      <c r="D249" s="236" t="s">
        <v>202</v>
      </c>
      <c r="E249" s="269" t="s">
        <v>19</v>
      </c>
      <c r="F249" s="270" t="s">
        <v>212</v>
      </c>
      <c r="G249" s="268"/>
      <c r="H249" s="271">
        <v>9.2000000000000011</v>
      </c>
      <c r="I249" s="272"/>
      <c r="J249" s="268"/>
      <c r="K249" s="268"/>
      <c r="L249" s="273"/>
      <c r="M249" s="294"/>
      <c r="N249" s="295"/>
      <c r="O249" s="295"/>
      <c r="P249" s="295"/>
      <c r="Q249" s="295"/>
      <c r="R249" s="295"/>
      <c r="S249" s="295"/>
      <c r="T249" s="29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202</v>
      </c>
      <c r="AU249" s="277" t="s">
        <v>82</v>
      </c>
      <c r="AV249" s="16" t="s">
        <v>198</v>
      </c>
      <c r="AW249" s="16" t="s">
        <v>34</v>
      </c>
      <c r="AX249" s="16" t="s">
        <v>80</v>
      </c>
      <c r="AY249" s="277" t="s">
        <v>191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TLUSLucefIRDTUCDVJnDaZPE2fVy6UOQm8csQacxX3XCUi1DxSge2UfkPMrY5UhEyuYJR+mCDYbgFMh1yhP66g==" hashValue="83lo0mqATzJtavk3nV/4HNY3GokIjGjEMXuUMUN5HwFxVHJEju2jGkl3y02hVSgPxwHVA6Gr9A1qwA1A8Fxfzg==" algorithmName="SHA-512" password="CC35"/>
  <autoFilter ref="C89:K24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317234410"/>
    <hyperlink ref="F99" r:id="rId2" display="https://podminky.urs.cz/item/CS_URS_2024_02/317944323"/>
    <hyperlink ref="F110" r:id="rId3" display="https://podminky.urs.cz/item/CS_URS_2024_02/346244381"/>
    <hyperlink ref="F116" r:id="rId4" display="https://podminky.urs.cz/item/CS_URS_2024_02/612325302"/>
    <hyperlink ref="F121" r:id="rId5" display="https://podminky.urs.cz/item/CS_URS_2024_02/612325422"/>
    <hyperlink ref="F127" r:id="rId6" display="https://podminky.urs.cz/item/CS_URS_2024_02/622142001"/>
    <hyperlink ref="F132" r:id="rId7" display="https://podminky.urs.cz/item/CS_URS_2024_02/622321141"/>
    <hyperlink ref="F138" r:id="rId8" display="https://podminky.urs.cz/item/CS_URS_2024_02/949101112"/>
    <hyperlink ref="F142" r:id="rId9" display="https://podminky.urs.cz/item/CS_URS_2024_02/971033641"/>
    <hyperlink ref="F148" r:id="rId10" display="https://podminky.urs.cz/item/CS_URS_2024_02/975043121"/>
    <hyperlink ref="F153" r:id="rId11" display="https://podminky.urs.cz/item/CS_URS_2024_02/977211122"/>
    <hyperlink ref="F159" r:id="rId12" display="https://podminky.urs.cz/item/CS_URS_2024_02/978013191"/>
    <hyperlink ref="F165" r:id="rId13" display="https://podminky.urs.cz/item/CS_URS_2024_02/978015391"/>
    <hyperlink ref="F172" r:id="rId14" display="https://podminky.urs.cz/item/CS_URS_2024_02/997013112"/>
    <hyperlink ref="F174" r:id="rId15" display="https://podminky.urs.cz/item/CS_URS_2024_02/997013501"/>
    <hyperlink ref="F176" r:id="rId16" display="https://podminky.urs.cz/item/CS_URS_2024_02/997013509"/>
    <hyperlink ref="F180" r:id="rId17" display="https://podminky.urs.cz/item/CS_URS_2024_02/997013603"/>
    <hyperlink ref="F183" r:id="rId18" display="https://podminky.urs.cz/item/CS_URS_2024_02/998018001"/>
    <hyperlink ref="F187" r:id="rId19" display="https://podminky.urs.cz/item/CS_URS_2024_02/713131341"/>
    <hyperlink ref="F199" r:id="rId20" display="https://podminky.urs.cz/item/CS_URS_2024_02/998713102"/>
    <hyperlink ref="F202" r:id="rId21" display="https://podminky.urs.cz/item/CS_URS_2024_02/767640221"/>
    <hyperlink ref="F213" r:id="rId22" display="https://podminky.urs.cz/item/CS_URS_2024_02/767649198"/>
    <hyperlink ref="F225" r:id="rId23" display="https://podminky.urs.cz/item/CS_URS_2024_02/998767102"/>
    <hyperlink ref="F228" r:id="rId24" display="https://podminky.urs.cz/item/CS_URS_2024_02/783801503"/>
    <hyperlink ref="F233" r:id="rId25" display="https://podminky.urs.cz/item/CS_URS_2024_02/783823135"/>
    <hyperlink ref="F238" r:id="rId26" display="https://podminky.urs.cz/item/CS_URS_2024_02/783826315"/>
    <hyperlink ref="F244" r:id="rId27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5803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ROUND((SUM(BE87:BE134)),  2)</f>
        <v>0</v>
      </c>
      <c r="G33" s="41"/>
      <c r="H33" s="41"/>
      <c r="I33" s="161">
        <v>0.20999999999999999</v>
      </c>
      <c r="J33" s="160">
        <f>ROUND(((SUM(BE87:BE134))*I33),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ROUND((SUM(BF87:BF134)),  2)</f>
        <v>0</v>
      </c>
      <c r="G34" s="41"/>
      <c r="H34" s="41"/>
      <c r="I34" s="161">
        <v>0.12</v>
      </c>
      <c r="J34" s="160">
        <f>ROUND(((SUM(BF87:BF134))*I34),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ROUND((SUM(BG87:BG134)),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ROUND((SUM(BH87:BH134)),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ROUND((SUM(BI87:BI134)),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10 - Elektrická požární signalizace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5804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5805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5806</v>
      </c>
      <c r="E62" s="186"/>
      <c r="F62" s="186"/>
      <c r="G62" s="186"/>
      <c r="H62" s="186"/>
      <c r="I62" s="186"/>
      <c r="J62" s="187">
        <f>J96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5807</v>
      </c>
      <c r="E63" s="186"/>
      <c r="F63" s="186"/>
      <c r="G63" s="186"/>
      <c r="H63" s="186"/>
      <c r="I63" s="186"/>
      <c r="J63" s="187">
        <f>J104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5808</v>
      </c>
      <c r="E64" s="186"/>
      <c r="F64" s="186"/>
      <c r="G64" s="186"/>
      <c r="H64" s="186"/>
      <c r="I64" s="186"/>
      <c r="J64" s="187">
        <f>J107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5809</v>
      </c>
      <c r="E65" s="186"/>
      <c r="F65" s="186"/>
      <c r="G65" s="186"/>
      <c r="H65" s="186"/>
      <c r="I65" s="186"/>
      <c r="J65" s="187">
        <f>J116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5810</v>
      </c>
      <c r="E66" s="186"/>
      <c r="F66" s="186"/>
      <c r="G66" s="186"/>
      <c r="H66" s="186"/>
      <c r="I66" s="186"/>
      <c r="J66" s="187">
        <f>J117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5811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10 - Elektrická požární signalizace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5812</v>
      </c>
      <c r="F88" s="203" t="s">
        <v>148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P89+P96+P104+P107+P116+P117+P126</f>
        <v>0</v>
      </c>
      <c r="Q88" s="208"/>
      <c r="R88" s="209">
        <f>R89+R96+R104+R107+R116+R117+R126</f>
        <v>0</v>
      </c>
      <c r="S88" s="208"/>
      <c r="T88" s="210">
        <f>T89+T96+T104+T107+T116+T117+T126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BK89+BK96+BK104+BK107+BK116+BK117+BK126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5813</v>
      </c>
      <c r="F89" s="214" t="s">
        <v>5814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SUM(P90:P95)</f>
        <v>0</v>
      </c>
      <c r="Q89" s="208"/>
      <c r="R89" s="209">
        <f>SUM(R90:R95)</f>
        <v>0</v>
      </c>
      <c r="S89" s="208"/>
      <c r="T89" s="210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191</v>
      </c>
      <c r="BK89" s="213">
        <f>SUM(BK90:BK95)</f>
        <v>0</v>
      </c>
    </row>
    <row r="90" s="2" customFormat="1" ht="16.5" customHeight="1">
      <c r="A90" s="41"/>
      <c r="B90" s="42"/>
      <c r="C90" s="216" t="s">
        <v>80</v>
      </c>
      <c r="D90" s="216" t="s">
        <v>193</v>
      </c>
      <c r="E90" s="217" t="s">
        <v>5815</v>
      </c>
      <c r="F90" s="218" t="s">
        <v>5816</v>
      </c>
      <c r="G90" s="219" t="s">
        <v>3246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82</v>
      </c>
    </row>
    <row r="91" s="2" customFormat="1" ht="16.5" customHeight="1">
      <c r="A91" s="41"/>
      <c r="B91" s="42"/>
      <c r="C91" s="216" t="s">
        <v>82</v>
      </c>
      <c r="D91" s="216" t="s">
        <v>193</v>
      </c>
      <c r="E91" s="217" t="s">
        <v>5817</v>
      </c>
      <c r="F91" s="218" t="s">
        <v>5818</v>
      </c>
      <c r="G91" s="219" t="s">
        <v>3246</v>
      </c>
      <c r="H91" s="220">
        <v>2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198</v>
      </c>
    </row>
    <row r="92" s="2" customFormat="1" ht="16.5" customHeight="1">
      <c r="A92" s="41"/>
      <c r="B92" s="42"/>
      <c r="C92" s="216" t="s">
        <v>93</v>
      </c>
      <c r="D92" s="216" t="s">
        <v>193</v>
      </c>
      <c r="E92" s="217" t="s">
        <v>5819</v>
      </c>
      <c r="F92" s="218" t="s">
        <v>5820</v>
      </c>
      <c r="G92" s="219" t="s">
        <v>3246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82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247</v>
      </c>
    </row>
    <row r="93" s="2" customFormat="1" ht="16.5" customHeight="1">
      <c r="A93" s="41"/>
      <c r="B93" s="42"/>
      <c r="C93" s="216" t="s">
        <v>198</v>
      </c>
      <c r="D93" s="216" t="s">
        <v>193</v>
      </c>
      <c r="E93" s="217" t="s">
        <v>5821</v>
      </c>
      <c r="F93" s="218" t="s">
        <v>5822</v>
      </c>
      <c r="G93" s="219" t="s">
        <v>3246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259</v>
      </c>
    </row>
    <row r="94" s="2" customFormat="1" ht="16.5" customHeight="1">
      <c r="A94" s="41"/>
      <c r="B94" s="42"/>
      <c r="C94" s="216" t="s">
        <v>242</v>
      </c>
      <c r="D94" s="216" t="s">
        <v>193</v>
      </c>
      <c r="E94" s="217" t="s">
        <v>5823</v>
      </c>
      <c r="F94" s="218" t="s">
        <v>5824</v>
      </c>
      <c r="G94" s="219" t="s">
        <v>3246</v>
      </c>
      <c r="H94" s="220">
        <v>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270</v>
      </c>
    </row>
    <row r="95" s="2" customFormat="1" ht="16.5" customHeight="1">
      <c r="A95" s="41"/>
      <c r="B95" s="42"/>
      <c r="C95" s="216" t="s">
        <v>247</v>
      </c>
      <c r="D95" s="216" t="s">
        <v>193</v>
      </c>
      <c r="E95" s="217" t="s">
        <v>5825</v>
      </c>
      <c r="F95" s="218" t="s">
        <v>5826</v>
      </c>
      <c r="G95" s="219" t="s">
        <v>3246</v>
      </c>
      <c r="H95" s="220">
        <v>2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8</v>
      </c>
    </row>
    <row r="96" s="12" customFormat="1" ht="22.8" customHeight="1">
      <c r="A96" s="12"/>
      <c r="B96" s="200"/>
      <c r="C96" s="201"/>
      <c r="D96" s="202" t="s">
        <v>71</v>
      </c>
      <c r="E96" s="214" t="s">
        <v>5827</v>
      </c>
      <c r="F96" s="214" t="s">
        <v>5828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71</v>
      </c>
      <c r="AU96" s="212" t="s">
        <v>80</v>
      </c>
      <c r="AY96" s="211" t="s">
        <v>191</v>
      </c>
      <c r="BK96" s="213">
        <f>SUM(BK97:BK103)</f>
        <v>0</v>
      </c>
    </row>
    <row r="97" s="2" customFormat="1" ht="16.5" customHeight="1">
      <c r="A97" s="41"/>
      <c r="B97" s="42"/>
      <c r="C97" s="216" t="s">
        <v>254</v>
      </c>
      <c r="D97" s="216" t="s">
        <v>193</v>
      </c>
      <c r="E97" s="217" t="s">
        <v>5829</v>
      </c>
      <c r="F97" s="218" t="s">
        <v>5830</v>
      </c>
      <c r="G97" s="219" t="s">
        <v>3246</v>
      </c>
      <c r="H97" s="220">
        <v>35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293</v>
      </c>
    </row>
    <row r="98" s="2" customFormat="1" ht="16.5" customHeight="1">
      <c r="A98" s="41"/>
      <c r="B98" s="42"/>
      <c r="C98" s="216" t="s">
        <v>259</v>
      </c>
      <c r="D98" s="216" t="s">
        <v>193</v>
      </c>
      <c r="E98" s="217" t="s">
        <v>5831</v>
      </c>
      <c r="F98" s="218" t="s">
        <v>5832</v>
      </c>
      <c r="G98" s="219" t="s">
        <v>3246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464</v>
      </c>
    </row>
    <row r="99" s="2" customFormat="1" ht="16.5" customHeight="1">
      <c r="A99" s="41"/>
      <c r="B99" s="42"/>
      <c r="C99" s="216" t="s">
        <v>264</v>
      </c>
      <c r="D99" s="216" t="s">
        <v>193</v>
      </c>
      <c r="E99" s="217" t="s">
        <v>5833</v>
      </c>
      <c r="F99" s="218" t="s">
        <v>5834</v>
      </c>
      <c r="G99" s="219" t="s">
        <v>3246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318</v>
      </c>
    </row>
    <row r="100" s="2" customFormat="1" ht="16.5" customHeight="1">
      <c r="A100" s="41"/>
      <c r="B100" s="42"/>
      <c r="C100" s="216" t="s">
        <v>270</v>
      </c>
      <c r="D100" s="216" t="s">
        <v>193</v>
      </c>
      <c r="E100" s="217" t="s">
        <v>5835</v>
      </c>
      <c r="F100" s="218" t="s">
        <v>5836</v>
      </c>
      <c r="G100" s="219" t="s">
        <v>3246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331</v>
      </c>
    </row>
    <row r="101" s="2" customFormat="1" ht="16.5" customHeight="1">
      <c r="A101" s="41"/>
      <c r="B101" s="42"/>
      <c r="C101" s="216" t="s">
        <v>275</v>
      </c>
      <c r="D101" s="216" t="s">
        <v>193</v>
      </c>
      <c r="E101" s="217" t="s">
        <v>5837</v>
      </c>
      <c r="F101" s="218" t="s">
        <v>5838</v>
      </c>
      <c r="G101" s="219" t="s">
        <v>3246</v>
      </c>
      <c r="H101" s="220">
        <v>44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531</v>
      </c>
    </row>
    <row r="102" s="2" customFormat="1" ht="16.5" customHeight="1">
      <c r="A102" s="41"/>
      <c r="B102" s="42"/>
      <c r="C102" s="216" t="s">
        <v>8</v>
      </c>
      <c r="D102" s="216" t="s">
        <v>193</v>
      </c>
      <c r="E102" s="217" t="s">
        <v>5839</v>
      </c>
      <c r="F102" s="218" t="s">
        <v>5840</v>
      </c>
      <c r="G102" s="219" t="s">
        <v>215</v>
      </c>
      <c r="H102" s="220">
        <v>100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307</v>
      </c>
    </row>
    <row r="103" s="2" customFormat="1" ht="16.5" customHeight="1">
      <c r="A103" s="41"/>
      <c r="B103" s="42"/>
      <c r="C103" s="216" t="s">
        <v>287</v>
      </c>
      <c r="D103" s="216" t="s">
        <v>193</v>
      </c>
      <c r="E103" s="217" t="s">
        <v>5841</v>
      </c>
      <c r="F103" s="218" t="s">
        <v>5842</v>
      </c>
      <c r="G103" s="219" t="s">
        <v>3246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592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5843</v>
      </c>
      <c r="F104" s="214" t="s">
        <v>5844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71</v>
      </c>
      <c r="AU104" s="212" t="s">
        <v>80</v>
      </c>
      <c r="AY104" s="211" t="s">
        <v>191</v>
      </c>
      <c r="BK104" s="213">
        <f>SUM(BK105:BK106)</f>
        <v>0</v>
      </c>
    </row>
    <row r="105" s="2" customFormat="1" ht="16.5" customHeight="1">
      <c r="A105" s="41"/>
      <c r="B105" s="42"/>
      <c r="C105" s="216" t="s">
        <v>293</v>
      </c>
      <c r="D105" s="216" t="s">
        <v>193</v>
      </c>
      <c r="E105" s="217" t="s">
        <v>5845</v>
      </c>
      <c r="F105" s="218" t="s">
        <v>5846</v>
      </c>
      <c r="G105" s="219" t="s">
        <v>3246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608</v>
      </c>
    </row>
    <row r="106" s="2" customFormat="1" ht="16.5" customHeight="1">
      <c r="A106" s="41"/>
      <c r="B106" s="42"/>
      <c r="C106" s="216" t="s">
        <v>300</v>
      </c>
      <c r="D106" s="216" t="s">
        <v>193</v>
      </c>
      <c r="E106" s="217" t="s">
        <v>5847</v>
      </c>
      <c r="F106" s="218" t="s">
        <v>5848</v>
      </c>
      <c r="G106" s="219" t="s">
        <v>3246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662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5849</v>
      </c>
      <c r="F107" s="214" t="s">
        <v>5850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SUM(P108:P115)</f>
        <v>0</v>
      </c>
      <c r="Q107" s="208"/>
      <c r="R107" s="209">
        <f>SUM(R108:R115)</f>
        <v>0</v>
      </c>
      <c r="S107" s="208"/>
      <c r="T107" s="210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71</v>
      </c>
      <c r="AU107" s="212" t="s">
        <v>80</v>
      </c>
      <c r="AY107" s="211" t="s">
        <v>191</v>
      </c>
      <c r="BK107" s="213">
        <f>SUM(BK108:BK115)</f>
        <v>0</v>
      </c>
    </row>
    <row r="108" s="2" customFormat="1" ht="33" customHeight="1">
      <c r="A108" s="41"/>
      <c r="B108" s="42"/>
      <c r="C108" s="216" t="s">
        <v>464</v>
      </c>
      <c r="D108" s="216" t="s">
        <v>193</v>
      </c>
      <c r="E108" s="217" t="s">
        <v>5851</v>
      </c>
      <c r="F108" s="218" t="s">
        <v>5852</v>
      </c>
      <c r="G108" s="219" t="s">
        <v>215</v>
      </c>
      <c r="H108" s="220">
        <v>960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688</v>
      </c>
    </row>
    <row r="109" s="2" customFormat="1" ht="33" customHeight="1">
      <c r="A109" s="41"/>
      <c r="B109" s="42"/>
      <c r="C109" s="216" t="s">
        <v>313</v>
      </c>
      <c r="D109" s="216" t="s">
        <v>193</v>
      </c>
      <c r="E109" s="217" t="s">
        <v>5853</v>
      </c>
      <c r="F109" s="218" t="s">
        <v>5854</v>
      </c>
      <c r="G109" s="219" t="s">
        <v>215</v>
      </c>
      <c r="H109" s="220">
        <v>150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707</v>
      </c>
    </row>
    <row r="110" s="2" customFormat="1" ht="16.5" customHeight="1">
      <c r="A110" s="41"/>
      <c r="B110" s="42"/>
      <c r="C110" s="216" t="s">
        <v>318</v>
      </c>
      <c r="D110" s="216" t="s">
        <v>193</v>
      </c>
      <c r="E110" s="217" t="s">
        <v>5855</v>
      </c>
      <c r="F110" s="218" t="s">
        <v>5856</v>
      </c>
      <c r="G110" s="219" t="s">
        <v>3246</v>
      </c>
      <c r="H110" s="220">
        <v>3700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724</v>
      </c>
    </row>
    <row r="111" s="2" customFormat="1" ht="16.5" customHeight="1">
      <c r="A111" s="41"/>
      <c r="B111" s="42"/>
      <c r="C111" s="216" t="s">
        <v>324</v>
      </c>
      <c r="D111" s="216" t="s">
        <v>193</v>
      </c>
      <c r="E111" s="217" t="s">
        <v>5857</v>
      </c>
      <c r="F111" s="218" t="s">
        <v>5858</v>
      </c>
      <c r="G111" s="219" t="s">
        <v>3246</v>
      </c>
      <c r="H111" s="220">
        <v>3700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738</v>
      </c>
    </row>
    <row r="112" s="2" customFormat="1" ht="16.5" customHeight="1">
      <c r="A112" s="41"/>
      <c r="B112" s="42"/>
      <c r="C112" s="216" t="s">
        <v>331</v>
      </c>
      <c r="D112" s="216" t="s">
        <v>193</v>
      </c>
      <c r="E112" s="217" t="s">
        <v>5859</v>
      </c>
      <c r="F112" s="218" t="s">
        <v>5860</v>
      </c>
      <c r="G112" s="219" t="s">
        <v>3246</v>
      </c>
      <c r="H112" s="220">
        <v>23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826</v>
      </c>
    </row>
    <row r="113" s="2" customFormat="1" ht="16.5" customHeight="1">
      <c r="A113" s="41"/>
      <c r="B113" s="42"/>
      <c r="C113" s="216" t="s">
        <v>7</v>
      </c>
      <c r="D113" s="216" t="s">
        <v>193</v>
      </c>
      <c r="E113" s="217" t="s">
        <v>5861</v>
      </c>
      <c r="F113" s="218" t="s">
        <v>5862</v>
      </c>
      <c r="G113" s="219" t="s">
        <v>215</v>
      </c>
      <c r="H113" s="220">
        <v>180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838</v>
      </c>
    </row>
    <row r="114" s="2" customFormat="1" ht="16.5" customHeight="1">
      <c r="A114" s="41"/>
      <c r="B114" s="42"/>
      <c r="C114" s="216" t="s">
        <v>531</v>
      </c>
      <c r="D114" s="216" t="s">
        <v>193</v>
      </c>
      <c r="E114" s="217" t="s">
        <v>5863</v>
      </c>
      <c r="F114" s="218" t="s">
        <v>5864</v>
      </c>
      <c r="G114" s="219" t="s">
        <v>3246</v>
      </c>
      <c r="H114" s="220">
        <v>180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856</v>
      </c>
    </row>
    <row r="115" s="2" customFormat="1" ht="16.5" customHeight="1">
      <c r="A115" s="41"/>
      <c r="B115" s="42"/>
      <c r="C115" s="216" t="s">
        <v>553</v>
      </c>
      <c r="D115" s="216" t="s">
        <v>193</v>
      </c>
      <c r="E115" s="217" t="s">
        <v>5865</v>
      </c>
      <c r="F115" s="218" t="s">
        <v>5866</v>
      </c>
      <c r="G115" s="219" t="s">
        <v>3246</v>
      </c>
      <c r="H115" s="220">
        <v>180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872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5867</v>
      </c>
      <c r="F116" s="214" t="s">
        <v>5868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v>0</v>
      </c>
      <c r="Q116" s="208"/>
      <c r="R116" s="209">
        <v>0</v>
      </c>
      <c r="S116" s="208"/>
      <c r="T116" s="210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80</v>
      </c>
      <c r="AY116" s="211" t="s">
        <v>191</v>
      </c>
      <c r="BK116" s="213">
        <v>0</v>
      </c>
    </row>
    <row r="117" s="12" customFormat="1" ht="22.8" customHeight="1">
      <c r="A117" s="12"/>
      <c r="B117" s="200"/>
      <c r="C117" s="201"/>
      <c r="D117" s="202" t="s">
        <v>71</v>
      </c>
      <c r="E117" s="214" t="s">
        <v>5869</v>
      </c>
      <c r="F117" s="214" t="s">
        <v>5870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80</v>
      </c>
      <c r="AT117" s="212" t="s">
        <v>71</v>
      </c>
      <c r="AU117" s="212" t="s">
        <v>80</v>
      </c>
      <c r="AY117" s="211" t="s">
        <v>191</v>
      </c>
      <c r="BK117" s="213">
        <f>SUM(BK118:BK125)</f>
        <v>0</v>
      </c>
    </row>
    <row r="118" s="2" customFormat="1" ht="24.15" customHeight="1">
      <c r="A118" s="41"/>
      <c r="B118" s="42"/>
      <c r="C118" s="216" t="s">
        <v>307</v>
      </c>
      <c r="D118" s="216" t="s">
        <v>193</v>
      </c>
      <c r="E118" s="217" t="s">
        <v>5871</v>
      </c>
      <c r="F118" s="218" t="s">
        <v>5872</v>
      </c>
      <c r="G118" s="219" t="s">
        <v>3246</v>
      </c>
      <c r="H118" s="220">
        <v>27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883</v>
      </c>
    </row>
    <row r="119" s="2" customFormat="1" ht="24.15" customHeight="1">
      <c r="A119" s="41"/>
      <c r="B119" s="42"/>
      <c r="C119" s="216" t="s">
        <v>584</v>
      </c>
      <c r="D119" s="216" t="s">
        <v>193</v>
      </c>
      <c r="E119" s="217" t="s">
        <v>5873</v>
      </c>
      <c r="F119" s="218" t="s">
        <v>5874</v>
      </c>
      <c r="G119" s="219" t="s">
        <v>3246</v>
      </c>
      <c r="H119" s="220">
        <v>13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900</v>
      </c>
    </row>
    <row r="120" s="2" customFormat="1" ht="16.5" customHeight="1">
      <c r="A120" s="41"/>
      <c r="B120" s="42"/>
      <c r="C120" s="216" t="s">
        <v>592</v>
      </c>
      <c r="D120" s="216" t="s">
        <v>193</v>
      </c>
      <c r="E120" s="217" t="s">
        <v>5875</v>
      </c>
      <c r="F120" s="218" t="s">
        <v>5876</v>
      </c>
      <c r="G120" s="219" t="s">
        <v>3246</v>
      </c>
      <c r="H120" s="220">
        <v>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912</v>
      </c>
    </row>
    <row r="121" s="2" customFormat="1" ht="24.15" customHeight="1">
      <c r="A121" s="41"/>
      <c r="B121" s="42"/>
      <c r="C121" s="216" t="s">
        <v>597</v>
      </c>
      <c r="D121" s="216" t="s">
        <v>193</v>
      </c>
      <c r="E121" s="217" t="s">
        <v>5877</v>
      </c>
      <c r="F121" s="218" t="s">
        <v>5878</v>
      </c>
      <c r="G121" s="219" t="s">
        <v>3246</v>
      </c>
      <c r="H121" s="220">
        <v>3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924</v>
      </c>
    </row>
    <row r="122" s="2" customFormat="1" ht="16.5" customHeight="1">
      <c r="A122" s="41"/>
      <c r="B122" s="42"/>
      <c r="C122" s="216" t="s">
        <v>608</v>
      </c>
      <c r="D122" s="216" t="s">
        <v>193</v>
      </c>
      <c r="E122" s="217" t="s">
        <v>5879</v>
      </c>
      <c r="F122" s="218" t="s">
        <v>5880</v>
      </c>
      <c r="G122" s="219" t="s">
        <v>3246</v>
      </c>
      <c r="H122" s="220">
        <v>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934</v>
      </c>
    </row>
    <row r="123" s="2" customFormat="1" ht="16.5" customHeight="1">
      <c r="A123" s="41"/>
      <c r="B123" s="42"/>
      <c r="C123" s="216" t="s">
        <v>625</v>
      </c>
      <c r="D123" s="216" t="s">
        <v>193</v>
      </c>
      <c r="E123" s="217" t="s">
        <v>5881</v>
      </c>
      <c r="F123" s="218" t="s">
        <v>5882</v>
      </c>
      <c r="G123" s="219" t="s">
        <v>3246</v>
      </c>
      <c r="H123" s="220">
        <v>0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944</v>
      </c>
    </row>
    <row r="124" s="2" customFormat="1" ht="16.5" customHeight="1">
      <c r="A124" s="41"/>
      <c r="B124" s="42"/>
      <c r="C124" s="216" t="s">
        <v>662</v>
      </c>
      <c r="D124" s="216" t="s">
        <v>193</v>
      </c>
      <c r="E124" s="217" t="s">
        <v>5883</v>
      </c>
      <c r="F124" s="218" t="s">
        <v>5884</v>
      </c>
      <c r="G124" s="219" t="s">
        <v>3246</v>
      </c>
      <c r="H124" s="220">
        <v>8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449</v>
      </c>
    </row>
    <row r="125" s="2" customFormat="1" ht="16.5" customHeight="1">
      <c r="A125" s="41"/>
      <c r="B125" s="42"/>
      <c r="C125" s="216" t="s">
        <v>683</v>
      </c>
      <c r="D125" s="216" t="s">
        <v>193</v>
      </c>
      <c r="E125" s="217" t="s">
        <v>5885</v>
      </c>
      <c r="F125" s="218" t="s">
        <v>5886</v>
      </c>
      <c r="G125" s="219" t="s">
        <v>3246</v>
      </c>
      <c r="H125" s="220">
        <v>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980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5887</v>
      </c>
      <c r="F126" s="214" t="s">
        <v>5888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71</v>
      </c>
      <c r="AU126" s="212" t="s">
        <v>80</v>
      </c>
      <c r="AY126" s="211" t="s">
        <v>191</v>
      </c>
      <c r="BK126" s="213">
        <f>SUM(BK127:BK134)</f>
        <v>0</v>
      </c>
    </row>
    <row r="127" s="2" customFormat="1" ht="16.5" customHeight="1">
      <c r="A127" s="41"/>
      <c r="B127" s="42"/>
      <c r="C127" s="216" t="s">
        <v>688</v>
      </c>
      <c r="D127" s="216" t="s">
        <v>193</v>
      </c>
      <c r="E127" s="217" t="s">
        <v>5889</v>
      </c>
      <c r="F127" s="218" t="s">
        <v>5890</v>
      </c>
      <c r="G127" s="219" t="s">
        <v>5465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992</v>
      </c>
    </row>
    <row r="128" s="2" customFormat="1" ht="16.5" customHeight="1">
      <c r="A128" s="41"/>
      <c r="B128" s="42"/>
      <c r="C128" s="216" t="s">
        <v>696</v>
      </c>
      <c r="D128" s="216" t="s">
        <v>193</v>
      </c>
      <c r="E128" s="217" t="s">
        <v>5891</v>
      </c>
      <c r="F128" s="218" t="s">
        <v>5892</v>
      </c>
      <c r="G128" s="219" t="s">
        <v>3246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1002</v>
      </c>
    </row>
    <row r="129" s="2" customFormat="1" ht="16.5" customHeight="1">
      <c r="A129" s="41"/>
      <c r="B129" s="42"/>
      <c r="C129" s="216" t="s">
        <v>707</v>
      </c>
      <c r="D129" s="216" t="s">
        <v>193</v>
      </c>
      <c r="E129" s="217" t="s">
        <v>5893</v>
      </c>
      <c r="F129" s="218" t="s">
        <v>5894</v>
      </c>
      <c r="G129" s="219" t="s">
        <v>3246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1012</v>
      </c>
    </row>
    <row r="130" s="2" customFormat="1" ht="16.5" customHeight="1">
      <c r="A130" s="41"/>
      <c r="B130" s="42"/>
      <c r="C130" s="216" t="s">
        <v>716</v>
      </c>
      <c r="D130" s="216" t="s">
        <v>193</v>
      </c>
      <c r="E130" s="217" t="s">
        <v>5895</v>
      </c>
      <c r="F130" s="218" t="s">
        <v>5470</v>
      </c>
      <c r="G130" s="219" t="s">
        <v>3246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1025</v>
      </c>
    </row>
    <row r="131" s="2" customFormat="1" ht="16.5" customHeight="1">
      <c r="A131" s="41"/>
      <c r="B131" s="42"/>
      <c r="C131" s="216" t="s">
        <v>724</v>
      </c>
      <c r="D131" s="216" t="s">
        <v>193</v>
      </c>
      <c r="E131" s="217" t="s">
        <v>5896</v>
      </c>
      <c r="F131" s="218" t="s">
        <v>5897</v>
      </c>
      <c r="G131" s="219" t="s">
        <v>5465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1052</v>
      </c>
    </row>
    <row r="132" s="2" customFormat="1" ht="16.5" customHeight="1">
      <c r="A132" s="41"/>
      <c r="B132" s="42"/>
      <c r="C132" s="216" t="s">
        <v>732</v>
      </c>
      <c r="D132" s="216" t="s">
        <v>193</v>
      </c>
      <c r="E132" s="217" t="s">
        <v>5898</v>
      </c>
      <c r="F132" s="218" t="s">
        <v>5899</v>
      </c>
      <c r="G132" s="219" t="s">
        <v>5465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1075</v>
      </c>
    </row>
    <row r="133" s="2" customFormat="1" ht="16.5" customHeight="1">
      <c r="A133" s="41"/>
      <c r="B133" s="42"/>
      <c r="C133" s="216" t="s">
        <v>738</v>
      </c>
      <c r="D133" s="216" t="s">
        <v>193</v>
      </c>
      <c r="E133" s="217" t="s">
        <v>5900</v>
      </c>
      <c r="F133" s="218" t="s">
        <v>5901</v>
      </c>
      <c r="G133" s="219" t="s">
        <v>5465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1090</v>
      </c>
    </row>
    <row r="134" s="2" customFormat="1" ht="16.5" customHeight="1">
      <c r="A134" s="41"/>
      <c r="B134" s="42"/>
      <c r="C134" s="216" t="s">
        <v>775</v>
      </c>
      <c r="D134" s="216" t="s">
        <v>193</v>
      </c>
      <c r="E134" s="217" t="s">
        <v>5902</v>
      </c>
      <c r="F134" s="218" t="s">
        <v>5903</v>
      </c>
      <c r="G134" s="219" t="s">
        <v>5465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99" t="s">
        <v>19</v>
      </c>
      <c r="N134" s="300" t="s">
        <v>43</v>
      </c>
      <c r="O134" s="290"/>
      <c r="P134" s="301">
        <f>O134*H134</f>
        <v>0</v>
      </c>
      <c r="Q134" s="301">
        <v>0</v>
      </c>
      <c r="R134" s="301">
        <f>Q134*H134</f>
        <v>0</v>
      </c>
      <c r="S134" s="301">
        <v>0</v>
      </c>
      <c r="T134" s="302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1104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LpyQAv/eYCt3vPE7RT+cBwRDRo3Roz5tuIU7ivTaLAKnbdKOg6B7nH43bHLGvwIxa4cMTZU0BwxF0yGBPkXsTA==" hashValue="/CkEtrolC7aVT1dnWR9lJt98+cBpJDAXEqw9GJuMxnPxBxcYFRRKxaZmn6AFLuFJkSB9D5A3tq8XfutIhklYOw==" algorithmName="SHA-512" password="CC35"/>
  <autoFilter ref="C86:K1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5904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5905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SZZ Krnov,p.o.,I.P.Pavlova 552/9,794 01 Krnov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>60766859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Ing.arch.Martin Janda,Lomná 1895,Frenštát p.R.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ROUND((SUM(BE107:BE332)),  2)</f>
        <v>0</v>
      </c>
      <c r="G35" s="41"/>
      <c r="H35" s="41"/>
      <c r="I35" s="161">
        <v>0.20999999999999999</v>
      </c>
      <c r="J35" s="160">
        <f>ROUND(((SUM(BE107:BE332))*I35),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ROUND((SUM(BF107:BF332)),  2)</f>
        <v>0</v>
      </c>
      <c r="G36" s="41"/>
      <c r="H36" s="41"/>
      <c r="I36" s="161">
        <v>0.12</v>
      </c>
      <c r="J36" s="160">
        <f>ROUND(((SUM(BF107:BF332))*I36),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ROUND((SUM(BG107:BG332)),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ROUND((SUM(BH107:BH332)),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ROUND((SUM(BI107:BI332)),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5904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1101 -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5906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5907</v>
      </c>
      <c r="E65" s="181"/>
      <c r="F65" s="181"/>
      <c r="G65" s="181"/>
      <c r="H65" s="181"/>
      <c r="I65" s="181"/>
      <c r="J65" s="182">
        <f>J137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5908</v>
      </c>
      <c r="E66" s="181"/>
      <c r="F66" s="181"/>
      <c r="G66" s="181"/>
      <c r="H66" s="181"/>
      <c r="I66" s="181"/>
      <c r="J66" s="182">
        <f>J155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5909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5910</v>
      </c>
      <c r="E68" s="186"/>
      <c r="F68" s="186"/>
      <c r="G68" s="186"/>
      <c r="H68" s="186"/>
      <c r="I68" s="186"/>
      <c r="J68" s="187">
        <f>J158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5911</v>
      </c>
      <c r="E69" s="186"/>
      <c r="F69" s="186"/>
      <c r="G69" s="186"/>
      <c r="H69" s="186"/>
      <c r="I69" s="186"/>
      <c r="J69" s="187">
        <f>J161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5912</v>
      </c>
      <c r="E70" s="186"/>
      <c r="F70" s="186"/>
      <c r="G70" s="186"/>
      <c r="H70" s="186"/>
      <c r="I70" s="186"/>
      <c r="J70" s="187">
        <f>J163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5913</v>
      </c>
      <c r="E71" s="186"/>
      <c r="F71" s="186"/>
      <c r="G71" s="186"/>
      <c r="H71" s="186"/>
      <c r="I71" s="186"/>
      <c r="J71" s="187">
        <f>J165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5914</v>
      </c>
      <c r="E72" s="186"/>
      <c r="F72" s="186"/>
      <c r="G72" s="186"/>
      <c r="H72" s="186"/>
      <c r="I72" s="186"/>
      <c r="J72" s="187">
        <f>J167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5915</v>
      </c>
      <c r="E73" s="186"/>
      <c r="F73" s="186"/>
      <c r="G73" s="186"/>
      <c r="H73" s="186"/>
      <c r="I73" s="186"/>
      <c r="J73" s="187">
        <f>J169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5916</v>
      </c>
      <c r="E74" s="186"/>
      <c r="F74" s="186"/>
      <c r="G74" s="186"/>
      <c r="H74" s="186"/>
      <c r="I74" s="186"/>
      <c r="J74" s="187">
        <f>J171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5917</v>
      </c>
      <c r="E75" s="186"/>
      <c r="F75" s="186"/>
      <c r="G75" s="186"/>
      <c r="H75" s="186"/>
      <c r="I75" s="186"/>
      <c r="J75" s="187">
        <f>J173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5918</v>
      </c>
      <c r="E76" s="186"/>
      <c r="F76" s="186"/>
      <c r="G76" s="186"/>
      <c r="H76" s="186"/>
      <c r="I76" s="186"/>
      <c r="J76" s="187">
        <f>J175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5919</v>
      </c>
      <c r="E77" s="181"/>
      <c r="F77" s="181"/>
      <c r="G77" s="181"/>
      <c r="H77" s="181"/>
      <c r="I77" s="181"/>
      <c r="J77" s="182">
        <f>J177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5920</v>
      </c>
      <c r="E78" s="181"/>
      <c r="F78" s="181"/>
      <c r="G78" s="181"/>
      <c r="H78" s="181"/>
      <c r="I78" s="181"/>
      <c r="J78" s="182">
        <f>J194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5921</v>
      </c>
      <c r="E79" s="181"/>
      <c r="F79" s="181"/>
      <c r="G79" s="181"/>
      <c r="H79" s="181"/>
      <c r="I79" s="181"/>
      <c r="J79" s="182">
        <f>J216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5922</v>
      </c>
      <c r="E80" s="181"/>
      <c r="F80" s="181"/>
      <c r="G80" s="181"/>
      <c r="H80" s="181"/>
      <c r="I80" s="181"/>
      <c r="J80" s="182">
        <f>J218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5923</v>
      </c>
      <c r="E81" s="181"/>
      <c r="F81" s="181"/>
      <c r="G81" s="181"/>
      <c r="H81" s="181"/>
      <c r="I81" s="181"/>
      <c r="J81" s="182">
        <f>J247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5924</v>
      </c>
      <c r="E82" s="181"/>
      <c r="F82" s="181"/>
      <c r="G82" s="181"/>
      <c r="H82" s="181"/>
      <c r="I82" s="181"/>
      <c r="J82" s="182">
        <f>J284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5925</v>
      </c>
      <c r="E83" s="181"/>
      <c r="F83" s="181"/>
      <c r="G83" s="181"/>
      <c r="H83" s="181"/>
      <c r="I83" s="181"/>
      <c r="J83" s="182">
        <f>J304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5926</v>
      </c>
      <c r="E84" s="181"/>
      <c r="F84" s="181"/>
      <c r="G84" s="181"/>
      <c r="H84" s="181"/>
      <c r="I84" s="181"/>
      <c r="J84" s="182">
        <f>J322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8"/>
      <c r="C85" s="179"/>
      <c r="D85" s="180" t="s">
        <v>1292</v>
      </c>
      <c r="E85" s="181"/>
      <c r="F85" s="181"/>
      <c r="G85" s="181"/>
      <c r="H85" s="181"/>
      <c r="I85" s="181"/>
      <c r="J85" s="182">
        <f>J325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176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73" t="str">
        <f>E7</f>
        <v>Novostavba střediska krizového řízení - Objekt záchranné služby s heliportem v areálu SZZ Krnov</v>
      </c>
      <c r="F95" s="35"/>
      <c r="G95" s="35"/>
      <c r="H95" s="35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" customFormat="1" ht="12" customHeight="1">
      <c r="B96" s="24"/>
      <c r="C96" s="35" t="s">
        <v>163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1"/>
      <c r="B97" s="42"/>
      <c r="C97" s="43"/>
      <c r="D97" s="43"/>
      <c r="E97" s="173" t="s">
        <v>5904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337</v>
      </c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E11</f>
        <v>SO 1101 - Silnoproud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F14</f>
        <v xml:space="preserve"> </v>
      </c>
      <c r="G101" s="43"/>
      <c r="H101" s="43"/>
      <c r="I101" s="35" t="s">
        <v>23</v>
      </c>
      <c r="J101" s="75" t="str">
        <f>IF(J14="","",J14)</f>
        <v>20. 9. 2024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40.05" customHeight="1">
      <c r="A103" s="41"/>
      <c r="B103" s="42"/>
      <c r="C103" s="35" t="s">
        <v>25</v>
      </c>
      <c r="D103" s="43"/>
      <c r="E103" s="43"/>
      <c r="F103" s="30" t="str">
        <f>E17</f>
        <v>SZZ Krnov,p.o.,I.P.Pavlova 552/9,794 01 Krnov</v>
      </c>
      <c r="G103" s="43"/>
      <c r="H103" s="43"/>
      <c r="I103" s="35" t="s">
        <v>31</v>
      </c>
      <c r="J103" s="39" t="str">
        <f>E23</f>
        <v>Ing.arch.Martin Janda,Lomná 1895,Frenštát p.R.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IF(E20="","",E20)</f>
        <v>Vyplň údaj</v>
      </c>
      <c r="G104" s="43"/>
      <c r="H104" s="43"/>
      <c r="I104" s="35" t="s">
        <v>35</v>
      </c>
      <c r="J104" s="39" t="str">
        <f>E26</f>
        <v xml:space="preserve"> 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9"/>
      <c r="B106" s="190"/>
      <c r="C106" s="191" t="s">
        <v>177</v>
      </c>
      <c r="D106" s="192" t="s">
        <v>57</v>
      </c>
      <c r="E106" s="192" t="s">
        <v>53</v>
      </c>
      <c r="F106" s="192" t="s">
        <v>54</v>
      </c>
      <c r="G106" s="192" t="s">
        <v>178</v>
      </c>
      <c r="H106" s="192" t="s">
        <v>179</v>
      </c>
      <c r="I106" s="192" t="s">
        <v>180</v>
      </c>
      <c r="J106" s="192" t="s">
        <v>167</v>
      </c>
      <c r="K106" s="193" t="s">
        <v>181</v>
      </c>
      <c r="L106" s="194"/>
      <c r="M106" s="95" t="s">
        <v>19</v>
      </c>
      <c r="N106" s="96" t="s">
        <v>42</v>
      </c>
      <c r="O106" s="96" t="s">
        <v>182</v>
      </c>
      <c r="P106" s="96" t="s">
        <v>183</v>
      </c>
      <c r="Q106" s="96" t="s">
        <v>184</v>
      </c>
      <c r="R106" s="96" t="s">
        <v>185</v>
      </c>
      <c r="S106" s="96" t="s">
        <v>186</v>
      </c>
      <c r="T106" s="97" t="s">
        <v>187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1"/>
      <c r="B107" s="42"/>
      <c r="C107" s="102" t="s">
        <v>188</v>
      </c>
      <c r="D107" s="43"/>
      <c r="E107" s="43"/>
      <c r="F107" s="43"/>
      <c r="G107" s="43"/>
      <c r="H107" s="43"/>
      <c r="I107" s="43"/>
      <c r="J107" s="195">
        <f>BK107</f>
        <v>0</v>
      </c>
      <c r="K107" s="43"/>
      <c r="L107" s="47"/>
      <c r="M107" s="98"/>
      <c r="N107" s="196"/>
      <c r="O107" s="99"/>
      <c r="P107" s="197">
        <f>P108+P137+P155+P177+P194+P216+P218+P247+P284+P304+P322+P325</f>
        <v>0</v>
      </c>
      <c r="Q107" s="99"/>
      <c r="R107" s="197">
        <f>R108+R137+R155+R177+R194+R216+R218+R247+R284+R304+R322+R325</f>
        <v>0</v>
      </c>
      <c r="S107" s="99"/>
      <c r="T107" s="198">
        <f>T108+T137+T155+T177+T194+T216+T218+T247+T284+T304+T322+T325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71</v>
      </c>
      <c r="AU107" s="20" t="s">
        <v>168</v>
      </c>
      <c r="BK107" s="199">
        <f>BK108+BK137+BK155+BK177+BK194+BK216+BK218+BK247+BK284+BK304+BK322+BK325</f>
        <v>0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5431</v>
      </c>
      <c r="F108" s="203" t="s">
        <v>5927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SUM(P109:P136)</f>
        <v>0</v>
      </c>
      <c r="Q108" s="208"/>
      <c r="R108" s="209">
        <f>SUM(R109:R136)</f>
        <v>0</v>
      </c>
      <c r="S108" s="208"/>
      <c r="T108" s="210">
        <f>SUM(T109:T136)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191</v>
      </c>
      <c r="BK108" s="213">
        <f>SUM(BK109:BK136)</f>
        <v>0</v>
      </c>
    </row>
    <row r="109" s="2" customFormat="1" ht="24.15" customHeight="1">
      <c r="A109" s="41"/>
      <c r="B109" s="42"/>
      <c r="C109" s="216" t="s">
        <v>80</v>
      </c>
      <c r="D109" s="216" t="s">
        <v>193</v>
      </c>
      <c r="E109" s="217" t="s">
        <v>5928</v>
      </c>
      <c r="F109" s="218" t="s">
        <v>5929</v>
      </c>
      <c r="G109" s="219" t="s">
        <v>3246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198</v>
      </c>
    </row>
    <row r="110" s="2" customFormat="1" ht="16.5" customHeight="1">
      <c r="A110" s="41"/>
      <c r="B110" s="42"/>
      <c r="C110" s="216" t="s">
        <v>82</v>
      </c>
      <c r="D110" s="216" t="s">
        <v>193</v>
      </c>
      <c r="E110" s="217" t="s">
        <v>5434</v>
      </c>
      <c r="F110" s="218" t="s">
        <v>5930</v>
      </c>
      <c r="G110" s="219" t="s">
        <v>3246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247</v>
      </c>
    </row>
    <row r="111" s="2" customFormat="1" ht="16.5" customHeight="1">
      <c r="A111" s="41"/>
      <c r="B111" s="42"/>
      <c r="C111" s="216" t="s">
        <v>93</v>
      </c>
      <c r="D111" s="216" t="s">
        <v>193</v>
      </c>
      <c r="E111" s="217" t="s">
        <v>5436</v>
      </c>
      <c r="F111" s="218" t="s">
        <v>5931</v>
      </c>
      <c r="G111" s="219" t="s">
        <v>215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259</v>
      </c>
    </row>
    <row r="112" s="2" customFormat="1" ht="16.5" customHeight="1">
      <c r="A112" s="41"/>
      <c r="B112" s="42"/>
      <c r="C112" s="216" t="s">
        <v>198</v>
      </c>
      <c r="D112" s="216" t="s">
        <v>193</v>
      </c>
      <c r="E112" s="217" t="s">
        <v>5438</v>
      </c>
      <c r="F112" s="218" t="s">
        <v>5932</v>
      </c>
      <c r="G112" s="219" t="s">
        <v>3246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270</v>
      </c>
    </row>
    <row r="113" s="2" customFormat="1" ht="16.5" customHeight="1">
      <c r="A113" s="41"/>
      <c r="B113" s="42"/>
      <c r="C113" s="216" t="s">
        <v>242</v>
      </c>
      <c r="D113" s="216" t="s">
        <v>193</v>
      </c>
      <c r="E113" s="217" t="s">
        <v>5440</v>
      </c>
      <c r="F113" s="218" t="s">
        <v>5933</v>
      </c>
      <c r="G113" s="219" t="s">
        <v>3246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</v>
      </c>
    </row>
    <row r="114" s="2" customFormat="1" ht="16.5" customHeight="1">
      <c r="A114" s="41"/>
      <c r="B114" s="42"/>
      <c r="C114" s="216" t="s">
        <v>247</v>
      </c>
      <c r="D114" s="216" t="s">
        <v>193</v>
      </c>
      <c r="E114" s="217" t="s">
        <v>5442</v>
      </c>
      <c r="F114" s="218" t="s">
        <v>5934</v>
      </c>
      <c r="G114" s="219" t="s">
        <v>3246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293</v>
      </c>
    </row>
    <row r="115" s="2" customFormat="1" ht="16.5" customHeight="1">
      <c r="A115" s="41"/>
      <c r="B115" s="42"/>
      <c r="C115" s="216" t="s">
        <v>254</v>
      </c>
      <c r="D115" s="216" t="s">
        <v>193</v>
      </c>
      <c r="E115" s="217" t="s">
        <v>5444</v>
      </c>
      <c r="F115" s="218" t="s">
        <v>5935</v>
      </c>
      <c r="G115" s="219" t="s">
        <v>3246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464</v>
      </c>
    </row>
    <row r="116" s="2" customFormat="1" ht="16.5" customHeight="1">
      <c r="A116" s="41"/>
      <c r="B116" s="42"/>
      <c r="C116" s="216" t="s">
        <v>259</v>
      </c>
      <c r="D116" s="216" t="s">
        <v>193</v>
      </c>
      <c r="E116" s="217" t="s">
        <v>5446</v>
      </c>
      <c r="F116" s="218" t="s">
        <v>5936</v>
      </c>
      <c r="G116" s="219" t="s">
        <v>3246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80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318</v>
      </c>
    </row>
    <row r="117" s="2" customFormat="1" ht="16.5" customHeight="1">
      <c r="A117" s="41"/>
      <c r="B117" s="42"/>
      <c r="C117" s="216" t="s">
        <v>264</v>
      </c>
      <c r="D117" s="216" t="s">
        <v>193</v>
      </c>
      <c r="E117" s="217" t="s">
        <v>5448</v>
      </c>
      <c r="F117" s="218" t="s">
        <v>5937</v>
      </c>
      <c r="G117" s="219" t="s">
        <v>3246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331</v>
      </c>
    </row>
    <row r="118" s="2" customFormat="1" ht="16.5" customHeight="1">
      <c r="A118" s="41"/>
      <c r="B118" s="42"/>
      <c r="C118" s="216" t="s">
        <v>270</v>
      </c>
      <c r="D118" s="216" t="s">
        <v>193</v>
      </c>
      <c r="E118" s="217" t="s">
        <v>5450</v>
      </c>
      <c r="F118" s="218" t="s">
        <v>5938</v>
      </c>
      <c r="G118" s="219" t="s">
        <v>5939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531</v>
      </c>
    </row>
    <row r="119" s="2" customFormat="1" ht="16.5" customHeight="1">
      <c r="A119" s="41"/>
      <c r="B119" s="42"/>
      <c r="C119" s="216" t="s">
        <v>275</v>
      </c>
      <c r="D119" s="216" t="s">
        <v>193</v>
      </c>
      <c r="E119" s="217" t="s">
        <v>5452</v>
      </c>
      <c r="F119" s="218" t="s">
        <v>5940</v>
      </c>
      <c r="G119" s="219" t="s">
        <v>3246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307</v>
      </c>
    </row>
    <row r="120" s="2" customFormat="1" ht="16.5" customHeight="1">
      <c r="A120" s="41"/>
      <c r="B120" s="42"/>
      <c r="C120" s="216" t="s">
        <v>8</v>
      </c>
      <c r="D120" s="216" t="s">
        <v>193</v>
      </c>
      <c r="E120" s="217" t="s">
        <v>5941</v>
      </c>
      <c r="F120" s="218" t="s">
        <v>5942</v>
      </c>
      <c r="G120" s="219" t="s">
        <v>3246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5943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5454</v>
      </c>
      <c r="F121" s="218" t="s">
        <v>5944</v>
      </c>
      <c r="G121" s="219" t="s">
        <v>3246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592</v>
      </c>
    </row>
    <row r="122" s="2" customFormat="1" ht="16.5" customHeight="1">
      <c r="A122" s="41"/>
      <c r="B122" s="42"/>
      <c r="C122" s="216" t="s">
        <v>293</v>
      </c>
      <c r="D122" s="216" t="s">
        <v>193</v>
      </c>
      <c r="E122" s="217" t="s">
        <v>5456</v>
      </c>
      <c r="F122" s="218" t="s">
        <v>5945</v>
      </c>
      <c r="G122" s="219" t="s">
        <v>3246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608</v>
      </c>
    </row>
    <row r="123" s="2" customFormat="1" ht="16.5" customHeight="1">
      <c r="A123" s="41"/>
      <c r="B123" s="42"/>
      <c r="C123" s="216" t="s">
        <v>300</v>
      </c>
      <c r="D123" s="216" t="s">
        <v>193</v>
      </c>
      <c r="E123" s="217" t="s">
        <v>5458</v>
      </c>
      <c r="F123" s="218" t="s">
        <v>5946</v>
      </c>
      <c r="G123" s="219" t="s">
        <v>3246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662</v>
      </c>
    </row>
    <row r="124" s="2" customFormat="1" ht="16.5" customHeight="1">
      <c r="A124" s="41"/>
      <c r="B124" s="42"/>
      <c r="C124" s="216" t="s">
        <v>464</v>
      </c>
      <c r="D124" s="216" t="s">
        <v>193</v>
      </c>
      <c r="E124" s="217" t="s">
        <v>5666</v>
      </c>
      <c r="F124" s="218" t="s">
        <v>5947</v>
      </c>
      <c r="G124" s="219" t="s">
        <v>3246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688</v>
      </c>
    </row>
    <row r="125" s="2" customFormat="1" ht="16.5" customHeight="1">
      <c r="A125" s="41"/>
      <c r="B125" s="42"/>
      <c r="C125" s="216" t="s">
        <v>313</v>
      </c>
      <c r="D125" s="216" t="s">
        <v>193</v>
      </c>
      <c r="E125" s="217" t="s">
        <v>5668</v>
      </c>
      <c r="F125" s="218" t="s">
        <v>5947</v>
      </c>
      <c r="G125" s="219" t="s">
        <v>3246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707</v>
      </c>
    </row>
    <row r="126" s="2" customFormat="1" ht="16.5" customHeight="1">
      <c r="A126" s="41"/>
      <c r="B126" s="42"/>
      <c r="C126" s="216" t="s">
        <v>318</v>
      </c>
      <c r="D126" s="216" t="s">
        <v>193</v>
      </c>
      <c r="E126" s="217" t="s">
        <v>5670</v>
      </c>
      <c r="F126" s="218" t="s">
        <v>5948</v>
      </c>
      <c r="G126" s="219" t="s">
        <v>3246</v>
      </c>
      <c r="H126" s="220">
        <v>8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724</v>
      </c>
    </row>
    <row r="127" s="2" customFormat="1" ht="16.5" customHeight="1">
      <c r="A127" s="41"/>
      <c r="B127" s="42"/>
      <c r="C127" s="216" t="s">
        <v>324</v>
      </c>
      <c r="D127" s="216" t="s">
        <v>193</v>
      </c>
      <c r="E127" s="217" t="s">
        <v>5949</v>
      </c>
      <c r="F127" s="218" t="s">
        <v>5950</v>
      </c>
      <c r="G127" s="219" t="s">
        <v>3246</v>
      </c>
      <c r="H127" s="220">
        <v>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738</v>
      </c>
    </row>
    <row r="128" s="2" customFormat="1" ht="16.5" customHeight="1">
      <c r="A128" s="41"/>
      <c r="B128" s="42"/>
      <c r="C128" s="216" t="s">
        <v>331</v>
      </c>
      <c r="D128" s="216" t="s">
        <v>193</v>
      </c>
      <c r="E128" s="217" t="s">
        <v>5951</v>
      </c>
      <c r="F128" s="218" t="s">
        <v>5952</v>
      </c>
      <c r="G128" s="219" t="s">
        <v>3246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80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826</v>
      </c>
    </row>
    <row r="129" s="2" customFormat="1" ht="16.5" customHeight="1">
      <c r="A129" s="41"/>
      <c r="B129" s="42"/>
      <c r="C129" s="216" t="s">
        <v>7</v>
      </c>
      <c r="D129" s="216" t="s">
        <v>193</v>
      </c>
      <c r="E129" s="217" t="s">
        <v>5953</v>
      </c>
      <c r="F129" s="218" t="s">
        <v>5954</v>
      </c>
      <c r="G129" s="219" t="s">
        <v>3246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838</v>
      </c>
    </row>
    <row r="130" s="2" customFormat="1" ht="16.5" customHeight="1">
      <c r="A130" s="41"/>
      <c r="B130" s="42"/>
      <c r="C130" s="216" t="s">
        <v>531</v>
      </c>
      <c r="D130" s="216" t="s">
        <v>193</v>
      </c>
      <c r="E130" s="217" t="s">
        <v>5955</v>
      </c>
      <c r="F130" s="218" t="s">
        <v>5956</v>
      </c>
      <c r="G130" s="219" t="s">
        <v>3246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856</v>
      </c>
    </row>
    <row r="131" s="2" customFormat="1" ht="16.5" customHeight="1">
      <c r="A131" s="41"/>
      <c r="B131" s="42"/>
      <c r="C131" s="216" t="s">
        <v>553</v>
      </c>
      <c r="D131" s="216" t="s">
        <v>193</v>
      </c>
      <c r="E131" s="217" t="s">
        <v>5957</v>
      </c>
      <c r="F131" s="218" t="s">
        <v>5958</v>
      </c>
      <c r="G131" s="219" t="s">
        <v>3246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872</v>
      </c>
    </row>
    <row r="132" s="2" customFormat="1" ht="16.5" customHeight="1">
      <c r="A132" s="41"/>
      <c r="B132" s="42"/>
      <c r="C132" s="216" t="s">
        <v>307</v>
      </c>
      <c r="D132" s="216" t="s">
        <v>193</v>
      </c>
      <c r="E132" s="217" t="s">
        <v>5959</v>
      </c>
      <c r="F132" s="218" t="s">
        <v>5960</v>
      </c>
      <c r="G132" s="219" t="s">
        <v>3246</v>
      </c>
      <c r="H132" s="220">
        <v>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883</v>
      </c>
    </row>
    <row r="133" s="2" customFormat="1" ht="16.5" customHeight="1">
      <c r="A133" s="41"/>
      <c r="B133" s="42"/>
      <c r="C133" s="216" t="s">
        <v>584</v>
      </c>
      <c r="D133" s="216" t="s">
        <v>193</v>
      </c>
      <c r="E133" s="217" t="s">
        <v>5961</v>
      </c>
      <c r="F133" s="218" t="s">
        <v>5962</v>
      </c>
      <c r="G133" s="219" t="s">
        <v>3246</v>
      </c>
      <c r="H133" s="220">
        <v>14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900</v>
      </c>
    </row>
    <row r="134" s="2" customFormat="1" ht="16.5" customHeight="1">
      <c r="A134" s="41"/>
      <c r="B134" s="42"/>
      <c r="C134" s="216" t="s">
        <v>592</v>
      </c>
      <c r="D134" s="216" t="s">
        <v>193</v>
      </c>
      <c r="E134" s="217" t="s">
        <v>5963</v>
      </c>
      <c r="F134" s="218" t="s">
        <v>5964</v>
      </c>
      <c r="G134" s="219" t="s">
        <v>3246</v>
      </c>
      <c r="H134" s="220">
        <v>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80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912</v>
      </c>
    </row>
    <row r="135" s="2" customFormat="1" ht="16.5" customHeight="1">
      <c r="A135" s="41"/>
      <c r="B135" s="42"/>
      <c r="C135" s="216" t="s">
        <v>597</v>
      </c>
      <c r="D135" s="216" t="s">
        <v>193</v>
      </c>
      <c r="E135" s="217" t="s">
        <v>5965</v>
      </c>
      <c r="F135" s="218" t="s">
        <v>5966</v>
      </c>
      <c r="G135" s="219" t="s">
        <v>3246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924</v>
      </c>
    </row>
    <row r="136" s="2" customFormat="1" ht="16.5" customHeight="1">
      <c r="A136" s="41"/>
      <c r="B136" s="42"/>
      <c r="C136" s="216" t="s">
        <v>608</v>
      </c>
      <c r="D136" s="216" t="s">
        <v>193</v>
      </c>
      <c r="E136" s="217" t="s">
        <v>5967</v>
      </c>
      <c r="F136" s="218" t="s">
        <v>5968</v>
      </c>
      <c r="G136" s="219" t="s">
        <v>3246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934</v>
      </c>
    </row>
    <row r="137" s="12" customFormat="1" ht="25.92" customHeight="1">
      <c r="A137" s="12"/>
      <c r="B137" s="200"/>
      <c r="C137" s="201"/>
      <c r="D137" s="202" t="s">
        <v>71</v>
      </c>
      <c r="E137" s="203" t="s">
        <v>5434</v>
      </c>
      <c r="F137" s="203" t="s">
        <v>5969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SUM(P138:P154)</f>
        <v>0</v>
      </c>
      <c r="Q137" s="208"/>
      <c r="R137" s="209">
        <f>SUM(R138:R154)</f>
        <v>0</v>
      </c>
      <c r="S137" s="208"/>
      <c r="T137" s="210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72</v>
      </c>
      <c r="AY137" s="211" t="s">
        <v>191</v>
      </c>
      <c r="BK137" s="213">
        <f>SUM(BK138:BK154)</f>
        <v>0</v>
      </c>
    </row>
    <row r="138" s="2" customFormat="1" ht="16.5" customHeight="1">
      <c r="A138" s="41"/>
      <c r="B138" s="42"/>
      <c r="C138" s="216" t="s">
        <v>625</v>
      </c>
      <c r="D138" s="216" t="s">
        <v>193</v>
      </c>
      <c r="E138" s="217" t="s">
        <v>5461</v>
      </c>
      <c r="F138" s="218" t="s">
        <v>5970</v>
      </c>
      <c r="G138" s="219" t="s">
        <v>3246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944</v>
      </c>
    </row>
    <row r="139" s="2" customFormat="1">
      <c r="A139" s="41"/>
      <c r="B139" s="42"/>
      <c r="C139" s="43"/>
      <c r="D139" s="236" t="s">
        <v>3249</v>
      </c>
      <c r="E139" s="43"/>
      <c r="F139" s="292" t="s">
        <v>5971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3249</v>
      </c>
      <c r="AU139" s="20" t="s">
        <v>80</v>
      </c>
    </row>
    <row r="140" s="2" customFormat="1" ht="16.5" customHeight="1">
      <c r="A140" s="41"/>
      <c r="B140" s="42"/>
      <c r="C140" s="216" t="s">
        <v>662</v>
      </c>
      <c r="D140" s="216" t="s">
        <v>193</v>
      </c>
      <c r="E140" s="217" t="s">
        <v>5972</v>
      </c>
      <c r="F140" s="218" t="s">
        <v>5931</v>
      </c>
      <c r="G140" s="219" t="s">
        <v>215</v>
      </c>
      <c r="H140" s="220">
        <v>4.5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449</v>
      </c>
    </row>
    <row r="141" s="2" customFormat="1" ht="16.5" customHeight="1">
      <c r="A141" s="41"/>
      <c r="B141" s="42"/>
      <c r="C141" s="216" t="s">
        <v>683</v>
      </c>
      <c r="D141" s="216" t="s">
        <v>193</v>
      </c>
      <c r="E141" s="217" t="s">
        <v>5973</v>
      </c>
      <c r="F141" s="218" t="s">
        <v>5974</v>
      </c>
      <c r="G141" s="219" t="s">
        <v>3246</v>
      </c>
      <c r="H141" s="220">
        <v>7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980</v>
      </c>
    </row>
    <row r="142" s="2" customFormat="1" ht="16.5" customHeight="1">
      <c r="A142" s="41"/>
      <c r="B142" s="42"/>
      <c r="C142" s="216" t="s">
        <v>688</v>
      </c>
      <c r="D142" s="216" t="s">
        <v>193</v>
      </c>
      <c r="E142" s="217" t="s">
        <v>5975</v>
      </c>
      <c r="F142" s="218" t="s">
        <v>5976</v>
      </c>
      <c r="G142" s="219" t="s">
        <v>3246</v>
      </c>
      <c r="H142" s="220">
        <v>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992</v>
      </c>
    </row>
    <row r="143" s="2" customFormat="1" ht="16.5" customHeight="1">
      <c r="A143" s="41"/>
      <c r="B143" s="42"/>
      <c r="C143" s="216" t="s">
        <v>696</v>
      </c>
      <c r="D143" s="216" t="s">
        <v>193</v>
      </c>
      <c r="E143" s="217" t="s">
        <v>5977</v>
      </c>
      <c r="F143" s="218" t="s">
        <v>5978</v>
      </c>
      <c r="G143" s="219" t="s">
        <v>3246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1002</v>
      </c>
    </row>
    <row r="144" s="2" customFormat="1" ht="16.5" customHeight="1">
      <c r="A144" s="41"/>
      <c r="B144" s="42"/>
      <c r="C144" s="216" t="s">
        <v>707</v>
      </c>
      <c r="D144" s="216" t="s">
        <v>193</v>
      </c>
      <c r="E144" s="217" t="s">
        <v>5979</v>
      </c>
      <c r="F144" s="218" t="s">
        <v>5980</v>
      </c>
      <c r="G144" s="219" t="s">
        <v>3246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1012</v>
      </c>
    </row>
    <row r="145" s="2" customFormat="1" ht="16.5" customHeight="1">
      <c r="A145" s="41"/>
      <c r="B145" s="42"/>
      <c r="C145" s="216" t="s">
        <v>716</v>
      </c>
      <c r="D145" s="216" t="s">
        <v>193</v>
      </c>
      <c r="E145" s="217" t="s">
        <v>5981</v>
      </c>
      <c r="F145" s="218" t="s">
        <v>5948</v>
      </c>
      <c r="G145" s="219" t="s">
        <v>3246</v>
      </c>
      <c r="H145" s="220">
        <v>4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1025</v>
      </c>
    </row>
    <row r="146" s="2" customFormat="1" ht="16.5" customHeight="1">
      <c r="A146" s="41"/>
      <c r="B146" s="42"/>
      <c r="C146" s="216" t="s">
        <v>724</v>
      </c>
      <c r="D146" s="216" t="s">
        <v>193</v>
      </c>
      <c r="E146" s="217" t="s">
        <v>5982</v>
      </c>
      <c r="F146" s="218" t="s">
        <v>5950</v>
      </c>
      <c r="G146" s="219" t="s">
        <v>3246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80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1052</v>
      </c>
    </row>
    <row r="147" s="2" customFormat="1" ht="16.5" customHeight="1">
      <c r="A147" s="41"/>
      <c r="B147" s="42"/>
      <c r="C147" s="216" t="s">
        <v>732</v>
      </c>
      <c r="D147" s="216" t="s">
        <v>193</v>
      </c>
      <c r="E147" s="217" t="s">
        <v>264</v>
      </c>
      <c r="F147" s="218" t="s">
        <v>5983</v>
      </c>
      <c r="G147" s="219" t="s">
        <v>3246</v>
      </c>
      <c r="H147" s="220">
        <v>2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1075</v>
      </c>
    </row>
    <row r="148" s="2" customFormat="1" ht="16.5" customHeight="1">
      <c r="A148" s="41"/>
      <c r="B148" s="42"/>
      <c r="C148" s="216" t="s">
        <v>738</v>
      </c>
      <c r="D148" s="216" t="s">
        <v>193</v>
      </c>
      <c r="E148" s="217" t="s">
        <v>5984</v>
      </c>
      <c r="F148" s="218" t="s">
        <v>5954</v>
      </c>
      <c r="G148" s="219" t="s">
        <v>3246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1090</v>
      </c>
    </row>
    <row r="149" s="2" customFormat="1" ht="16.5" customHeight="1">
      <c r="A149" s="41"/>
      <c r="B149" s="42"/>
      <c r="C149" s="216" t="s">
        <v>775</v>
      </c>
      <c r="D149" s="216" t="s">
        <v>193</v>
      </c>
      <c r="E149" s="217" t="s">
        <v>5985</v>
      </c>
      <c r="F149" s="218" t="s">
        <v>5986</v>
      </c>
      <c r="G149" s="219" t="s">
        <v>3246</v>
      </c>
      <c r="H149" s="220">
        <v>13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1104</v>
      </c>
    </row>
    <row r="150" s="2" customFormat="1" ht="16.5" customHeight="1">
      <c r="A150" s="41"/>
      <c r="B150" s="42"/>
      <c r="C150" s="216" t="s">
        <v>826</v>
      </c>
      <c r="D150" s="216" t="s">
        <v>193</v>
      </c>
      <c r="E150" s="217" t="s">
        <v>5987</v>
      </c>
      <c r="F150" s="218" t="s">
        <v>5988</v>
      </c>
      <c r="G150" s="219" t="s">
        <v>3246</v>
      </c>
      <c r="H150" s="220">
        <v>27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1114</v>
      </c>
    </row>
    <row r="151" s="2" customFormat="1" ht="16.5" customHeight="1">
      <c r="A151" s="41"/>
      <c r="B151" s="42"/>
      <c r="C151" s="216" t="s">
        <v>831</v>
      </c>
      <c r="D151" s="216" t="s">
        <v>193</v>
      </c>
      <c r="E151" s="217" t="s">
        <v>5989</v>
      </c>
      <c r="F151" s="218" t="s">
        <v>5990</v>
      </c>
      <c r="G151" s="219" t="s">
        <v>3246</v>
      </c>
      <c r="H151" s="220">
        <v>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80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1124</v>
      </c>
    </row>
    <row r="152" s="2" customFormat="1" ht="16.5" customHeight="1">
      <c r="A152" s="41"/>
      <c r="B152" s="42"/>
      <c r="C152" s="216" t="s">
        <v>838</v>
      </c>
      <c r="D152" s="216" t="s">
        <v>193</v>
      </c>
      <c r="E152" s="217" t="s">
        <v>5991</v>
      </c>
      <c r="F152" s="218" t="s">
        <v>5964</v>
      </c>
      <c r="G152" s="219" t="s">
        <v>3246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1139</v>
      </c>
    </row>
    <row r="153" s="2" customFormat="1" ht="16.5" customHeight="1">
      <c r="A153" s="41"/>
      <c r="B153" s="42"/>
      <c r="C153" s="216" t="s">
        <v>844</v>
      </c>
      <c r="D153" s="216" t="s">
        <v>193</v>
      </c>
      <c r="E153" s="217" t="s">
        <v>5992</v>
      </c>
      <c r="F153" s="218" t="s">
        <v>5966</v>
      </c>
      <c r="G153" s="219" t="s">
        <v>3246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1149</v>
      </c>
    </row>
    <row r="154" s="2" customFormat="1" ht="16.5" customHeight="1">
      <c r="A154" s="41"/>
      <c r="B154" s="42"/>
      <c r="C154" s="216" t="s">
        <v>856</v>
      </c>
      <c r="D154" s="216" t="s">
        <v>193</v>
      </c>
      <c r="E154" s="217" t="s">
        <v>5993</v>
      </c>
      <c r="F154" s="218" t="s">
        <v>5968</v>
      </c>
      <c r="G154" s="219" t="s">
        <v>3246</v>
      </c>
      <c r="H154" s="220">
        <v>1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1171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5436</v>
      </c>
      <c r="F155" s="203" t="s">
        <v>5994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P156+P158+P161+P163+P165+P167+P169+P171+P173+P175</f>
        <v>0</v>
      </c>
      <c r="Q155" s="208"/>
      <c r="R155" s="209">
        <f>R156+R158+R161+R163+R165+R167+R169+R171+R173+R175</f>
        <v>0</v>
      </c>
      <c r="S155" s="208"/>
      <c r="T155" s="210">
        <f>T156+T158+T161+T163+T165+T167+T169+T171+T173+T175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72</v>
      </c>
      <c r="AY155" s="211" t="s">
        <v>191</v>
      </c>
      <c r="BK155" s="213">
        <f>BK156+BK158+BK161+BK163+BK165+BK167+BK169+BK171+BK173+BK175</f>
        <v>0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5995</v>
      </c>
      <c r="F156" s="214" t="s">
        <v>5996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80</v>
      </c>
      <c r="AY156" s="211" t="s">
        <v>191</v>
      </c>
      <c r="BK156" s="213">
        <f>BK157</f>
        <v>0</v>
      </c>
    </row>
    <row r="157" s="2" customFormat="1" ht="24.15" customHeight="1">
      <c r="A157" s="41"/>
      <c r="B157" s="42"/>
      <c r="C157" s="216" t="s">
        <v>867</v>
      </c>
      <c r="D157" s="216" t="s">
        <v>193</v>
      </c>
      <c r="E157" s="217" t="s">
        <v>5997</v>
      </c>
      <c r="F157" s="218" t="s">
        <v>5998</v>
      </c>
      <c r="G157" s="219" t="s">
        <v>3246</v>
      </c>
      <c r="H157" s="220">
        <v>12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1184</v>
      </c>
    </row>
    <row r="158" s="12" customFormat="1" ht="22.8" customHeight="1">
      <c r="A158" s="12"/>
      <c r="B158" s="200"/>
      <c r="C158" s="201"/>
      <c r="D158" s="202" t="s">
        <v>71</v>
      </c>
      <c r="E158" s="214" t="s">
        <v>5999</v>
      </c>
      <c r="F158" s="214" t="s">
        <v>6000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SUM(P159:P160)</f>
        <v>0</v>
      </c>
      <c r="Q158" s="208"/>
      <c r="R158" s="209">
        <f>SUM(R159:R160)</f>
        <v>0</v>
      </c>
      <c r="S158" s="208"/>
      <c r="T158" s="210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80</v>
      </c>
      <c r="AT158" s="212" t="s">
        <v>71</v>
      </c>
      <c r="AU158" s="212" t="s">
        <v>80</v>
      </c>
      <c r="AY158" s="211" t="s">
        <v>191</v>
      </c>
      <c r="BK158" s="213">
        <f>SUM(BK159:BK160)</f>
        <v>0</v>
      </c>
    </row>
    <row r="159" s="2" customFormat="1" ht="24.15" customHeight="1">
      <c r="A159" s="41"/>
      <c r="B159" s="42"/>
      <c r="C159" s="216" t="s">
        <v>872</v>
      </c>
      <c r="D159" s="216" t="s">
        <v>193</v>
      </c>
      <c r="E159" s="217" t="s">
        <v>6001</v>
      </c>
      <c r="F159" s="218" t="s">
        <v>6002</v>
      </c>
      <c r="G159" s="219" t="s">
        <v>3246</v>
      </c>
      <c r="H159" s="220">
        <v>60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1195</v>
      </c>
    </row>
    <row r="160" s="2" customFormat="1" ht="16.5" customHeight="1">
      <c r="A160" s="41"/>
      <c r="B160" s="42"/>
      <c r="C160" s="216" t="s">
        <v>878</v>
      </c>
      <c r="D160" s="216" t="s">
        <v>193</v>
      </c>
      <c r="E160" s="217" t="s">
        <v>6003</v>
      </c>
      <c r="F160" s="218" t="s">
        <v>6004</v>
      </c>
      <c r="G160" s="219" t="s">
        <v>3246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1207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5438</v>
      </c>
      <c r="F161" s="214" t="s">
        <v>6005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80</v>
      </c>
      <c r="AT161" s="212" t="s">
        <v>71</v>
      </c>
      <c r="AU161" s="212" t="s">
        <v>80</v>
      </c>
      <c r="AY161" s="211" t="s">
        <v>191</v>
      </c>
      <c r="BK161" s="213">
        <f>BK162</f>
        <v>0</v>
      </c>
    </row>
    <row r="162" s="2" customFormat="1" ht="24.15" customHeight="1">
      <c r="A162" s="41"/>
      <c r="B162" s="42"/>
      <c r="C162" s="216" t="s">
        <v>883</v>
      </c>
      <c r="D162" s="216" t="s">
        <v>193</v>
      </c>
      <c r="E162" s="217" t="s">
        <v>6006</v>
      </c>
      <c r="F162" s="218" t="s">
        <v>6007</v>
      </c>
      <c r="G162" s="219" t="s">
        <v>3246</v>
      </c>
      <c r="H162" s="220">
        <v>37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1230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5440</v>
      </c>
      <c r="F163" s="214" t="s">
        <v>71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BK164</f>
        <v>0</v>
      </c>
    </row>
    <row r="164" s="2" customFormat="1" ht="24.15" customHeight="1">
      <c r="A164" s="41"/>
      <c r="B164" s="42"/>
      <c r="C164" s="216" t="s">
        <v>890</v>
      </c>
      <c r="D164" s="216" t="s">
        <v>193</v>
      </c>
      <c r="E164" s="217" t="s">
        <v>6008</v>
      </c>
      <c r="F164" s="218" t="s">
        <v>6009</v>
      </c>
      <c r="G164" s="219" t="s">
        <v>3246</v>
      </c>
      <c r="H164" s="220">
        <v>47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1238</v>
      </c>
    </row>
    <row r="165" s="12" customFormat="1" ht="22.8" customHeight="1">
      <c r="A165" s="12"/>
      <c r="B165" s="200"/>
      <c r="C165" s="201"/>
      <c r="D165" s="202" t="s">
        <v>71</v>
      </c>
      <c r="E165" s="214" t="s">
        <v>5442</v>
      </c>
      <c r="F165" s="214" t="s">
        <v>6010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80</v>
      </c>
      <c r="AT165" s="212" t="s">
        <v>71</v>
      </c>
      <c r="AU165" s="212" t="s">
        <v>80</v>
      </c>
      <c r="AY165" s="211" t="s">
        <v>191</v>
      </c>
      <c r="BK165" s="213">
        <f>BK166</f>
        <v>0</v>
      </c>
    </row>
    <row r="166" s="2" customFormat="1" ht="24.15" customHeight="1">
      <c r="A166" s="41"/>
      <c r="B166" s="42"/>
      <c r="C166" s="216" t="s">
        <v>900</v>
      </c>
      <c r="D166" s="216" t="s">
        <v>193</v>
      </c>
      <c r="E166" s="217" t="s">
        <v>6011</v>
      </c>
      <c r="F166" s="218" t="s">
        <v>6012</v>
      </c>
      <c r="G166" s="219" t="s">
        <v>3246</v>
      </c>
      <c r="H166" s="220">
        <v>16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1264</v>
      </c>
    </row>
    <row r="167" s="12" customFormat="1" ht="22.8" customHeight="1">
      <c r="A167" s="12"/>
      <c r="B167" s="200"/>
      <c r="C167" s="201"/>
      <c r="D167" s="202" t="s">
        <v>71</v>
      </c>
      <c r="E167" s="214" t="s">
        <v>5444</v>
      </c>
      <c r="F167" s="214" t="s">
        <v>6013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80</v>
      </c>
      <c r="AY167" s="211" t="s">
        <v>191</v>
      </c>
      <c r="BK167" s="213">
        <f>BK168</f>
        <v>0</v>
      </c>
    </row>
    <row r="168" s="2" customFormat="1" ht="24.15" customHeight="1">
      <c r="A168" s="41"/>
      <c r="B168" s="42"/>
      <c r="C168" s="216" t="s">
        <v>905</v>
      </c>
      <c r="D168" s="216" t="s">
        <v>193</v>
      </c>
      <c r="E168" s="217" t="s">
        <v>6014</v>
      </c>
      <c r="F168" s="218" t="s">
        <v>6015</v>
      </c>
      <c r="G168" s="219" t="s">
        <v>3246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1272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5446</v>
      </c>
      <c r="F169" s="214" t="s">
        <v>6016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80</v>
      </c>
      <c r="AT169" s="212" t="s">
        <v>71</v>
      </c>
      <c r="AU169" s="212" t="s">
        <v>80</v>
      </c>
      <c r="AY169" s="211" t="s">
        <v>191</v>
      </c>
      <c r="BK169" s="213">
        <f>BK170</f>
        <v>0</v>
      </c>
    </row>
    <row r="170" s="2" customFormat="1" ht="24.15" customHeight="1">
      <c r="A170" s="41"/>
      <c r="B170" s="42"/>
      <c r="C170" s="216" t="s">
        <v>912</v>
      </c>
      <c r="D170" s="216" t="s">
        <v>193</v>
      </c>
      <c r="E170" s="217" t="s">
        <v>6017</v>
      </c>
      <c r="F170" s="218" t="s">
        <v>6018</v>
      </c>
      <c r="G170" s="219" t="s">
        <v>3246</v>
      </c>
      <c r="H170" s="220">
        <v>10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2094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5448</v>
      </c>
      <c r="F171" s="214" t="s">
        <v>6019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BK172</f>
        <v>0</v>
      </c>
    </row>
    <row r="172" s="2" customFormat="1" ht="24.15" customHeight="1">
      <c r="A172" s="41"/>
      <c r="B172" s="42"/>
      <c r="C172" s="216" t="s">
        <v>919</v>
      </c>
      <c r="D172" s="216" t="s">
        <v>193</v>
      </c>
      <c r="E172" s="217" t="s">
        <v>6020</v>
      </c>
      <c r="F172" s="218" t="s">
        <v>6018</v>
      </c>
      <c r="G172" s="219" t="s">
        <v>3246</v>
      </c>
      <c r="H172" s="220">
        <v>7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2106</v>
      </c>
    </row>
    <row r="173" s="12" customFormat="1" ht="22.8" customHeight="1">
      <c r="A173" s="12"/>
      <c r="B173" s="200"/>
      <c r="C173" s="201"/>
      <c r="D173" s="202" t="s">
        <v>71</v>
      </c>
      <c r="E173" s="214" t="s">
        <v>5450</v>
      </c>
      <c r="F173" s="214" t="s">
        <v>6021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P174</f>
        <v>0</v>
      </c>
      <c r="Q173" s="208"/>
      <c r="R173" s="209">
        <f>R174</f>
        <v>0</v>
      </c>
      <c r="S173" s="208"/>
      <c r="T173" s="21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80</v>
      </c>
      <c r="AT173" s="212" t="s">
        <v>71</v>
      </c>
      <c r="AU173" s="212" t="s">
        <v>80</v>
      </c>
      <c r="AY173" s="211" t="s">
        <v>191</v>
      </c>
      <c r="BK173" s="213">
        <f>BK174</f>
        <v>0</v>
      </c>
    </row>
    <row r="174" s="2" customFormat="1" ht="24.15" customHeight="1">
      <c r="A174" s="41"/>
      <c r="B174" s="42"/>
      <c r="C174" s="216" t="s">
        <v>924</v>
      </c>
      <c r="D174" s="216" t="s">
        <v>193</v>
      </c>
      <c r="E174" s="217" t="s">
        <v>6022</v>
      </c>
      <c r="F174" s="218" t="s">
        <v>6023</v>
      </c>
      <c r="G174" s="219" t="s">
        <v>3246</v>
      </c>
      <c r="H174" s="220">
        <v>22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2116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5452</v>
      </c>
      <c r="F175" s="214" t="s">
        <v>3249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BK176</f>
        <v>0</v>
      </c>
    </row>
    <row r="176" s="2" customFormat="1" ht="24.15" customHeight="1">
      <c r="A176" s="41"/>
      <c r="B176" s="42"/>
      <c r="C176" s="216" t="s">
        <v>930</v>
      </c>
      <c r="D176" s="216" t="s">
        <v>193</v>
      </c>
      <c r="E176" s="217" t="s">
        <v>6024</v>
      </c>
      <c r="F176" s="218" t="s">
        <v>6025</v>
      </c>
      <c r="G176" s="219" t="s">
        <v>3246</v>
      </c>
      <c r="H176" s="220">
        <v>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2126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6026</v>
      </c>
      <c r="F177" s="203" t="s">
        <v>6027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SUM(P178:P193)</f>
        <v>0</v>
      </c>
      <c r="Q177" s="208"/>
      <c r="R177" s="209">
        <f>SUM(R178:R193)</f>
        <v>0</v>
      </c>
      <c r="S177" s="208"/>
      <c r="T177" s="210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72</v>
      </c>
      <c r="AY177" s="211" t="s">
        <v>191</v>
      </c>
      <c r="BK177" s="213">
        <f>SUM(BK178:BK193)</f>
        <v>0</v>
      </c>
    </row>
    <row r="178" s="2" customFormat="1" ht="16.5" customHeight="1">
      <c r="A178" s="41"/>
      <c r="B178" s="42"/>
      <c r="C178" s="216" t="s">
        <v>934</v>
      </c>
      <c r="D178" s="216" t="s">
        <v>193</v>
      </c>
      <c r="E178" s="217" t="s">
        <v>6028</v>
      </c>
      <c r="F178" s="218" t="s">
        <v>6029</v>
      </c>
      <c r="G178" s="219" t="s">
        <v>3246</v>
      </c>
      <c r="H178" s="220">
        <v>1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80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2135</v>
      </c>
    </row>
    <row r="179" s="2" customFormat="1" ht="16.5" customHeight="1">
      <c r="A179" s="41"/>
      <c r="B179" s="42"/>
      <c r="C179" s="216" t="s">
        <v>939</v>
      </c>
      <c r="D179" s="216" t="s">
        <v>193</v>
      </c>
      <c r="E179" s="217" t="s">
        <v>6030</v>
      </c>
      <c r="F179" s="218" t="s">
        <v>6031</v>
      </c>
      <c r="G179" s="219" t="s">
        <v>3246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80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2145</v>
      </c>
    </row>
    <row r="180" s="2" customFormat="1" ht="16.5" customHeight="1">
      <c r="A180" s="41"/>
      <c r="B180" s="42"/>
      <c r="C180" s="216" t="s">
        <v>944</v>
      </c>
      <c r="D180" s="216" t="s">
        <v>193</v>
      </c>
      <c r="E180" s="217" t="s">
        <v>6032</v>
      </c>
      <c r="F180" s="218" t="s">
        <v>6033</v>
      </c>
      <c r="G180" s="219" t="s">
        <v>5939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80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2158</v>
      </c>
    </row>
    <row r="181" s="2" customFormat="1" ht="16.5" customHeight="1">
      <c r="A181" s="41"/>
      <c r="B181" s="42"/>
      <c r="C181" s="216" t="s">
        <v>952</v>
      </c>
      <c r="D181" s="216" t="s">
        <v>193</v>
      </c>
      <c r="E181" s="217" t="s">
        <v>6034</v>
      </c>
      <c r="F181" s="218" t="s">
        <v>6035</v>
      </c>
      <c r="G181" s="219" t="s">
        <v>5939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198</v>
      </c>
      <c r="AT181" s="227" t="s">
        <v>193</v>
      </c>
      <c r="AU181" s="227" t="s">
        <v>80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2174</v>
      </c>
    </row>
    <row r="182" s="2" customFormat="1" ht="16.5" customHeight="1">
      <c r="A182" s="41"/>
      <c r="B182" s="42"/>
      <c r="C182" s="216" t="s">
        <v>449</v>
      </c>
      <c r="D182" s="216" t="s">
        <v>193</v>
      </c>
      <c r="E182" s="217" t="s">
        <v>6036</v>
      </c>
      <c r="F182" s="218" t="s">
        <v>6037</v>
      </c>
      <c r="G182" s="219" t="s">
        <v>3246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80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2186</v>
      </c>
    </row>
    <row r="183" s="2" customFormat="1" ht="16.5" customHeight="1">
      <c r="A183" s="41"/>
      <c r="B183" s="42"/>
      <c r="C183" s="216" t="s">
        <v>975</v>
      </c>
      <c r="D183" s="216" t="s">
        <v>193</v>
      </c>
      <c r="E183" s="217" t="s">
        <v>6038</v>
      </c>
      <c r="F183" s="218" t="s">
        <v>6039</v>
      </c>
      <c r="G183" s="219" t="s">
        <v>3246</v>
      </c>
      <c r="H183" s="220">
        <v>3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80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2196</v>
      </c>
    </row>
    <row r="184" s="2" customFormat="1" ht="16.5" customHeight="1">
      <c r="A184" s="41"/>
      <c r="B184" s="42"/>
      <c r="C184" s="216" t="s">
        <v>980</v>
      </c>
      <c r="D184" s="216" t="s">
        <v>193</v>
      </c>
      <c r="E184" s="217" t="s">
        <v>6040</v>
      </c>
      <c r="F184" s="218" t="s">
        <v>6041</v>
      </c>
      <c r="G184" s="219" t="s">
        <v>3246</v>
      </c>
      <c r="H184" s="220">
        <v>34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80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2214</v>
      </c>
    </row>
    <row r="185" s="2" customFormat="1" ht="16.5" customHeight="1">
      <c r="A185" s="41"/>
      <c r="B185" s="42"/>
      <c r="C185" s="216" t="s">
        <v>987</v>
      </c>
      <c r="D185" s="216" t="s">
        <v>193</v>
      </c>
      <c r="E185" s="217" t="s">
        <v>6042</v>
      </c>
      <c r="F185" s="218" t="s">
        <v>6043</v>
      </c>
      <c r="G185" s="219" t="s">
        <v>3246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198</v>
      </c>
      <c r="AT185" s="227" t="s">
        <v>193</v>
      </c>
      <c r="AU185" s="227" t="s">
        <v>80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2231</v>
      </c>
    </row>
    <row r="186" s="2" customFormat="1" ht="16.5" customHeight="1">
      <c r="A186" s="41"/>
      <c r="B186" s="42"/>
      <c r="C186" s="216" t="s">
        <v>992</v>
      </c>
      <c r="D186" s="216" t="s">
        <v>193</v>
      </c>
      <c r="E186" s="217" t="s">
        <v>6044</v>
      </c>
      <c r="F186" s="218" t="s">
        <v>6045</v>
      </c>
      <c r="G186" s="219" t="s">
        <v>5939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80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2243</v>
      </c>
    </row>
    <row r="187" s="2" customFormat="1" ht="16.5" customHeight="1">
      <c r="A187" s="41"/>
      <c r="B187" s="42"/>
      <c r="C187" s="216" t="s">
        <v>997</v>
      </c>
      <c r="D187" s="216" t="s">
        <v>193</v>
      </c>
      <c r="E187" s="217" t="s">
        <v>6046</v>
      </c>
      <c r="F187" s="218" t="s">
        <v>6047</v>
      </c>
      <c r="G187" s="219" t="s">
        <v>3246</v>
      </c>
      <c r="H187" s="220">
        <v>6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198</v>
      </c>
      <c r="AT187" s="227" t="s">
        <v>193</v>
      </c>
      <c r="AU187" s="227" t="s">
        <v>80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198</v>
      </c>
      <c r="BM187" s="227" t="s">
        <v>2257</v>
      </c>
    </row>
    <row r="188" s="2" customFormat="1" ht="16.5" customHeight="1">
      <c r="A188" s="41"/>
      <c r="B188" s="42"/>
      <c r="C188" s="216" t="s">
        <v>1002</v>
      </c>
      <c r="D188" s="216" t="s">
        <v>193</v>
      </c>
      <c r="E188" s="217" t="s">
        <v>6048</v>
      </c>
      <c r="F188" s="218" t="s">
        <v>6049</v>
      </c>
      <c r="G188" s="219" t="s">
        <v>3246</v>
      </c>
      <c r="H188" s="220">
        <v>38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80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2268</v>
      </c>
    </row>
    <row r="189" s="2" customFormat="1" ht="16.5" customHeight="1">
      <c r="A189" s="41"/>
      <c r="B189" s="42"/>
      <c r="C189" s="216" t="s">
        <v>1007</v>
      </c>
      <c r="D189" s="216" t="s">
        <v>193</v>
      </c>
      <c r="E189" s="217" t="s">
        <v>6050</v>
      </c>
      <c r="F189" s="218" t="s">
        <v>6051</v>
      </c>
      <c r="G189" s="219" t="s">
        <v>1187</v>
      </c>
      <c r="H189" s="220">
        <v>211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80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2281</v>
      </c>
    </row>
    <row r="190" s="2" customFormat="1" ht="16.5" customHeight="1">
      <c r="A190" s="41"/>
      <c r="B190" s="42"/>
      <c r="C190" s="216" t="s">
        <v>1012</v>
      </c>
      <c r="D190" s="216" t="s">
        <v>193</v>
      </c>
      <c r="E190" s="217" t="s">
        <v>6052</v>
      </c>
      <c r="F190" s="218" t="s">
        <v>6053</v>
      </c>
      <c r="G190" s="219" t="s">
        <v>3246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80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2291</v>
      </c>
    </row>
    <row r="191" s="2" customFormat="1" ht="16.5" customHeight="1">
      <c r="A191" s="41"/>
      <c r="B191" s="42"/>
      <c r="C191" s="216" t="s">
        <v>1017</v>
      </c>
      <c r="D191" s="216" t="s">
        <v>193</v>
      </c>
      <c r="E191" s="217" t="s">
        <v>6054</v>
      </c>
      <c r="F191" s="218" t="s">
        <v>6055</v>
      </c>
      <c r="G191" s="219" t="s">
        <v>3246</v>
      </c>
      <c r="H191" s="220">
        <v>42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198</v>
      </c>
      <c r="AT191" s="227" t="s">
        <v>193</v>
      </c>
      <c r="AU191" s="227" t="s">
        <v>80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198</v>
      </c>
      <c r="BM191" s="227" t="s">
        <v>2304</v>
      </c>
    </row>
    <row r="192" s="2" customFormat="1" ht="16.5" customHeight="1">
      <c r="A192" s="41"/>
      <c r="B192" s="42"/>
      <c r="C192" s="216" t="s">
        <v>1025</v>
      </c>
      <c r="D192" s="216" t="s">
        <v>193</v>
      </c>
      <c r="E192" s="217" t="s">
        <v>6056</v>
      </c>
      <c r="F192" s="218" t="s">
        <v>6057</v>
      </c>
      <c r="G192" s="219" t="s">
        <v>3246</v>
      </c>
      <c r="H192" s="220">
        <v>38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80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2313</v>
      </c>
    </row>
    <row r="193" s="2" customFormat="1" ht="16.5" customHeight="1">
      <c r="A193" s="41"/>
      <c r="B193" s="42"/>
      <c r="C193" s="216" t="s">
        <v>1033</v>
      </c>
      <c r="D193" s="216" t="s">
        <v>193</v>
      </c>
      <c r="E193" s="217" t="s">
        <v>6058</v>
      </c>
      <c r="F193" s="218" t="s">
        <v>6059</v>
      </c>
      <c r="G193" s="219" t="s">
        <v>6060</v>
      </c>
      <c r="H193" s="220">
        <v>320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80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2327</v>
      </c>
    </row>
    <row r="194" s="12" customFormat="1" ht="25.92" customHeight="1">
      <c r="A194" s="12"/>
      <c r="B194" s="200"/>
      <c r="C194" s="201"/>
      <c r="D194" s="202" t="s">
        <v>71</v>
      </c>
      <c r="E194" s="203" t="s">
        <v>6061</v>
      </c>
      <c r="F194" s="203" t="s">
        <v>6062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SUM(P195:P215)</f>
        <v>0</v>
      </c>
      <c r="Q194" s="208"/>
      <c r="R194" s="209">
        <f>SUM(R195:R215)</f>
        <v>0</v>
      </c>
      <c r="S194" s="208"/>
      <c r="T194" s="210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80</v>
      </c>
      <c r="AT194" s="212" t="s">
        <v>71</v>
      </c>
      <c r="AU194" s="212" t="s">
        <v>72</v>
      </c>
      <c r="AY194" s="211" t="s">
        <v>191</v>
      </c>
      <c r="BK194" s="213">
        <f>SUM(BK195:BK215)</f>
        <v>0</v>
      </c>
    </row>
    <row r="195" s="2" customFormat="1" ht="16.5" customHeight="1">
      <c r="A195" s="41"/>
      <c r="B195" s="42"/>
      <c r="C195" s="216" t="s">
        <v>1052</v>
      </c>
      <c r="D195" s="216" t="s">
        <v>193</v>
      </c>
      <c r="E195" s="217" t="s">
        <v>6063</v>
      </c>
      <c r="F195" s="218" t="s">
        <v>6064</v>
      </c>
      <c r="G195" s="219" t="s">
        <v>3246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198</v>
      </c>
      <c r="AT195" s="227" t="s">
        <v>193</v>
      </c>
      <c r="AU195" s="227" t="s">
        <v>80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2346</v>
      </c>
    </row>
    <row r="196" s="2" customFormat="1" ht="16.5" customHeight="1">
      <c r="A196" s="41"/>
      <c r="B196" s="42"/>
      <c r="C196" s="216" t="s">
        <v>1070</v>
      </c>
      <c r="D196" s="216" t="s">
        <v>193</v>
      </c>
      <c r="E196" s="217" t="s">
        <v>6065</v>
      </c>
      <c r="F196" s="218" t="s">
        <v>6066</v>
      </c>
      <c r="G196" s="219" t="s">
        <v>3246</v>
      </c>
      <c r="H196" s="220">
        <v>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198</v>
      </c>
      <c r="AT196" s="227" t="s">
        <v>193</v>
      </c>
      <c r="AU196" s="227" t="s">
        <v>80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198</v>
      </c>
      <c r="BM196" s="227" t="s">
        <v>2362</v>
      </c>
    </row>
    <row r="197" s="2" customFormat="1" ht="16.5" customHeight="1">
      <c r="A197" s="41"/>
      <c r="B197" s="42"/>
      <c r="C197" s="216" t="s">
        <v>1075</v>
      </c>
      <c r="D197" s="216" t="s">
        <v>193</v>
      </c>
      <c r="E197" s="217" t="s">
        <v>6067</v>
      </c>
      <c r="F197" s="218" t="s">
        <v>6068</v>
      </c>
      <c r="G197" s="219" t="s">
        <v>3246</v>
      </c>
      <c r="H197" s="220">
        <v>35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80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2374</v>
      </c>
    </row>
    <row r="198" s="2" customFormat="1" ht="16.5" customHeight="1">
      <c r="A198" s="41"/>
      <c r="B198" s="42"/>
      <c r="C198" s="216" t="s">
        <v>1082</v>
      </c>
      <c r="D198" s="216" t="s">
        <v>193</v>
      </c>
      <c r="E198" s="217" t="s">
        <v>6069</v>
      </c>
      <c r="F198" s="218" t="s">
        <v>6070</v>
      </c>
      <c r="G198" s="219" t="s">
        <v>3246</v>
      </c>
      <c r="H198" s="220">
        <v>17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80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205</v>
      </c>
    </row>
    <row r="199" s="2" customFormat="1" ht="16.5" customHeight="1">
      <c r="A199" s="41"/>
      <c r="B199" s="42"/>
      <c r="C199" s="216" t="s">
        <v>1090</v>
      </c>
      <c r="D199" s="216" t="s">
        <v>193</v>
      </c>
      <c r="E199" s="217" t="s">
        <v>6071</v>
      </c>
      <c r="F199" s="218" t="s">
        <v>6072</v>
      </c>
      <c r="G199" s="219" t="s">
        <v>3246</v>
      </c>
      <c r="H199" s="220">
        <v>18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80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2399</v>
      </c>
    </row>
    <row r="200" s="2" customFormat="1" ht="16.5" customHeight="1">
      <c r="A200" s="41"/>
      <c r="B200" s="42"/>
      <c r="C200" s="216" t="s">
        <v>1098</v>
      </c>
      <c r="D200" s="216" t="s">
        <v>193</v>
      </c>
      <c r="E200" s="217" t="s">
        <v>6073</v>
      </c>
      <c r="F200" s="218" t="s">
        <v>6074</v>
      </c>
      <c r="G200" s="219" t="s">
        <v>3246</v>
      </c>
      <c r="H200" s="220">
        <v>4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80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2407</v>
      </c>
    </row>
    <row r="201" s="2" customFormat="1" ht="16.5" customHeight="1">
      <c r="A201" s="41"/>
      <c r="B201" s="42"/>
      <c r="C201" s="216" t="s">
        <v>1104</v>
      </c>
      <c r="D201" s="216" t="s">
        <v>193</v>
      </c>
      <c r="E201" s="217" t="s">
        <v>6075</v>
      </c>
      <c r="F201" s="218" t="s">
        <v>6076</v>
      </c>
      <c r="G201" s="219" t="s">
        <v>3246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80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2417</v>
      </c>
    </row>
    <row r="202" s="2" customFormat="1" ht="16.5" customHeight="1">
      <c r="A202" s="41"/>
      <c r="B202" s="42"/>
      <c r="C202" s="216" t="s">
        <v>1109</v>
      </c>
      <c r="D202" s="216" t="s">
        <v>193</v>
      </c>
      <c r="E202" s="217" t="s">
        <v>6077</v>
      </c>
      <c r="F202" s="218" t="s">
        <v>6078</v>
      </c>
      <c r="G202" s="219" t="s">
        <v>3246</v>
      </c>
      <c r="H202" s="220">
        <v>14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80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2424</v>
      </c>
    </row>
    <row r="203" s="2" customFormat="1" ht="16.5" customHeight="1">
      <c r="A203" s="41"/>
      <c r="B203" s="42"/>
      <c r="C203" s="216" t="s">
        <v>1114</v>
      </c>
      <c r="D203" s="216" t="s">
        <v>193</v>
      </c>
      <c r="E203" s="217" t="s">
        <v>6079</v>
      </c>
      <c r="F203" s="218" t="s">
        <v>6080</v>
      </c>
      <c r="G203" s="219" t="s">
        <v>3246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198</v>
      </c>
      <c r="AT203" s="227" t="s">
        <v>193</v>
      </c>
      <c r="AU203" s="227" t="s">
        <v>80</v>
      </c>
      <c r="AY203" s="20" t="s">
        <v>191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198</v>
      </c>
      <c r="BM203" s="227" t="s">
        <v>2433</v>
      </c>
    </row>
    <row r="204" s="2" customFormat="1" ht="16.5" customHeight="1">
      <c r="A204" s="41"/>
      <c r="B204" s="42"/>
      <c r="C204" s="216" t="s">
        <v>1119</v>
      </c>
      <c r="D204" s="216" t="s">
        <v>193</v>
      </c>
      <c r="E204" s="217" t="s">
        <v>6081</v>
      </c>
      <c r="F204" s="218" t="s">
        <v>6082</v>
      </c>
      <c r="G204" s="219" t="s">
        <v>3246</v>
      </c>
      <c r="H204" s="220">
        <v>10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198</v>
      </c>
      <c r="AT204" s="227" t="s">
        <v>193</v>
      </c>
      <c r="AU204" s="227" t="s">
        <v>80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198</v>
      </c>
      <c r="BM204" s="227" t="s">
        <v>2442</v>
      </c>
    </row>
    <row r="205" s="2" customFormat="1" ht="16.5" customHeight="1">
      <c r="A205" s="41"/>
      <c r="B205" s="42"/>
      <c r="C205" s="216" t="s">
        <v>1124</v>
      </c>
      <c r="D205" s="216" t="s">
        <v>193</v>
      </c>
      <c r="E205" s="217" t="s">
        <v>6083</v>
      </c>
      <c r="F205" s="218" t="s">
        <v>6084</v>
      </c>
      <c r="G205" s="219" t="s">
        <v>3246</v>
      </c>
      <c r="H205" s="220">
        <v>55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198</v>
      </c>
      <c r="AT205" s="227" t="s">
        <v>193</v>
      </c>
      <c r="AU205" s="227" t="s">
        <v>80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2451</v>
      </c>
    </row>
    <row r="206" s="2" customFormat="1" ht="16.5" customHeight="1">
      <c r="A206" s="41"/>
      <c r="B206" s="42"/>
      <c r="C206" s="216" t="s">
        <v>1129</v>
      </c>
      <c r="D206" s="216" t="s">
        <v>193</v>
      </c>
      <c r="E206" s="217" t="s">
        <v>6085</v>
      </c>
      <c r="F206" s="218" t="s">
        <v>6086</v>
      </c>
      <c r="G206" s="219" t="s">
        <v>3246</v>
      </c>
      <c r="H206" s="220">
        <v>4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80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2459</v>
      </c>
    </row>
    <row r="207" s="2" customFormat="1" ht="16.5" customHeight="1">
      <c r="A207" s="41"/>
      <c r="B207" s="42"/>
      <c r="C207" s="216" t="s">
        <v>1139</v>
      </c>
      <c r="D207" s="216" t="s">
        <v>193</v>
      </c>
      <c r="E207" s="217" t="s">
        <v>6087</v>
      </c>
      <c r="F207" s="218" t="s">
        <v>6088</v>
      </c>
      <c r="G207" s="219" t="s">
        <v>3246</v>
      </c>
      <c r="H207" s="220">
        <v>190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80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2466</v>
      </c>
    </row>
    <row r="208" s="2" customFormat="1" ht="16.5" customHeight="1">
      <c r="A208" s="41"/>
      <c r="B208" s="42"/>
      <c r="C208" s="216" t="s">
        <v>1144</v>
      </c>
      <c r="D208" s="216" t="s">
        <v>193</v>
      </c>
      <c r="E208" s="217" t="s">
        <v>6089</v>
      </c>
      <c r="F208" s="218" t="s">
        <v>6090</v>
      </c>
      <c r="G208" s="219" t="s">
        <v>3246</v>
      </c>
      <c r="H208" s="220">
        <v>18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198</v>
      </c>
      <c r="AT208" s="227" t="s">
        <v>193</v>
      </c>
      <c r="AU208" s="227" t="s">
        <v>80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198</v>
      </c>
      <c r="BM208" s="227" t="s">
        <v>2474</v>
      </c>
    </row>
    <row r="209" s="2" customFormat="1" ht="16.5" customHeight="1">
      <c r="A209" s="41"/>
      <c r="B209" s="42"/>
      <c r="C209" s="216" t="s">
        <v>1149</v>
      </c>
      <c r="D209" s="216" t="s">
        <v>193</v>
      </c>
      <c r="E209" s="217" t="s">
        <v>6091</v>
      </c>
      <c r="F209" s="218" t="s">
        <v>6092</v>
      </c>
      <c r="G209" s="219" t="s">
        <v>3246</v>
      </c>
      <c r="H209" s="220">
        <v>18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198</v>
      </c>
      <c r="AT209" s="227" t="s">
        <v>193</v>
      </c>
      <c r="AU209" s="227" t="s">
        <v>80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198</v>
      </c>
      <c r="BM209" s="227" t="s">
        <v>2490</v>
      </c>
    </row>
    <row r="210" s="2" customFormat="1" ht="16.5" customHeight="1">
      <c r="A210" s="41"/>
      <c r="B210" s="42"/>
      <c r="C210" s="216" t="s">
        <v>1158</v>
      </c>
      <c r="D210" s="216" t="s">
        <v>193</v>
      </c>
      <c r="E210" s="217" t="s">
        <v>6093</v>
      </c>
      <c r="F210" s="218" t="s">
        <v>6094</v>
      </c>
      <c r="G210" s="219" t="s">
        <v>3246</v>
      </c>
      <c r="H210" s="220">
        <v>2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198</v>
      </c>
      <c r="AT210" s="227" t="s">
        <v>193</v>
      </c>
      <c r="AU210" s="227" t="s">
        <v>80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198</v>
      </c>
      <c r="BM210" s="227" t="s">
        <v>2499</v>
      </c>
    </row>
    <row r="211" s="2" customFormat="1" ht="16.5" customHeight="1">
      <c r="A211" s="41"/>
      <c r="B211" s="42"/>
      <c r="C211" s="216" t="s">
        <v>1171</v>
      </c>
      <c r="D211" s="216" t="s">
        <v>193</v>
      </c>
      <c r="E211" s="217" t="s">
        <v>6095</v>
      </c>
      <c r="F211" s="218" t="s">
        <v>6096</v>
      </c>
      <c r="G211" s="219" t="s">
        <v>3246</v>
      </c>
      <c r="H211" s="220">
        <v>156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80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2508</v>
      </c>
    </row>
    <row r="212" s="2" customFormat="1" ht="16.5" customHeight="1">
      <c r="A212" s="41"/>
      <c r="B212" s="42"/>
      <c r="C212" s="216" t="s">
        <v>1176</v>
      </c>
      <c r="D212" s="216" t="s">
        <v>193</v>
      </c>
      <c r="E212" s="217" t="s">
        <v>6097</v>
      </c>
      <c r="F212" s="218" t="s">
        <v>6098</v>
      </c>
      <c r="G212" s="219" t="s">
        <v>3246</v>
      </c>
      <c r="H212" s="220">
        <v>3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80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2526</v>
      </c>
    </row>
    <row r="213" s="2" customFormat="1" ht="16.5" customHeight="1">
      <c r="A213" s="41"/>
      <c r="B213" s="42"/>
      <c r="C213" s="216" t="s">
        <v>1184</v>
      </c>
      <c r="D213" s="216" t="s">
        <v>193</v>
      </c>
      <c r="E213" s="217" t="s">
        <v>6099</v>
      </c>
      <c r="F213" s="218" t="s">
        <v>6100</v>
      </c>
      <c r="G213" s="219" t="s">
        <v>3246</v>
      </c>
      <c r="H213" s="220">
        <v>11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198</v>
      </c>
      <c r="AT213" s="227" t="s">
        <v>193</v>
      </c>
      <c r="AU213" s="227" t="s">
        <v>80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198</v>
      </c>
      <c r="BM213" s="227" t="s">
        <v>2534</v>
      </c>
    </row>
    <row r="214" s="2" customFormat="1" ht="16.5" customHeight="1">
      <c r="A214" s="41"/>
      <c r="B214" s="42"/>
      <c r="C214" s="216" t="s">
        <v>1190</v>
      </c>
      <c r="D214" s="216" t="s">
        <v>193</v>
      </c>
      <c r="E214" s="217" t="s">
        <v>6101</v>
      </c>
      <c r="F214" s="218" t="s">
        <v>6102</v>
      </c>
      <c r="G214" s="219" t="s">
        <v>3246</v>
      </c>
      <c r="H214" s="220">
        <v>53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80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2543</v>
      </c>
    </row>
    <row r="215" s="2" customFormat="1" ht="16.5" customHeight="1">
      <c r="A215" s="41"/>
      <c r="B215" s="42"/>
      <c r="C215" s="216" t="s">
        <v>1195</v>
      </c>
      <c r="D215" s="216" t="s">
        <v>193</v>
      </c>
      <c r="E215" s="217" t="s">
        <v>6103</v>
      </c>
      <c r="F215" s="218" t="s">
        <v>6104</v>
      </c>
      <c r="G215" s="219" t="s">
        <v>3246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198</v>
      </c>
      <c r="AT215" s="227" t="s">
        <v>193</v>
      </c>
      <c r="AU215" s="227" t="s">
        <v>80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198</v>
      </c>
      <c r="BM215" s="227" t="s">
        <v>2557</v>
      </c>
    </row>
    <row r="216" s="12" customFormat="1" ht="25.92" customHeight="1">
      <c r="A216" s="12"/>
      <c r="B216" s="200"/>
      <c r="C216" s="201"/>
      <c r="D216" s="202" t="s">
        <v>71</v>
      </c>
      <c r="E216" s="203" t="s">
        <v>6105</v>
      </c>
      <c r="F216" s="203" t="s">
        <v>6106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</f>
        <v>0</v>
      </c>
      <c r="Q216" s="208"/>
      <c r="R216" s="209">
        <f>R217</f>
        <v>0</v>
      </c>
      <c r="S216" s="208"/>
      <c r="T216" s="21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80</v>
      </c>
      <c r="AT216" s="212" t="s">
        <v>71</v>
      </c>
      <c r="AU216" s="212" t="s">
        <v>72</v>
      </c>
      <c r="AY216" s="211" t="s">
        <v>191</v>
      </c>
      <c r="BK216" s="213">
        <f>BK217</f>
        <v>0</v>
      </c>
    </row>
    <row r="217" s="2" customFormat="1" ht="16.5" customHeight="1">
      <c r="A217" s="41"/>
      <c r="B217" s="42"/>
      <c r="C217" s="216" t="s">
        <v>1200</v>
      </c>
      <c r="D217" s="216" t="s">
        <v>193</v>
      </c>
      <c r="E217" s="217" t="s">
        <v>6107</v>
      </c>
      <c r="F217" s="218" t="s">
        <v>6108</v>
      </c>
      <c r="G217" s="219" t="s">
        <v>3246</v>
      </c>
      <c r="H217" s="220">
        <v>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198</v>
      </c>
      <c r="AT217" s="227" t="s">
        <v>193</v>
      </c>
      <c r="AU217" s="227" t="s">
        <v>80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198</v>
      </c>
      <c r="BM217" s="227" t="s">
        <v>2568</v>
      </c>
    </row>
    <row r="218" s="12" customFormat="1" ht="25.92" customHeight="1">
      <c r="A218" s="12"/>
      <c r="B218" s="200"/>
      <c r="C218" s="201"/>
      <c r="D218" s="202" t="s">
        <v>71</v>
      </c>
      <c r="E218" s="203" t="s">
        <v>6109</v>
      </c>
      <c r="F218" s="203" t="s">
        <v>6110</v>
      </c>
      <c r="G218" s="201"/>
      <c r="H218" s="201"/>
      <c r="I218" s="204"/>
      <c r="J218" s="205">
        <f>BK218</f>
        <v>0</v>
      </c>
      <c r="K218" s="201"/>
      <c r="L218" s="206"/>
      <c r="M218" s="207"/>
      <c r="N218" s="208"/>
      <c r="O218" s="208"/>
      <c r="P218" s="209">
        <f>SUM(P219:P246)</f>
        <v>0</v>
      </c>
      <c r="Q218" s="208"/>
      <c r="R218" s="209">
        <f>SUM(R219:R246)</f>
        <v>0</v>
      </c>
      <c r="S218" s="208"/>
      <c r="T218" s="210">
        <f>SUM(T219:T246)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80</v>
      </c>
      <c r="AT218" s="212" t="s">
        <v>71</v>
      </c>
      <c r="AU218" s="212" t="s">
        <v>72</v>
      </c>
      <c r="AY218" s="211" t="s">
        <v>191</v>
      </c>
      <c r="BK218" s="213">
        <f>SUM(BK219:BK246)</f>
        <v>0</v>
      </c>
    </row>
    <row r="219" s="2" customFormat="1" ht="16.5" customHeight="1">
      <c r="A219" s="41"/>
      <c r="B219" s="42"/>
      <c r="C219" s="216" t="s">
        <v>1207</v>
      </c>
      <c r="D219" s="216" t="s">
        <v>193</v>
      </c>
      <c r="E219" s="217" t="s">
        <v>6111</v>
      </c>
      <c r="F219" s="218" t="s">
        <v>6112</v>
      </c>
      <c r="G219" s="219" t="s">
        <v>3246</v>
      </c>
      <c r="H219" s="220">
        <v>330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198</v>
      </c>
      <c r="AT219" s="227" t="s">
        <v>193</v>
      </c>
      <c r="AU219" s="227" t="s">
        <v>80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198</v>
      </c>
      <c r="BM219" s="227" t="s">
        <v>2578</v>
      </c>
    </row>
    <row r="220" s="2" customFormat="1" ht="16.5" customHeight="1">
      <c r="A220" s="41"/>
      <c r="B220" s="42"/>
      <c r="C220" s="216" t="s">
        <v>1227</v>
      </c>
      <c r="D220" s="216" t="s">
        <v>193</v>
      </c>
      <c r="E220" s="217" t="s">
        <v>6113</v>
      </c>
      <c r="F220" s="218" t="s">
        <v>6114</v>
      </c>
      <c r="G220" s="219" t="s">
        <v>3246</v>
      </c>
      <c r="H220" s="220">
        <v>173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80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2588</v>
      </c>
    </row>
    <row r="221" s="2" customFormat="1" ht="16.5" customHeight="1">
      <c r="A221" s="41"/>
      <c r="B221" s="42"/>
      <c r="C221" s="216" t="s">
        <v>1230</v>
      </c>
      <c r="D221" s="216" t="s">
        <v>193</v>
      </c>
      <c r="E221" s="217" t="s">
        <v>6115</v>
      </c>
      <c r="F221" s="218" t="s">
        <v>6116</v>
      </c>
      <c r="G221" s="219" t="s">
        <v>3246</v>
      </c>
      <c r="H221" s="220">
        <v>10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198</v>
      </c>
      <c r="AT221" s="227" t="s">
        <v>193</v>
      </c>
      <c r="AU221" s="227" t="s">
        <v>80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198</v>
      </c>
      <c r="BM221" s="227" t="s">
        <v>2605</v>
      </c>
    </row>
    <row r="222" s="2" customFormat="1" ht="16.5" customHeight="1">
      <c r="A222" s="41"/>
      <c r="B222" s="42"/>
      <c r="C222" s="216" t="s">
        <v>1235</v>
      </c>
      <c r="D222" s="216" t="s">
        <v>193</v>
      </c>
      <c r="E222" s="217" t="s">
        <v>6117</v>
      </c>
      <c r="F222" s="218" t="s">
        <v>6118</v>
      </c>
      <c r="G222" s="219" t="s">
        <v>3246</v>
      </c>
      <c r="H222" s="220">
        <v>20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198</v>
      </c>
      <c r="AT222" s="227" t="s">
        <v>193</v>
      </c>
      <c r="AU222" s="227" t="s">
        <v>80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2616</v>
      </c>
    </row>
    <row r="223" s="2" customFormat="1" ht="16.5" customHeight="1">
      <c r="A223" s="41"/>
      <c r="B223" s="42"/>
      <c r="C223" s="216" t="s">
        <v>1238</v>
      </c>
      <c r="D223" s="216" t="s">
        <v>193</v>
      </c>
      <c r="E223" s="217" t="s">
        <v>6119</v>
      </c>
      <c r="F223" s="218" t="s">
        <v>6120</v>
      </c>
      <c r="G223" s="219" t="s">
        <v>3246</v>
      </c>
      <c r="H223" s="220">
        <v>535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80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2628</v>
      </c>
    </row>
    <row r="224" s="2" customFormat="1" ht="16.5" customHeight="1">
      <c r="A224" s="41"/>
      <c r="B224" s="42"/>
      <c r="C224" s="216" t="s">
        <v>1261</v>
      </c>
      <c r="D224" s="216" t="s">
        <v>193</v>
      </c>
      <c r="E224" s="217" t="s">
        <v>6121</v>
      </c>
      <c r="F224" s="218" t="s">
        <v>6122</v>
      </c>
      <c r="G224" s="219" t="s">
        <v>3246</v>
      </c>
      <c r="H224" s="220">
        <v>282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198</v>
      </c>
      <c r="AT224" s="227" t="s">
        <v>193</v>
      </c>
      <c r="AU224" s="227" t="s">
        <v>80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198</v>
      </c>
      <c r="BM224" s="227" t="s">
        <v>2639</v>
      </c>
    </row>
    <row r="225" s="2" customFormat="1" ht="16.5" customHeight="1">
      <c r="A225" s="41"/>
      <c r="B225" s="42"/>
      <c r="C225" s="216" t="s">
        <v>1264</v>
      </c>
      <c r="D225" s="216" t="s">
        <v>193</v>
      </c>
      <c r="E225" s="217" t="s">
        <v>6123</v>
      </c>
      <c r="F225" s="218" t="s">
        <v>6124</v>
      </c>
      <c r="G225" s="219" t="s">
        <v>3246</v>
      </c>
      <c r="H225" s="220">
        <v>169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198</v>
      </c>
      <c r="AT225" s="227" t="s">
        <v>193</v>
      </c>
      <c r="AU225" s="227" t="s">
        <v>80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198</v>
      </c>
      <c r="BM225" s="227" t="s">
        <v>2648</v>
      </c>
    </row>
    <row r="226" s="2" customFormat="1" ht="16.5" customHeight="1">
      <c r="A226" s="41"/>
      <c r="B226" s="42"/>
      <c r="C226" s="216" t="s">
        <v>1269</v>
      </c>
      <c r="D226" s="216" t="s">
        <v>193</v>
      </c>
      <c r="E226" s="217" t="s">
        <v>6125</v>
      </c>
      <c r="F226" s="218" t="s">
        <v>6126</v>
      </c>
      <c r="G226" s="219" t="s">
        <v>3246</v>
      </c>
      <c r="H226" s="220">
        <v>2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198</v>
      </c>
      <c r="AT226" s="227" t="s">
        <v>193</v>
      </c>
      <c r="AU226" s="227" t="s">
        <v>80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198</v>
      </c>
      <c r="BM226" s="227" t="s">
        <v>2655</v>
      </c>
    </row>
    <row r="227" s="2" customFormat="1" ht="16.5" customHeight="1">
      <c r="A227" s="41"/>
      <c r="B227" s="42"/>
      <c r="C227" s="216" t="s">
        <v>1272</v>
      </c>
      <c r="D227" s="216" t="s">
        <v>193</v>
      </c>
      <c r="E227" s="217" t="s">
        <v>6127</v>
      </c>
      <c r="F227" s="218" t="s">
        <v>6128</v>
      </c>
      <c r="G227" s="219" t="s">
        <v>3246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198</v>
      </c>
      <c r="AT227" s="227" t="s">
        <v>193</v>
      </c>
      <c r="AU227" s="227" t="s">
        <v>80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198</v>
      </c>
      <c r="BM227" s="227" t="s">
        <v>2669</v>
      </c>
    </row>
    <row r="228" s="2" customFormat="1" ht="16.5" customHeight="1">
      <c r="A228" s="41"/>
      <c r="B228" s="42"/>
      <c r="C228" s="216" t="s">
        <v>2087</v>
      </c>
      <c r="D228" s="216" t="s">
        <v>193</v>
      </c>
      <c r="E228" s="217" t="s">
        <v>6129</v>
      </c>
      <c r="F228" s="218" t="s">
        <v>6130</v>
      </c>
      <c r="G228" s="219" t="s">
        <v>3246</v>
      </c>
      <c r="H228" s="220">
        <v>4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80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2681</v>
      </c>
    </row>
    <row r="229" s="2" customFormat="1" ht="16.5" customHeight="1">
      <c r="A229" s="41"/>
      <c r="B229" s="42"/>
      <c r="C229" s="216" t="s">
        <v>2094</v>
      </c>
      <c r="D229" s="216" t="s">
        <v>193</v>
      </c>
      <c r="E229" s="217" t="s">
        <v>6131</v>
      </c>
      <c r="F229" s="218" t="s">
        <v>6132</v>
      </c>
      <c r="G229" s="219" t="s">
        <v>3246</v>
      </c>
      <c r="H229" s="220">
        <v>2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198</v>
      </c>
      <c r="AT229" s="227" t="s">
        <v>193</v>
      </c>
      <c r="AU229" s="227" t="s">
        <v>80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198</v>
      </c>
      <c r="BM229" s="227" t="s">
        <v>2690</v>
      </c>
    </row>
    <row r="230" s="2" customFormat="1" ht="16.5" customHeight="1">
      <c r="A230" s="41"/>
      <c r="B230" s="42"/>
      <c r="C230" s="216" t="s">
        <v>2099</v>
      </c>
      <c r="D230" s="216" t="s">
        <v>193</v>
      </c>
      <c r="E230" s="217" t="s">
        <v>6133</v>
      </c>
      <c r="F230" s="218" t="s">
        <v>6134</v>
      </c>
      <c r="G230" s="219" t="s">
        <v>215</v>
      </c>
      <c r="H230" s="220">
        <v>370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198</v>
      </c>
      <c r="AT230" s="227" t="s">
        <v>193</v>
      </c>
      <c r="AU230" s="227" t="s">
        <v>80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198</v>
      </c>
      <c r="BM230" s="227" t="s">
        <v>2700</v>
      </c>
    </row>
    <row r="231" s="2" customFormat="1" ht="16.5" customHeight="1">
      <c r="A231" s="41"/>
      <c r="B231" s="42"/>
      <c r="C231" s="216" t="s">
        <v>2106</v>
      </c>
      <c r="D231" s="216" t="s">
        <v>193</v>
      </c>
      <c r="E231" s="217" t="s">
        <v>6135</v>
      </c>
      <c r="F231" s="218" t="s">
        <v>6136</v>
      </c>
      <c r="G231" s="219" t="s">
        <v>215</v>
      </c>
      <c r="H231" s="220">
        <v>65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80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2711</v>
      </c>
    </row>
    <row r="232" s="2" customFormat="1" ht="16.5" customHeight="1">
      <c r="A232" s="41"/>
      <c r="B232" s="42"/>
      <c r="C232" s="216" t="s">
        <v>2111</v>
      </c>
      <c r="D232" s="216" t="s">
        <v>193</v>
      </c>
      <c r="E232" s="217" t="s">
        <v>6137</v>
      </c>
      <c r="F232" s="218" t="s">
        <v>6138</v>
      </c>
      <c r="G232" s="219" t="s">
        <v>215</v>
      </c>
      <c r="H232" s="220">
        <v>80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80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2729</v>
      </c>
    </row>
    <row r="233" s="2" customFormat="1" ht="16.5" customHeight="1">
      <c r="A233" s="41"/>
      <c r="B233" s="42"/>
      <c r="C233" s="216" t="s">
        <v>2116</v>
      </c>
      <c r="D233" s="216" t="s">
        <v>193</v>
      </c>
      <c r="E233" s="217" t="s">
        <v>6139</v>
      </c>
      <c r="F233" s="218" t="s">
        <v>6140</v>
      </c>
      <c r="G233" s="219" t="s">
        <v>3246</v>
      </c>
      <c r="H233" s="220">
        <v>20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198</v>
      </c>
      <c r="AT233" s="227" t="s">
        <v>193</v>
      </c>
      <c r="AU233" s="227" t="s">
        <v>80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198</v>
      </c>
      <c r="BM233" s="227" t="s">
        <v>2739</v>
      </c>
    </row>
    <row r="234" s="2" customFormat="1" ht="16.5" customHeight="1">
      <c r="A234" s="41"/>
      <c r="B234" s="42"/>
      <c r="C234" s="216" t="s">
        <v>2121</v>
      </c>
      <c r="D234" s="216" t="s">
        <v>193</v>
      </c>
      <c r="E234" s="217" t="s">
        <v>6141</v>
      </c>
      <c r="F234" s="218" t="s">
        <v>6142</v>
      </c>
      <c r="G234" s="219" t="s">
        <v>3246</v>
      </c>
      <c r="H234" s="220">
        <v>26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198</v>
      </c>
      <c r="AT234" s="227" t="s">
        <v>193</v>
      </c>
      <c r="AU234" s="227" t="s">
        <v>80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2750</v>
      </c>
    </row>
    <row r="235" s="2" customFormat="1" ht="16.5" customHeight="1">
      <c r="A235" s="41"/>
      <c r="B235" s="42"/>
      <c r="C235" s="216" t="s">
        <v>2126</v>
      </c>
      <c r="D235" s="216" t="s">
        <v>193</v>
      </c>
      <c r="E235" s="217" t="s">
        <v>6143</v>
      </c>
      <c r="F235" s="218" t="s">
        <v>6144</v>
      </c>
      <c r="G235" s="219" t="s">
        <v>3246</v>
      </c>
      <c r="H235" s="220">
        <v>35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198</v>
      </c>
      <c r="AT235" s="227" t="s">
        <v>193</v>
      </c>
      <c r="AU235" s="227" t="s">
        <v>80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198</v>
      </c>
      <c r="BM235" s="227" t="s">
        <v>2762</v>
      </c>
    </row>
    <row r="236" s="2" customFormat="1" ht="16.5" customHeight="1">
      <c r="A236" s="41"/>
      <c r="B236" s="42"/>
      <c r="C236" s="216" t="s">
        <v>2130</v>
      </c>
      <c r="D236" s="216" t="s">
        <v>193</v>
      </c>
      <c r="E236" s="217" t="s">
        <v>6145</v>
      </c>
      <c r="F236" s="218" t="s">
        <v>6146</v>
      </c>
      <c r="G236" s="219" t="s">
        <v>3246</v>
      </c>
      <c r="H236" s="220">
        <v>65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80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2772</v>
      </c>
    </row>
    <row r="237" s="2" customFormat="1" ht="16.5" customHeight="1">
      <c r="A237" s="41"/>
      <c r="B237" s="42"/>
      <c r="C237" s="216" t="s">
        <v>2135</v>
      </c>
      <c r="D237" s="216" t="s">
        <v>193</v>
      </c>
      <c r="E237" s="217" t="s">
        <v>6147</v>
      </c>
      <c r="F237" s="218" t="s">
        <v>6148</v>
      </c>
      <c r="G237" s="219" t="s">
        <v>215</v>
      </c>
      <c r="H237" s="220">
        <v>35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198</v>
      </c>
      <c r="AT237" s="227" t="s">
        <v>193</v>
      </c>
      <c r="AU237" s="227" t="s">
        <v>80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198</v>
      </c>
      <c r="BM237" s="227" t="s">
        <v>2781</v>
      </c>
    </row>
    <row r="238" s="2" customFormat="1" ht="16.5" customHeight="1">
      <c r="A238" s="41"/>
      <c r="B238" s="42"/>
      <c r="C238" s="216" t="s">
        <v>2140</v>
      </c>
      <c r="D238" s="216" t="s">
        <v>193</v>
      </c>
      <c r="E238" s="217" t="s">
        <v>6149</v>
      </c>
      <c r="F238" s="218" t="s">
        <v>6150</v>
      </c>
      <c r="G238" s="219" t="s">
        <v>3246</v>
      </c>
      <c r="H238" s="220">
        <v>350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198</v>
      </c>
      <c r="AT238" s="227" t="s">
        <v>193</v>
      </c>
      <c r="AU238" s="227" t="s">
        <v>80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198</v>
      </c>
      <c r="BM238" s="227" t="s">
        <v>2789</v>
      </c>
    </row>
    <row r="239" s="2" customFormat="1" ht="16.5" customHeight="1">
      <c r="A239" s="41"/>
      <c r="B239" s="42"/>
      <c r="C239" s="216" t="s">
        <v>2145</v>
      </c>
      <c r="D239" s="216" t="s">
        <v>193</v>
      </c>
      <c r="E239" s="217" t="s">
        <v>6151</v>
      </c>
      <c r="F239" s="218" t="s">
        <v>6152</v>
      </c>
      <c r="G239" s="219" t="s">
        <v>3246</v>
      </c>
      <c r="H239" s="220">
        <v>260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80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2801</v>
      </c>
    </row>
    <row r="240" s="2" customFormat="1" ht="16.5" customHeight="1">
      <c r="A240" s="41"/>
      <c r="B240" s="42"/>
      <c r="C240" s="216" t="s">
        <v>2150</v>
      </c>
      <c r="D240" s="216" t="s">
        <v>193</v>
      </c>
      <c r="E240" s="217" t="s">
        <v>6153</v>
      </c>
      <c r="F240" s="218" t="s">
        <v>6154</v>
      </c>
      <c r="G240" s="219" t="s">
        <v>3246</v>
      </c>
      <c r="H240" s="220">
        <v>350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80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2808</v>
      </c>
    </row>
    <row r="241" s="2" customFormat="1" ht="16.5" customHeight="1">
      <c r="A241" s="41"/>
      <c r="B241" s="42"/>
      <c r="C241" s="216" t="s">
        <v>2158</v>
      </c>
      <c r="D241" s="216" t="s">
        <v>193</v>
      </c>
      <c r="E241" s="217" t="s">
        <v>6155</v>
      </c>
      <c r="F241" s="218" t="s">
        <v>6156</v>
      </c>
      <c r="G241" s="219" t="s">
        <v>3246</v>
      </c>
      <c r="H241" s="220">
        <v>350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80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2817</v>
      </c>
    </row>
    <row r="242" s="2" customFormat="1" ht="16.5" customHeight="1">
      <c r="A242" s="41"/>
      <c r="B242" s="42"/>
      <c r="C242" s="216" t="s">
        <v>2163</v>
      </c>
      <c r="D242" s="216" t="s">
        <v>193</v>
      </c>
      <c r="E242" s="217" t="s">
        <v>6157</v>
      </c>
      <c r="F242" s="218" t="s">
        <v>6158</v>
      </c>
      <c r="G242" s="219" t="s">
        <v>3246</v>
      </c>
      <c r="H242" s="220">
        <v>15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80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2826</v>
      </c>
    </row>
    <row r="243" s="2" customFormat="1" ht="16.5" customHeight="1">
      <c r="A243" s="41"/>
      <c r="B243" s="42"/>
      <c r="C243" s="216" t="s">
        <v>2174</v>
      </c>
      <c r="D243" s="216" t="s">
        <v>193</v>
      </c>
      <c r="E243" s="217" t="s">
        <v>6159</v>
      </c>
      <c r="F243" s="218" t="s">
        <v>6160</v>
      </c>
      <c r="G243" s="219" t="s">
        <v>3246</v>
      </c>
      <c r="H243" s="220">
        <v>15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80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2834</v>
      </c>
    </row>
    <row r="244" s="2" customFormat="1" ht="16.5" customHeight="1">
      <c r="A244" s="41"/>
      <c r="B244" s="42"/>
      <c r="C244" s="216" t="s">
        <v>2179</v>
      </c>
      <c r="D244" s="216" t="s">
        <v>193</v>
      </c>
      <c r="E244" s="217" t="s">
        <v>6161</v>
      </c>
      <c r="F244" s="218" t="s">
        <v>6162</v>
      </c>
      <c r="G244" s="219" t="s">
        <v>3246</v>
      </c>
      <c r="H244" s="220">
        <v>10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198</v>
      </c>
      <c r="AT244" s="227" t="s">
        <v>193</v>
      </c>
      <c r="AU244" s="227" t="s">
        <v>80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198</v>
      </c>
      <c r="BM244" s="227" t="s">
        <v>2845</v>
      </c>
    </row>
    <row r="245" s="2" customFormat="1" ht="16.5" customHeight="1">
      <c r="A245" s="41"/>
      <c r="B245" s="42"/>
      <c r="C245" s="216" t="s">
        <v>2186</v>
      </c>
      <c r="D245" s="216" t="s">
        <v>193</v>
      </c>
      <c r="E245" s="217" t="s">
        <v>6163</v>
      </c>
      <c r="F245" s="218" t="s">
        <v>6164</v>
      </c>
      <c r="G245" s="219" t="s">
        <v>3246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198</v>
      </c>
      <c r="AT245" s="227" t="s">
        <v>193</v>
      </c>
      <c r="AU245" s="227" t="s">
        <v>80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198</v>
      </c>
      <c r="BM245" s="227" t="s">
        <v>2863</v>
      </c>
    </row>
    <row r="246" s="2" customFormat="1" ht="16.5" customHeight="1">
      <c r="A246" s="41"/>
      <c r="B246" s="42"/>
      <c r="C246" s="216" t="s">
        <v>2191</v>
      </c>
      <c r="D246" s="216" t="s">
        <v>193</v>
      </c>
      <c r="E246" s="217" t="s">
        <v>6165</v>
      </c>
      <c r="F246" s="218" t="s">
        <v>6166</v>
      </c>
      <c r="G246" s="219" t="s">
        <v>5939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2875</v>
      </c>
    </row>
    <row r="247" s="12" customFormat="1" ht="25.92" customHeight="1">
      <c r="A247" s="12"/>
      <c r="B247" s="200"/>
      <c r="C247" s="201"/>
      <c r="D247" s="202" t="s">
        <v>71</v>
      </c>
      <c r="E247" s="203" t="s">
        <v>6167</v>
      </c>
      <c r="F247" s="203" t="s">
        <v>6168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SUM(P248:P283)</f>
        <v>0</v>
      </c>
      <c r="Q247" s="208"/>
      <c r="R247" s="209">
        <f>SUM(R248:R283)</f>
        <v>0</v>
      </c>
      <c r="S247" s="208"/>
      <c r="T247" s="210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71</v>
      </c>
      <c r="AU247" s="212" t="s">
        <v>72</v>
      </c>
      <c r="AY247" s="211" t="s">
        <v>191</v>
      </c>
      <c r="BK247" s="213">
        <f>SUM(BK248:BK283)</f>
        <v>0</v>
      </c>
    </row>
    <row r="248" s="2" customFormat="1" ht="16.5" customHeight="1">
      <c r="A248" s="41"/>
      <c r="B248" s="42"/>
      <c r="C248" s="216" t="s">
        <v>2196</v>
      </c>
      <c r="D248" s="216" t="s">
        <v>193</v>
      </c>
      <c r="E248" s="217" t="s">
        <v>6169</v>
      </c>
      <c r="F248" s="218" t="s">
        <v>6170</v>
      </c>
      <c r="G248" s="219" t="s">
        <v>215</v>
      </c>
      <c r="H248" s="220">
        <v>70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198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198</v>
      </c>
      <c r="BM248" s="227" t="s">
        <v>2889</v>
      </c>
    </row>
    <row r="249" s="2" customFormat="1" ht="16.5" customHeight="1">
      <c r="A249" s="41"/>
      <c r="B249" s="42"/>
      <c r="C249" s="216" t="s">
        <v>2203</v>
      </c>
      <c r="D249" s="216" t="s">
        <v>193</v>
      </c>
      <c r="E249" s="217" t="s">
        <v>6171</v>
      </c>
      <c r="F249" s="218" t="s">
        <v>6172</v>
      </c>
      <c r="G249" s="219" t="s">
        <v>3246</v>
      </c>
      <c r="H249" s="220">
        <v>8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198</v>
      </c>
      <c r="AT249" s="227" t="s">
        <v>193</v>
      </c>
      <c r="AU249" s="227" t="s">
        <v>80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2899</v>
      </c>
    </row>
    <row r="250" s="2" customFormat="1" ht="16.5" customHeight="1">
      <c r="A250" s="41"/>
      <c r="B250" s="42"/>
      <c r="C250" s="216" t="s">
        <v>2214</v>
      </c>
      <c r="D250" s="216" t="s">
        <v>193</v>
      </c>
      <c r="E250" s="217" t="s">
        <v>6173</v>
      </c>
      <c r="F250" s="218" t="s">
        <v>6174</v>
      </c>
      <c r="G250" s="219" t="s">
        <v>215</v>
      </c>
      <c r="H250" s="220">
        <v>550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80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2917</v>
      </c>
    </row>
    <row r="251" s="2" customFormat="1" ht="16.5" customHeight="1">
      <c r="A251" s="41"/>
      <c r="B251" s="42"/>
      <c r="C251" s="216" t="s">
        <v>2223</v>
      </c>
      <c r="D251" s="216" t="s">
        <v>193</v>
      </c>
      <c r="E251" s="217" t="s">
        <v>6175</v>
      </c>
      <c r="F251" s="218" t="s">
        <v>6176</v>
      </c>
      <c r="G251" s="219" t="s">
        <v>215</v>
      </c>
      <c r="H251" s="220">
        <v>1150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198</v>
      </c>
      <c r="AT251" s="227" t="s">
        <v>193</v>
      </c>
      <c r="AU251" s="227" t="s">
        <v>80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198</v>
      </c>
      <c r="BM251" s="227" t="s">
        <v>2927</v>
      </c>
    </row>
    <row r="252" s="2" customFormat="1" ht="16.5" customHeight="1">
      <c r="A252" s="41"/>
      <c r="B252" s="42"/>
      <c r="C252" s="216" t="s">
        <v>2231</v>
      </c>
      <c r="D252" s="216" t="s">
        <v>193</v>
      </c>
      <c r="E252" s="217" t="s">
        <v>6177</v>
      </c>
      <c r="F252" s="218" t="s">
        <v>5683</v>
      </c>
      <c r="G252" s="219" t="s">
        <v>215</v>
      </c>
      <c r="H252" s="220">
        <v>2370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80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2939</v>
      </c>
    </row>
    <row r="253" s="2" customFormat="1" ht="16.5" customHeight="1">
      <c r="A253" s="41"/>
      <c r="B253" s="42"/>
      <c r="C253" s="216" t="s">
        <v>2239</v>
      </c>
      <c r="D253" s="216" t="s">
        <v>193</v>
      </c>
      <c r="E253" s="217" t="s">
        <v>6178</v>
      </c>
      <c r="F253" s="218" t="s">
        <v>6179</v>
      </c>
      <c r="G253" s="219" t="s">
        <v>215</v>
      </c>
      <c r="H253" s="220">
        <v>30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198</v>
      </c>
      <c r="AT253" s="227" t="s">
        <v>193</v>
      </c>
      <c r="AU253" s="227" t="s">
        <v>80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198</v>
      </c>
      <c r="BM253" s="227" t="s">
        <v>2962</v>
      </c>
    </row>
    <row r="254" s="2" customFormat="1" ht="16.5" customHeight="1">
      <c r="A254" s="41"/>
      <c r="B254" s="42"/>
      <c r="C254" s="216" t="s">
        <v>2243</v>
      </c>
      <c r="D254" s="216" t="s">
        <v>193</v>
      </c>
      <c r="E254" s="217" t="s">
        <v>6180</v>
      </c>
      <c r="F254" s="218" t="s">
        <v>6181</v>
      </c>
      <c r="G254" s="219" t="s">
        <v>215</v>
      </c>
      <c r="H254" s="220">
        <v>18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198</v>
      </c>
      <c r="AT254" s="227" t="s">
        <v>193</v>
      </c>
      <c r="AU254" s="227" t="s">
        <v>80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198</v>
      </c>
      <c r="BM254" s="227" t="s">
        <v>2975</v>
      </c>
    </row>
    <row r="255" s="2" customFormat="1" ht="16.5" customHeight="1">
      <c r="A255" s="41"/>
      <c r="B255" s="42"/>
      <c r="C255" s="216" t="s">
        <v>2252</v>
      </c>
      <c r="D255" s="216" t="s">
        <v>193</v>
      </c>
      <c r="E255" s="217" t="s">
        <v>6182</v>
      </c>
      <c r="F255" s="218" t="s">
        <v>6183</v>
      </c>
      <c r="G255" s="219" t="s">
        <v>215</v>
      </c>
      <c r="H255" s="220">
        <v>25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198</v>
      </c>
      <c r="AT255" s="227" t="s">
        <v>193</v>
      </c>
      <c r="AU255" s="227" t="s">
        <v>80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198</v>
      </c>
      <c r="BM255" s="227" t="s">
        <v>2985</v>
      </c>
    </row>
    <row r="256" s="2" customFormat="1" ht="16.5" customHeight="1">
      <c r="A256" s="41"/>
      <c r="B256" s="42"/>
      <c r="C256" s="216" t="s">
        <v>2257</v>
      </c>
      <c r="D256" s="216" t="s">
        <v>193</v>
      </c>
      <c r="E256" s="217" t="s">
        <v>6184</v>
      </c>
      <c r="F256" s="218" t="s">
        <v>6185</v>
      </c>
      <c r="G256" s="219" t="s">
        <v>215</v>
      </c>
      <c r="H256" s="220">
        <v>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198</v>
      </c>
      <c r="AT256" s="227" t="s">
        <v>193</v>
      </c>
      <c r="AU256" s="227" t="s">
        <v>80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198</v>
      </c>
      <c r="BM256" s="227" t="s">
        <v>2995</v>
      </c>
    </row>
    <row r="257" s="2" customFormat="1" ht="16.5" customHeight="1">
      <c r="A257" s="41"/>
      <c r="B257" s="42"/>
      <c r="C257" s="216" t="s">
        <v>207</v>
      </c>
      <c r="D257" s="216" t="s">
        <v>193</v>
      </c>
      <c r="E257" s="217" t="s">
        <v>6186</v>
      </c>
      <c r="F257" s="218" t="s">
        <v>6187</v>
      </c>
      <c r="G257" s="219" t="s">
        <v>215</v>
      </c>
      <c r="H257" s="220">
        <v>420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198</v>
      </c>
      <c r="AT257" s="227" t="s">
        <v>193</v>
      </c>
      <c r="AU257" s="227" t="s">
        <v>80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198</v>
      </c>
      <c r="BM257" s="227" t="s">
        <v>3005</v>
      </c>
    </row>
    <row r="258" s="2" customFormat="1" ht="16.5" customHeight="1">
      <c r="A258" s="41"/>
      <c r="B258" s="42"/>
      <c r="C258" s="216" t="s">
        <v>2268</v>
      </c>
      <c r="D258" s="216" t="s">
        <v>193</v>
      </c>
      <c r="E258" s="217" t="s">
        <v>6188</v>
      </c>
      <c r="F258" s="218" t="s">
        <v>6189</v>
      </c>
      <c r="G258" s="219" t="s">
        <v>215</v>
      </c>
      <c r="H258" s="220">
        <v>40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80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3015</v>
      </c>
    </row>
    <row r="259" s="2" customFormat="1" ht="16.5" customHeight="1">
      <c r="A259" s="41"/>
      <c r="B259" s="42"/>
      <c r="C259" s="216" t="s">
        <v>2276</v>
      </c>
      <c r="D259" s="216" t="s">
        <v>193</v>
      </c>
      <c r="E259" s="217" t="s">
        <v>6190</v>
      </c>
      <c r="F259" s="218" t="s">
        <v>6191</v>
      </c>
      <c r="G259" s="219" t="s">
        <v>215</v>
      </c>
      <c r="H259" s="220">
        <v>200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198</v>
      </c>
      <c r="AT259" s="227" t="s">
        <v>193</v>
      </c>
      <c r="AU259" s="227" t="s">
        <v>80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198</v>
      </c>
      <c r="BM259" s="227" t="s">
        <v>3067</v>
      </c>
    </row>
    <row r="260" s="2" customFormat="1" ht="16.5" customHeight="1">
      <c r="A260" s="41"/>
      <c r="B260" s="42"/>
      <c r="C260" s="216" t="s">
        <v>2281</v>
      </c>
      <c r="D260" s="216" t="s">
        <v>193</v>
      </c>
      <c r="E260" s="217" t="s">
        <v>6192</v>
      </c>
      <c r="F260" s="218" t="s">
        <v>6193</v>
      </c>
      <c r="G260" s="219" t="s">
        <v>215</v>
      </c>
      <c r="H260" s="220">
        <v>50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198</v>
      </c>
      <c r="AT260" s="227" t="s">
        <v>193</v>
      </c>
      <c r="AU260" s="227" t="s">
        <v>80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198</v>
      </c>
      <c r="BM260" s="227" t="s">
        <v>3077</v>
      </c>
    </row>
    <row r="261" s="2" customFormat="1" ht="16.5" customHeight="1">
      <c r="A261" s="41"/>
      <c r="B261" s="42"/>
      <c r="C261" s="216" t="s">
        <v>2286</v>
      </c>
      <c r="D261" s="216" t="s">
        <v>193</v>
      </c>
      <c r="E261" s="217" t="s">
        <v>6194</v>
      </c>
      <c r="F261" s="218" t="s">
        <v>6195</v>
      </c>
      <c r="G261" s="219" t="s">
        <v>215</v>
      </c>
      <c r="H261" s="220">
        <v>45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198</v>
      </c>
      <c r="AT261" s="227" t="s">
        <v>193</v>
      </c>
      <c r="AU261" s="227" t="s">
        <v>80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198</v>
      </c>
      <c r="BM261" s="227" t="s">
        <v>3104</v>
      </c>
    </row>
    <row r="262" s="2" customFormat="1" ht="16.5" customHeight="1">
      <c r="A262" s="41"/>
      <c r="B262" s="42"/>
      <c r="C262" s="216" t="s">
        <v>2291</v>
      </c>
      <c r="D262" s="216" t="s">
        <v>193</v>
      </c>
      <c r="E262" s="217" t="s">
        <v>6196</v>
      </c>
      <c r="F262" s="218" t="s">
        <v>6197</v>
      </c>
      <c r="G262" s="219" t="s">
        <v>215</v>
      </c>
      <c r="H262" s="220">
        <v>5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198</v>
      </c>
      <c r="AT262" s="227" t="s">
        <v>193</v>
      </c>
      <c r="AU262" s="227" t="s">
        <v>80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198</v>
      </c>
      <c r="BM262" s="227" t="s">
        <v>3117</v>
      </c>
    </row>
    <row r="263" s="2" customFormat="1" ht="16.5" customHeight="1">
      <c r="A263" s="41"/>
      <c r="B263" s="42"/>
      <c r="C263" s="216" t="s">
        <v>2300</v>
      </c>
      <c r="D263" s="216" t="s">
        <v>193</v>
      </c>
      <c r="E263" s="217" t="s">
        <v>6198</v>
      </c>
      <c r="F263" s="218" t="s">
        <v>6199</v>
      </c>
      <c r="G263" s="219" t="s">
        <v>215</v>
      </c>
      <c r="H263" s="220">
        <v>620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198</v>
      </c>
      <c r="AT263" s="227" t="s">
        <v>193</v>
      </c>
      <c r="AU263" s="227" t="s">
        <v>80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3129</v>
      </c>
    </row>
    <row r="264" s="2" customFormat="1" ht="16.5" customHeight="1">
      <c r="A264" s="41"/>
      <c r="B264" s="42"/>
      <c r="C264" s="216" t="s">
        <v>2304</v>
      </c>
      <c r="D264" s="216" t="s">
        <v>193</v>
      </c>
      <c r="E264" s="217" t="s">
        <v>6200</v>
      </c>
      <c r="F264" s="218" t="s">
        <v>6201</v>
      </c>
      <c r="G264" s="219" t="s">
        <v>215</v>
      </c>
      <c r="H264" s="220">
        <v>450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80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3139</v>
      </c>
    </row>
    <row r="265" s="2" customFormat="1" ht="16.5" customHeight="1">
      <c r="A265" s="41"/>
      <c r="B265" s="42"/>
      <c r="C265" s="216" t="s">
        <v>2308</v>
      </c>
      <c r="D265" s="216" t="s">
        <v>193</v>
      </c>
      <c r="E265" s="217" t="s">
        <v>6202</v>
      </c>
      <c r="F265" s="218" t="s">
        <v>6203</v>
      </c>
      <c r="G265" s="219" t="s">
        <v>215</v>
      </c>
      <c r="H265" s="220">
        <v>150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198</v>
      </c>
      <c r="AT265" s="227" t="s">
        <v>193</v>
      </c>
      <c r="AU265" s="227" t="s">
        <v>80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198</v>
      </c>
      <c r="BM265" s="227" t="s">
        <v>3149</v>
      </c>
    </row>
    <row r="266" s="2" customFormat="1" ht="16.5" customHeight="1">
      <c r="A266" s="41"/>
      <c r="B266" s="42"/>
      <c r="C266" s="216" t="s">
        <v>2313</v>
      </c>
      <c r="D266" s="216" t="s">
        <v>193</v>
      </c>
      <c r="E266" s="217" t="s">
        <v>6204</v>
      </c>
      <c r="F266" s="218" t="s">
        <v>6205</v>
      </c>
      <c r="G266" s="219" t="s">
        <v>215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198</v>
      </c>
      <c r="AT266" s="227" t="s">
        <v>193</v>
      </c>
      <c r="AU266" s="227" t="s">
        <v>80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198</v>
      </c>
      <c r="BM266" s="227" t="s">
        <v>3166</v>
      </c>
    </row>
    <row r="267" s="2" customFormat="1" ht="16.5" customHeight="1">
      <c r="A267" s="41"/>
      <c r="B267" s="42"/>
      <c r="C267" s="216" t="s">
        <v>2320</v>
      </c>
      <c r="D267" s="216" t="s">
        <v>193</v>
      </c>
      <c r="E267" s="217" t="s">
        <v>6206</v>
      </c>
      <c r="F267" s="218" t="s">
        <v>6207</v>
      </c>
      <c r="G267" s="219" t="s">
        <v>3246</v>
      </c>
      <c r="H267" s="220">
        <v>2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198</v>
      </c>
      <c r="AT267" s="227" t="s">
        <v>193</v>
      </c>
      <c r="AU267" s="227" t="s">
        <v>80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198</v>
      </c>
      <c r="BM267" s="227" t="s">
        <v>3179</v>
      </c>
    </row>
    <row r="268" s="2" customFormat="1" ht="16.5" customHeight="1">
      <c r="A268" s="41"/>
      <c r="B268" s="42"/>
      <c r="C268" s="216" t="s">
        <v>2327</v>
      </c>
      <c r="D268" s="216" t="s">
        <v>193</v>
      </c>
      <c r="E268" s="217" t="s">
        <v>6208</v>
      </c>
      <c r="F268" s="218" t="s">
        <v>6209</v>
      </c>
      <c r="G268" s="219" t="s">
        <v>3246</v>
      </c>
      <c r="H268" s="220">
        <v>380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80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3194</v>
      </c>
    </row>
    <row r="269" s="2" customFormat="1" ht="16.5" customHeight="1">
      <c r="A269" s="41"/>
      <c r="B269" s="42"/>
      <c r="C269" s="216" t="s">
        <v>2331</v>
      </c>
      <c r="D269" s="216" t="s">
        <v>193</v>
      </c>
      <c r="E269" s="217" t="s">
        <v>6210</v>
      </c>
      <c r="F269" s="218" t="s">
        <v>6211</v>
      </c>
      <c r="G269" s="219" t="s">
        <v>3246</v>
      </c>
      <c r="H269" s="220">
        <v>750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198</v>
      </c>
      <c r="AT269" s="227" t="s">
        <v>193</v>
      </c>
      <c r="AU269" s="227" t="s">
        <v>80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3203</v>
      </c>
    </row>
    <row r="270" s="2" customFormat="1" ht="16.5" customHeight="1">
      <c r="A270" s="41"/>
      <c r="B270" s="42"/>
      <c r="C270" s="216" t="s">
        <v>2346</v>
      </c>
      <c r="D270" s="216" t="s">
        <v>193</v>
      </c>
      <c r="E270" s="217" t="s">
        <v>6212</v>
      </c>
      <c r="F270" s="218" t="s">
        <v>6213</v>
      </c>
      <c r="G270" s="219" t="s">
        <v>3246</v>
      </c>
      <c r="H270" s="220">
        <v>290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198</v>
      </c>
      <c r="AT270" s="227" t="s">
        <v>193</v>
      </c>
      <c r="AU270" s="227" t="s">
        <v>80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198</v>
      </c>
      <c r="BM270" s="227" t="s">
        <v>3214</v>
      </c>
    </row>
    <row r="271" s="2" customFormat="1" ht="16.5" customHeight="1">
      <c r="A271" s="41"/>
      <c r="B271" s="42"/>
      <c r="C271" s="216" t="s">
        <v>2351</v>
      </c>
      <c r="D271" s="216" t="s">
        <v>193</v>
      </c>
      <c r="E271" s="217" t="s">
        <v>6214</v>
      </c>
      <c r="F271" s="218" t="s">
        <v>6215</v>
      </c>
      <c r="G271" s="219" t="s">
        <v>3246</v>
      </c>
      <c r="H271" s="220">
        <v>2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198</v>
      </c>
      <c r="AT271" s="227" t="s">
        <v>193</v>
      </c>
      <c r="AU271" s="227" t="s">
        <v>80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198</v>
      </c>
      <c r="BM271" s="227" t="s">
        <v>3231</v>
      </c>
    </row>
    <row r="272" s="2" customFormat="1" ht="16.5" customHeight="1">
      <c r="A272" s="41"/>
      <c r="B272" s="42"/>
      <c r="C272" s="216" t="s">
        <v>2362</v>
      </c>
      <c r="D272" s="216" t="s">
        <v>193</v>
      </c>
      <c r="E272" s="217" t="s">
        <v>6216</v>
      </c>
      <c r="F272" s="218" t="s">
        <v>6217</v>
      </c>
      <c r="G272" s="219" t="s">
        <v>3246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198</v>
      </c>
      <c r="AT272" s="227" t="s">
        <v>193</v>
      </c>
      <c r="AU272" s="227" t="s">
        <v>80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198</v>
      </c>
      <c r="BM272" s="227" t="s">
        <v>3243</v>
      </c>
    </row>
    <row r="273" s="2" customFormat="1" ht="16.5" customHeight="1">
      <c r="A273" s="41"/>
      <c r="B273" s="42"/>
      <c r="C273" s="216" t="s">
        <v>2367</v>
      </c>
      <c r="D273" s="216" t="s">
        <v>193</v>
      </c>
      <c r="E273" s="217" t="s">
        <v>6218</v>
      </c>
      <c r="F273" s="218" t="s">
        <v>6219</v>
      </c>
      <c r="G273" s="219" t="s">
        <v>3246</v>
      </c>
      <c r="H273" s="220">
        <v>4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80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6220</v>
      </c>
    </row>
    <row r="274" s="2" customFormat="1" ht="16.5" customHeight="1">
      <c r="A274" s="41"/>
      <c r="B274" s="42"/>
      <c r="C274" s="216" t="s">
        <v>2374</v>
      </c>
      <c r="D274" s="216" t="s">
        <v>193</v>
      </c>
      <c r="E274" s="217" t="s">
        <v>6221</v>
      </c>
      <c r="F274" s="218" t="s">
        <v>6222</v>
      </c>
      <c r="G274" s="219" t="s">
        <v>3246</v>
      </c>
      <c r="H274" s="220">
        <v>80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198</v>
      </c>
      <c r="AT274" s="227" t="s">
        <v>193</v>
      </c>
      <c r="AU274" s="227" t="s">
        <v>80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198</v>
      </c>
      <c r="BM274" s="227" t="s">
        <v>6223</v>
      </c>
    </row>
    <row r="275" s="2" customFormat="1" ht="16.5" customHeight="1">
      <c r="A275" s="41"/>
      <c r="B275" s="42"/>
      <c r="C275" s="216" t="s">
        <v>2381</v>
      </c>
      <c r="D275" s="216" t="s">
        <v>193</v>
      </c>
      <c r="E275" s="217" t="s">
        <v>6224</v>
      </c>
      <c r="F275" s="218" t="s">
        <v>6225</v>
      </c>
      <c r="G275" s="219" t="s">
        <v>3246</v>
      </c>
      <c r="H275" s="220">
        <v>80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198</v>
      </c>
      <c r="AT275" s="227" t="s">
        <v>193</v>
      </c>
      <c r="AU275" s="227" t="s">
        <v>80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198</v>
      </c>
      <c r="BM275" s="227" t="s">
        <v>6226</v>
      </c>
    </row>
    <row r="276" s="2" customFormat="1" ht="16.5" customHeight="1">
      <c r="A276" s="41"/>
      <c r="B276" s="42"/>
      <c r="C276" s="216" t="s">
        <v>205</v>
      </c>
      <c r="D276" s="216" t="s">
        <v>193</v>
      </c>
      <c r="E276" s="217" t="s">
        <v>6227</v>
      </c>
      <c r="F276" s="218" t="s">
        <v>6228</v>
      </c>
      <c r="G276" s="219" t="s">
        <v>3246</v>
      </c>
      <c r="H276" s="220">
        <v>2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198</v>
      </c>
      <c r="AT276" s="227" t="s">
        <v>193</v>
      </c>
      <c r="AU276" s="227" t="s">
        <v>80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198</v>
      </c>
      <c r="BM276" s="227" t="s">
        <v>2350</v>
      </c>
    </row>
    <row r="277" s="2" customFormat="1" ht="16.5" customHeight="1">
      <c r="A277" s="41"/>
      <c r="B277" s="42"/>
      <c r="C277" s="216" t="s">
        <v>2392</v>
      </c>
      <c r="D277" s="216" t="s">
        <v>193</v>
      </c>
      <c r="E277" s="217" t="s">
        <v>6229</v>
      </c>
      <c r="F277" s="218" t="s">
        <v>6230</v>
      </c>
      <c r="G277" s="219" t="s">
        <v>3246</v>
      </c>
      <c r="H277" s="220">
        <v>8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198</v>
      </c>
      <c r="AT277" s="227" t="s">
        <v>193</v>
      </c>
      <c r="AU277" s="227" t="s">
        <v>80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198</v>
      </c>
      <c r="BM277" s="227" t="s">
        <v>6231</v>
      </c>
    </row>
    <row r="278" s="2" customFormat="1" ht="16.5" customHeight="1">
      <c r="A278" s="41"/>
      <c r="B278" s="42"/>
      <c r="C278" s="216" t="s">
        <v>2399</v>
      </c>
      <c r="D278" s="216" t="s">
        <v>193</v>
      </c>
      <c r="E278" s="217" t="s">
        <v>6232</v>
      </c>
      <c r="F278" s="218" t="s">
        <v>6233</v>
      </c>
      <c r="G278" s="219" t="s">
        <v>3246</v>
      </c>
      <c r="H278" s="220">
        <v>2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198</v>
      </c>
      <c r="AT278" s="227" t="s">
        <v>193</v>
      </c>
      <c r="AU278" s="227" t="s">
        <v>80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198</v>
      </c>
      <c r="BM278" s="227" t="s">
        <v>6234</v>
      </c>
    </row>
    <row r="279" s="2" customFormat="1" ht="16.5" customHeight="1">
      <c r="A279" s="41"/>
      <c r="B279" s="42"/>
      <c r="C279" s="216" t="s">
        <v>2403</v>
      </c>
      <c r="D279" s="216" t="s">
        <v>193</v>
      </c>
      <c r="E279" s="217" t="s">
        <v>6235</v>
      </c>
      <c r="F279" s="218" t="s">
        <v>6236</v>
      </c>
      <c r="G279" s="219" t="s">
        <v>3246</v>
      </c>
      <c r="H279" s="220">
        <v>2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198</v>
      </c>
      <c r="AT279" s="227" t="s">
        <v>193</v>
      </c>
      <c r="AU279" s="227" t="s">
        <v>80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198</v>
      </c>
      <c r="BM279" s="227" t="s">
        <v>6237</v>
      </c>
    </row>
    <row r="280" s="2" customFormat="1" ht="16.5" customHeight="1">
      <c r="A280" s="41"/>
      <c r="B280" s="42"/>
      <c r="C280" s="216" t="s">
        <v>2407</v>
      </c>
      <c r="D280" s="216" t="s">
        <v>193</v>
      </c>
      <c r="E280" s="217" t="s">
        <v>6238</v>
      </c>
      <c r="F280" s="218" t="s">
        <v>6239</v>
      </c>
      <c r="G280" s="219" t="s">
        <v>3246</v>
      </c>
      <c r="H280" s="220">
        <v>86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198</v>
      </c>
      <c r="AT280" s="227" t="s">
        <v>193</v>
      </c>
      <c r="AU280" s="227" t="s">
        <v>80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6240</v>
      </c>
    </row>
    <row r="281" s="2" customFormat="1" ht="16.5" customHeight="1">
      <c r="A281" s="41"/>
      <c r="B281" s="42"/>
      <c r="C281" s="216" t="s">
        <v>2413</v>
      </c>
      <c r="D281" s="216" t="s">
        <v>193</v>
      </c>
      <c r="E281" s="217" t="s">
        <v>6241</v>
      </c>
      <c r="F281" s="218" t="s">
        <v>6242</v>
      </c>
      <c r="G281" s="219" t="s">
        <v>3246</v>
      </c>
      <c r="H281" s="220">
        <v>38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198</v>
      </c>
      <c r="AT281" s="227" t="s">
        <v>193</v>
      </c>
      <c r="AU281" s="227" t="s">
        <v>80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198</v>
      </c>
      <c r="BM281" s="227" t="s">
        <v>6243</v>
      </c>
    </row>
    <row r="282" s="2" customFormat="1" ht="16.5" customHeight="1">
      <c r="A282" s="41"/>
      <c r="B282" s="42"/>
      <c r="C282" s="216" t="s">
        <v>2417</v>
      </c>
      <c r="D282" s="216" t="s">
        <v>193</v>
      </c>
      <c r="E282" s="217" t="s">
        <v>6244</v>
      </c>
      <c r="F282" s="218" t="s">
        <v>6245</v>
      </c>
      <c r="G282" s="219" t="s">
        <v>3246</v>
      </c>
      <c r="H282" s="220">
        <v>16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198</v>
      </c>
      <c r="AT282" s="227" t="s">
        <v>193</v>
      </c>
      <c r="AU282" s="227" t="s">
        <v>80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198</v>
      </c>
      <c r="BM282" s="227" t="s">
        <v>6246</v>
      </c>
    </row>
    <row r="283" s="2" customFormat="1" ht="16.5" customHeight="1">
      <c r="A283" s="41"/>
      <c r="B283" s="42"/>
      <c r="C283" s="216" t="s">
        <v>2422</v>
      </c>
      <c r="D283" s="216" t="s">
        <v>193</v>
      </c>
      <c r="E283" s="217" t="s">
        <v>6247</v>
      </c>
      <c r="F283" s="218" t="s">
        <v>6248</v>
      </c>
      <c r="G283" s="219" t="s">
        <v>3246</v>
      </c>
      <c r="H283" s="220">
        <v>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43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198</v>
      </c>
      <c r="AT283" s="227" t="s">
        <v>193</v>
      </c>
      <c r="AU283" s="227" t="s">
        <v>80</v>
      </c>
      <c r="AY283" s="20" t="s">
        <v>191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198</v>
      </c>
      <c r="BM283" s="227" t="s">
        <v>6249</v>
      </c>
    </row>
    <row r="284" s="12" customFormat="1" ht="25.92" customHeight="1">
      <c r="A284" s="12"/>
      <c r="B284" s="200"/>
      <c r="C284" s="201"/>
      <c r="D284" s="202" t="s">
        <v>71</v>
      </c>
      <c r="E284" s="203" t="s">
        <v>6250</v>
      </c>
      <c r="F284" s="203" t="s">
        <v>6251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SUM(P285:P303)</f>
        <v>0</v>
      </c>
      <c r="Q284" s="208"/>
      <c r="R284" s="209">
        <f>SUM(R285:R303)</f>
        <v>0</v>
      </c>
      <c r="S284" s="208"/>
      <c r="T284" s="210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80</v>
      </c>
      <c r="AT284" s="212" t="s">
        <v>71</v>
      </c>
      <c r="AU284" s="212" t="s">
        <v>72</v>
      </c>
      <c r="AY284" s="211" t="s">
        <v>191</v>
      </c>
      <c r="BK284" s="213">
        <f>SUM(BK285:BK303)</f>
        <v>0</v>
      </c>
    </row>
    <row r="285" s="2" customFormat="1" ht="16.5" customHeight="1">
      <c r="A285" s="41"/>
      <c r="B285" s="42"/>
      <c r="C285" s="216" t="s">
        <v>2424</v>
      </c>
      <c r="D285" s="216" t="s">
        <v>193</v>
      </c>
      <c r="E285" s="217" t="s">
        <v>6252</v>
      </c>
      <c r="F285" s="218" t="s">
        <v>6253</v>
      </c>
      <c r="G285" s="219" t="s">
        <v>215</v>
      </c>
      <c r="H285" s="220">
        <v>250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198</v>
      </c>
      <c r="AT285" s="227" t="s">
        <v>193</v>
      </c>
      <c r="AU285" s="227" t="s">
        <v>80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198</v>
      </c>
      <c r="BM285" s="227" t="s">
        <v>6254</v>
      </c>
    </row>
    <row r="286" s="2" customFormat="1" ht="16.5" customHeight="1">
      <c r="A286" s="41"/>
      <c r="B286" s="42"/>
      <c r="C286" s="216" t="s">
        <v>2429</v>
      </c>
      <c r="D286" s="216" t="s">
        <v>193</v>
      </c>
      <c r="E286" s="217" t="s">
        <v>6255</v>
      </c>
      <c r="F286" s="218" t="s">
        <v>6256</v>
      </c>
      <c r="G286" s="219" t="s">
        <v>215</v>
      </c>
      <c r="H286" s="220">
        <v>50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198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198</v>
      </c>
      <c r="BM286" s="227" t="s">
        <v>6257</v>
      </c>
    </row>
    <row r="287" s="2" customFormat="1" ht="16.5" customHeight="1">
      <c r="A287" s="41"/>
      <c r="B287" s="42"/>
      <c r="C287" s="216" t="s">
        <v>2433</v>
      </c>
      <c r="D287" s="216" t="s">
        <v>193</v>
      </c>
      <c r="E287" s="217" t="s">
        <v>6258</v>
      </c>
      <c r="F287" s="218" t="s">
        <v>5459</v>
      </c>
      <c r="G287" s="219" t="s">
        <v>215</v>
      </c>
      <c r="H287" s="220">
        <v>200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198</v>
      </c>
      <c r="AT287" s="227" t="s">
        <v>193</v>
      </c>
      <c r="AU287" s="227" t="s">
        <v>80</v>
      </c>
      <c r="AY287" s="20" t="s">
        <v>191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198</v>
      </c>
      <c r="BM287" s="227" t="s">
        <v>3593</v>
      </c>
    </row>
    <row r="288" s="2" customFormat="1" ht="16.5" customHeight="1">
      <c r="A288" s="41"/>
      <c r="B288" s="42"/>
      <c r="C288" s="216" t="s">
        <v>2438</v>
      </c>
      <c r="D288" s="216" t="s">
        <v>193</v>
      </c>
      <c r="E288" s="217" t="s">
        <v>6259</v>
      </c>
      <c r="F288" s="218" t="s">
        <v>6260</v>
      </c>
      <c r="G288" s="219" t="s">
        <v>3246</v>
      </c>
      <c r="H288" s="220">
        <v>30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198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198</v>
      </c>
      <c r="BM288" s="227" t="s">
        <v>6261</v>
      </c>
    </row>
    <row r="289" s="2" customFormat="1" ht="16.5" customHeight="1">
      <c r="A289" s="41"/>
      <c r="B289" s="42"/>
      <c r="C289" s="216" t="s">
        <v>2442</v>
      </c>
      <c r="D289" s="216" t="s">
        <v>193</v>
      </c>
      <c r="E289" s="217" t="s">
        <v>6262</v>
      </c>
      <c r="F289" s="218" t="s">
        <v>6263</v>
      </c>
      <c r="G289" s="219" t="s">
        <v>3246</v>
      </c>
      <c r="H289" s="220">
        <v>65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80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6264</v>
      </c>
    </row>
    <row r="290" s="2" customFormat="1" ht="16.5" customHeight="1">
      <c r="A290" s="41"/>
      <c r="B290" s="42"/>
      <c r="C290" s="216" t="s">
        <v>2446</v>
      </c>
      <c r="D290" s="216" t="s">
        <v>193</v>
      </c>
      <c r="E290" s="217" t="s">
        <v>6265</v>
      </c>
      <c r="F290" s="218" t="s">
        <v>6266</v>
      </c>
      <c r="G290" s="219" t="s">
        <v>3246</v>
      </c>
      <c r="H290" s="220">
        <v>40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198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198</v>
      </c>
      <c r="BM290" s="227" t="s">
        <v>6267</v>
      </c>
    </row>
    <row r="291" s="2" customFormat="1" ht="16.5" customHeight="1">
      <c r="A291" s="41"/>
      <c r="B291" s="42"/>
      <c r="C291" s="216" t="s">
        <v>2451</v>
      </c>
      <c r="D291" s="216" t="s">
        <v>193</v>
      </c>
      <c r="E291" s="217" t="s">
        <v>6268</v>
      </c>
      <c r="F291" s="218" t="s">
        <v>6269</v>
      </c>
      <c r="G291" s="219" t="s">
        <v>3246</v>
      </c>
      <c r="H291" s="220">
        <v>15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43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198</v>
      </c>
      <c r="AT291" s="227" t="s">
        <v>193</v>
      </c>
      <c r="AU291" s="227" t="s">
        <v>80</v>
      </c>
      <c r="AY291" s="20" t="s">
        <v>191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80</v>
      </c>
      <c r="BK291" s="228">
        <f>ROUND(I291*H291,2)</f>
        <v>0</v>
      </c>
      <c r="BL291" s="20" t="s">
        <v>198</v>
      </c>
      <c r="BM291" s="227" t="s">
        <v>6270</v>
      </c>
    </row>
    <row r="292" s="2" customFormat="1" ht="16.5" customHeight="1">
      <c r="A292" s="41"/>
      <c r="B292" s="42"/>
      <c r="C292" s="216" t="s">
        <v>2455</v>
      </c>
      <c r="D292" s="216" t="s">
        <v>193</v>
      </c>
      <c r="E292" s="217" t="s">
        <v>6271</v>
      </c>
      <c r="F292" s="218" t="s">
        <v>6272</v>
      </c>
      <c r="G292" s="219" t="s">
        <v>3246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198</v>
      </c>
      <c r="AT292" s="227" t="s">
        <v>193</v>
      </c>
      <c r="AU292" s="227" t="s">
        <v>80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198</v>
      </c>
      <c r="BM292" s="227" t="s">
        <v>2028</v>
      </c>
    </row>
    <row r="293" s="2" customFormat="1" ht="16.5" customHeight="1">
      <c r="A293" s="41"/>
      <c r="B293" s="42"/>
      <c r="C293" s="216" t="s">
        <v>2459</v>
      </c>
      <c r="D293" s="216" t="s">
        <v>193</v>
      </c>
      <c r="E293" s="217" t="s">
        <v>6273</v>
      </c>
      <c r="F293" s="218" t="s">
        <v>6274</v>
      </c>
      <c r="G293" s="219" t="s">
        <v>3246</v>
      </c>
      <c r="H293" s="220">
        <v>54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198</v>
      </c>
      <c r="AT293" s="227" t="s">
        <v>193</v>
      </c>
      <c r="AU293" s="227" t="s">
        <v>80</v>
      </c>
      <c r="AY293" s="20" t="s">
        <v>191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80</v>
      </c>
      <c r="BK293" s="228">
        <f>ROUND(I293*H293,2)</f>
        <v>0</v>
      </c>
      <c r="BL293" s="20" t="s">
        <v>198</v>
      </c>
      <c r="BM293" s="227" t="s">
        <v>6275</v>
      </c>
    </row>
    <row r="294" s="2" customFormat="1" ht="16.5" customHeight="1">
      <c r="A294" s="41"/>
      <c r="B294" s="42"/>
      <c r="C294" s="216" t="s">
        <v>2464</v>
      </c>
      <c r="D294" s="216" t="s">
        <v>193</v>
      </c>
      <c r="E294" s="217" t="s">
        <v>6276</v>
      </c>
      <c r="F294" s="218" t="s">
        <v>6277</v>
      </c>
      <c r="G294" s="219" t="s">
        <v>3246</v>
      </c>
      <c r="H294" s="220">
        <v>42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80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6278</v>
      </c>
    </row>
    <row r="295" s="2" customFormat="1" ht="16.5" customHeight="1">
      <c r="A295" s="41"/>
      <c r="B295" s="42"/>
      <c r="C295" s="216" t="s">
        <v>2466</v>
      </c>
      <c r="D295" s="216" t="s">
        <v>193</v>
      </c>
      <c r="E295" s="217" t="s">
        <v>6279</v>
      </c>
      <c r="F295" s="218" t="s">
        <v>6280</v>
      </c>
      <c r="G295" s="219" t="s">
        <v>3246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198</v>
      </c>
      <c r="AT295" s="227" t="s">
        <v>193</v>
      </c>
      <c r="AU295" s="227" t="s">
        <v>80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198</v>
      </c>
      <c r="BM295" s="227" t="s">
        <v>6281</v>
      </c>
    </row>
    <row r="296" s="2" customFormat="1" ht="16.5" customHeight="1">
      <c r="A296" s="41"/>
      <c r="B296" s="42"/>
      <c r="C296" s="216" t="s">
        <v>2470</v>
      </c>
      <c r="D296" s="216" t="s">
        <v>193</v>
      </c>
      <c r="E296" s="217" t="s">
        <v>6282</v>
      </c>
      <c r="F296" s="218" t="s">
        <v>6283</v>
      </c>
      <c r="G296" s="219" t="s">
        <v>3246</v>
      </c>
      <c r="H296" s="220">
        <v>32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198</v>
      </c>
      <c r="AT296" s="227" t="s">
        <v>193</v>
      </c>
      <c r="AU296" s="227" t="s">
        <v>80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198</v>
      </c>
      <c r="BM296" s="227" t="s">
        <v>6284</v>
      </c>
    </row>
    <row r="297" s="2" customFormat="1" ht="16.5" customHeight="1">
      <c r="A297" s="41"/>
      <c r="B297" s="42"/>
      <c r="C297" s="216" t="s">
        <v>2474</v>
      </c>
      <c r="D297" s="216" t="s">
        <v>193</v>
      </c>
      <c r="E297" s="217" t="s">
        <v>6285</v>
      </c>
      <c r="F297" s="218" t="s">
        <v>6286</v>
      </c>
      <c r="G297" s="219" t="s">
        <v>3246</v>
      </c>
      <c r="H297" s="220">
        <v>100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198</v>
      </c>
      <c r="AT297" s="227" t="s">
        <v>193</v>
      </c>
      <c r="AU297" s="227" t="s">
        <v>80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198</v>
      </c>
      <c r="BM297" s="227" t="s">
        <v>6287</v>
      </c>
    </row>
    <row r="298" s="2" customFormat="1" ht="16.5" customHeight="1">
      <c r="A298" s="41"/>
      <c r="B298" s="42"/>
      <c r="C298" s="216" t="s">
        <v>2486</v>
      </c>
      <c r="D298" s="216" t="s">
        <v>193</v>
      </c>
      <c r="E298" s="217" t="s">
        <v>6288</v>
      </c>
      <c r="F298" s="218" t="s">
        <v>6289</v>
      </c>
      <c r="G298" s="219" t="s">
        <v>3246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43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198</v>
      </c>
      <c r="AT298" s="227" t="s">
        <v>193</v>
      </c>
      <c r="AU298" s="227" t="s">
        <v>80</v>
      </c>
      <c r="AY298" s="20" t="s">
        <v>191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198</v>
      </c>
      <c r="BM298" s="227" t="s">
        <v>6290</v>
      </c>
    </row>
    <row r="299" s="2" customFormat="1" ht="16.5" customHeight="1">
      <c r="A299" s="41"/>
      <c r="B299" s="42"/>
      <c r="C299" s="216" t="s">
        <v>2490</v>
      </c>
      <c r="D299" s="216" t="s">
        <v>193</v>
      </c>
      <c r="E299" s="217" t="s">
        <v>6291</v>
      </c>
      <c r="F299" s="218" t="s">
        <v>6292</v>
      </c>
      <c r="G299" s="219" t="s">
        <v>3246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198</v>
      </c>
      <c r="AT299" s="227" t="s">
        <v>193</v>
      </c>
      <c r="AU299" s="227" t="s">
        <v>80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198</v>
      </c>
      <c r="BM299" s="227" t="s">
        <v>6293</v>
      </c>
    </row>
    <row r="300" s="2" customFormat="1" ht="16.5" customHeight="1">
      <c r="A300" s="41"/>
      <c r="B300" s="42"/>
      <c r="C300" s="216" t="s">
        <v>2494</v>
      </c>
      <c r="D300" s="216" t="s">
        <v>193</v>
      </c>
      <c r="E300" s="217" t="s">
        <v>6294</v>
      </c>
      <c r="F300" s="218" t="s">
        <v>6295</v>
      </c>
      <c r="G300" s="219" t="s">
        <v>3246</v>
      </c>
      <c r="H300" s="220">
        <v>15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80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6296</v>
      </c>
    </row>
    <row r="301" s="2" customFormat="1" ht="16.5" customHeight="1">
      <c r="A301" s="41"/>
      <c r="B301" s="42"/>
      <c r="C301" s="216" t="s">
        <v>2499</v>
      </c>
      <c r="D301" s="216" t="s">
        <v>193</v>
      </c>
      <c r="E301" s="217" t="s">
        <v>6297</v>
      </c>
      <c r="F301" s="218" t="s">
        <v>6298</v>
      </c>
      <c r="G301" s="219" t="s">
        <v>3246</v>
      </c>
      <c r="H301" s="220">
        <v>30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198</v>
      </c>
      <c r="AT301" s="227" t="s">
        <v>193</v>
      </c>
      <c r="AU301" s="227" t="s">
        <v>80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198</v>
      </c>
      <c r="BM301" s="227" t="s">
        <v>6299</v>
      </c>
    </row>
    <row r="302" s="2" customFormat="1" ht="16.5" customHeight="1">
      <c r="A302" s="41"/>
      <c r="B302" s="42"/>
      <c r="C302" s="216" t="s">
        <v>2503</v>
      </c>
      <c r="D302" s="216" t="s">
        <v>193</v>
      </c>
      <c r="E302" s="217" t="s">
        <v>6300</v>
      </c>
      <c r="F302" s="218" t="s">
        <v>6301</v>
      </c>
      <c r="G302" s="219" t="s">
        <v>3246</v>
      </c>
      <c r="H302" s="220">
        <v>15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43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198</v>
      </c>
      <c r="AT302" s="227" t="s">
        <v>193</v>
      </c>
      <c r="AU302" s="227" t="s">
        <v>80</v>
      </c>
      <c r="AY302" s="20" t="s">
        <v>191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80</v>
      </c>
      <c r="BK302" s="228">
        <f>ROUND(I302*H302,2)</f>
        <v>0</v>
      </c>
      <c r="BL302" s="20" t="s">
        <v>198</v>
      </c>
      <c r="BM302" s="227" t="s">
        <v>6302</v>
      </c>
    </row>
    <row r="303" s="2" customFormat="1" ht="16.5" customHeight="1">
      <c r="A303" s="41"/>
      <c r="B303" s="42"/>
      <c r="C303" s="216" t="s">
        <v>2508</v>
      </c>
      <c r="D303" s="216" t="s">
        <v>193</v>
      </c>
      <c r="E303" s="217" t="s">
        <v>6303</v>
      </c>
      <c r="F303" s="218" t="s">
        <v>6304</v>
      </c>
      <c r="G303" s="219" t="s">
        <v>3246</v>
      </c>
      <c r="H303" s="220">
        <v>20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198</v>
      </c>
      <c r="AT303" s="227" t="s">
        <v>193</v>
      </c>
      <c r="AU303" s="227" t="s">
        <v>80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198</v>
      </c>
      <c r="BM303" s="227" t="s">
        <v>6305</v>
      </c>
    </row>
    <row r="304" s="12" customFormat="1" ht="25.92" customHeight="1">
      <c r="A304" s="12"/>
      <c r="B304" s="200"/>
      <c r="C304" s="201"/>
      <c r="D304" s="202" t="s">
        <v>71</v>
      </c>
      <c r="E304" s="203" t="s">
        <v>6306</v>
      </c>
      <c r="F304" s="203" t="s">
        <v>6307</v>
      </c>
      <c r="G304" s="201"/>
      <c r="H304" s="201"/>
      <c r="I304" s="204"/>
      <c r="J304" s="205">
        <f>BK304</f>
        <v>0</v>
      </c>
      <c r="K304" s="201"/>
      <c r="L304" s="206"/>
      <c r="M304" s="207"/>
      <c r="N304" s="208"/>
      <c r="O304" s="208"/>
      <c r="P304" s="209">
        <f>SUM(P305:P321)</f>
        <v>0</v>
      </c>
      <c r="Q304" s="208"/>
      <c r="R304" s="209">
        <f>SUM(R305:R321)</f>
        <v>0</v>
      </c>
      <c r="S304" s="208"/>
      <c r="T304" s="210">
        <f>SUM(T305:T321)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80</v>
      </c>
      <c r="AT304" s="212" t="s">
        <v>71</v>
      </c>
      <c r="AU304" s="212" t="s">
        <v>72</v>
      </c>
      <c r="AY304" s="211" t="s">
        <v>191</v>
      </c>
      <c r="BK304" s="213">
        <f>SUM(BK305:BK321)</f>
        <v>0</v>
      </c>
    </row>
    <row r="305" s="2" customFormat="1" ht="16.5" customHeight="1">
      <c r="A305" s="41"/>
      <c r="B305" s="42"/>
      <c r="C305" s="216" t="s">
        <v>2512</v>
      </c>
      <c r="D305" s="216" t="s">
        <v>193</v>
      </c>
      <c r="E305" s="217" t="s">
        <v>6308</v>
      </c>
      <c r="F305" s="218" t="s">
        <v>6309</v>
      </c>
      <c r="G305" s="219" t="s">
        <v>3246</v>
      </c>
      <c r="H305" s="220">
        <v>5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198</v>
      </c>
      <c r="AT305" s="227" t="s">
        <v>193</v>
      </c>
      <c r="AU305" s="227" t="s">
        <v>80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198</v>
      </c>
      <c r="BM305" s="227" t="s">
        <v>6310</v>
      </c>
    </row>
    <row r="306" s="2" customFormat="1" ht="16.5" customHeight="1">
      <c r="A306" s="41"/>
      <c r="B306" s="42"/>
      <c r="C306" s="216" t="s">
        <v>2526</v>
      </c>
      <c r="D306" s="216" t="s">
        <v>193</v>
      </c>
      <c r="E306" s="217" t="s">
        <v>6311</v>
      </c>
      <c r="F306" s="218" t="s">
        <v>6312</v>
      </c>
      <c r="G306" s="219" t="s">
        <v>3246</v>
      </c>
      <c r="H306" s="220">
        <v>30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80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6313</v>
      </c>
    </row>
    <row r="307" s="2" customFormat="1" ht="16.5" customHeight="1">
      <c r="A307" s="41"/>
      <c r="B307" s="42"/>
      <c r="C307" s="216" t="s">
        <v>2530</v>
      </c>
      <c r="D307" s="216" t="s">
        <v>193</v>
      </c>
      <c r="E307" s="217" t="s">
        <v>6314</v>
      </c>
      <c r="F307" s="218" t="s">
        <v>6315</v>
      </c>
      <c r="G307" s="219" t="s">
        <v>3246</v>
      </c>
      <c r="H307" s="220">
        <v>10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198</v>
      </c>
      <c r="AT307" s="227" t="s">
        <v>193</v>
      </c>
      <c r="AU307" s="227" t="s">
        <v>80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198</v>
      </c>
      <c r="BM307" s="227" t="s">
        <v>6316</v>
      </c>
    </row>
    <row r="308" s="2" customFormat="1" ht="16.5" customHeight="1">
      <c r="A308" s="41"/>
      <c r="B308" s="42"/>
      <c r="C308" s="216" t="s">
        <v>2534</v>
      </c>
      <c r="D308" s="216" t="s">
        <v>193</v>
      </c>
      <c r="E308" s="217" t="s">
        <v>6317</v>
      </c>
      <c r="F308" s="218" t="s">
        <v>6318</v>
      </c>
      <c r="G308" s="219" t="s">
        <v>3246</v>
      </c>
      <c r="H308" s="220">
        <v>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43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198</v>
      </c>
      <c r="AT308" s="227" t="s">
        <v>193</v>
      </c>
      <c r="AU308" s="227" t="s">
        <v>80</v>
      </c>
      <c r="AY308" s="20" t="s">
        <v>191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80</v>
      </c>
      <c r="BK308" s="228">
        <f>ROUND(I308*H308,2)</f>
        <v>0</v>
      </c>
      <c r="BL308" s="20" t="s">
        <v>198</v>
      </c>
      <c r="BM308" s="227" t="s">
        <v>6319</v>
      </c>
    </row>
    <row r="309" s="2" customFormat="1" ht="16.5" customHeight="1">
      <c r="A309" s="41"/>
      <c r="B309" s="42"/>
      <c r="C309" s="216" t="s">
        <v>2539</v>
      </c>
      <c r="D309" s="216" t="s">
        <v>193</v>
      </c>
      <c r="E309" s="217" t="s">
        <v>6320</v>
      </c>
      <c r="F309" s="218" t="s">
        <v>6321</v>
      </c>
      <c r="G309" s="219" t="s">
        <v>3246</v>
      </c>
      <c r="H309" s="220">
        <v>503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80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6322</v>
      </c>
    </row>
    <row r="310" s="2" customFormat="1" ht="16.5" customHeight="1">
      <c r="A310" s="41"/>
      <c r="B310" s="42"/>
      <c r="C310" s="216" t="s">
        <v>2543</v>
      </c>
      <c r="D310" s="216" t="s">
        <v>193</v>
      </c>
      <c r="E310" s="217" t="s">
        <v>6323</v>
      </c>
      <c r="F310" s="218" t="s">
        <v>6324</v>
      </c>
      <c r="G310" s="219" t="s">
        <v>3246</v>
      </c>
      <c r="H310" s="220">
        <v>20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198</v>
      </c>
      <c r="AT310" s="227" t="s">
        <v>193</v>
      </c>
      <c r="AU310" s="227" t="s">
        <v>80</v>
      </c>
      <c r="AY310" s="20" t="s">
        <v>191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198</v>
      </c>
      <c r="BM310" s="227" t="s">
        <v>6325</v>
      </c>
    </row>
    <row r="311" s="2" customFormat="1" ht="16.5" customHeight="1">
      <c r="A311" s="41"/>
      <c r="B311" s="42"/>
      <c r="C311" s="216" t="s">
        <v>2550</v>
      </c>
      <c r="D311" s="216" t="s">
        <v>193</v>
      </c>
      <c r="E311" s="217" t="s">
        <v>6326</v>
      </c>
      <c r="F311" s="218" t="s">
        <v>6327</v>
      </c>
      <c r="G311" s="219" t="s">
        <v>3246</v>
      </c>
      <c r="H311" s="220">
        <v>10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198</v>
      </c>
      <c r="AT311" s="227" t="s">
        <v>193</v>
      </c>
      <c r="AU311" s="227" t="s">
        <v>80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198</v>
      </c>
      <c r="BM311" s="227" t="s">
        <v>6328</v>
      </c>
    </row>
    <row r="312" s="2" customFormat="1" ht="16.5" customHeight="1">
      <c r="A312" s="41"/>
      <c r="B312" s="42"/>
      <c r="C312" s="216" t="s">
        <v>2557</v>
      </c>
      <c r="D312" s="216" t="s">
        <v>193</v>
      </c>
      <c r="E312" s="217" t="s">
        <v>6329</v>
      </c>
      <c r="F312" s="218" t="s">
        <v>6330</v>
      </c>
      <c r="G312" s="219" t="s">
        <v>215</v>
      </c>
      <c r="H312" s="220">
        <v>680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80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6331</v>
      </c>
    </row>
    <row r="313" s="2" customFormat="1" ht="16.5" customHeight="1">
      <c r="A313" s="41"/>
      <c r="B313" s="42"/>
      <c r="C313" s="216" t="s">
        <v>2562</v>
      </c>
      <c r="D313" s="216" t="s">
        <v>193</v>
      </c>
      <c r="E313" s="217" t="s">
        <v>6332</v>
      </c>
      <c r="F313" s="218" t="s">
        <v>6333</v>
      </c>
      <c r="G313" s="219" t="s">
        <v>215</v>
      </c>
      <c r="H313" s="220">
        <v>250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198</v>
      </c>
      <c r="AT313" s="227" t="s">
        <v>193</v>
      </c>
      <c r="AU313" s="227" t="s">
        <v>80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198</v>
      </c>
      <c r="BM313" s="227" t="s">
        <v>6334</v>
      </c>
    </row>
    <row r="314" s="2" customFormat="1" ht="16.5" customHeight="1">
      <c r="A314" s="41"/>
      <c r="B314" s="42"/>
      <c r="C314" s="216" t="s">
        <v>2568</v>
      </c>
      <c r="D314" s="216" t="s">
        <v>193</v>
      </c>
      <c r="E314" s="217" t="s">
        <v>6335</v>
      </c>
      <c r="F314" s="218" t="s">
        <v>6336</v>
      </c>
      <c r="G314" s="219" t="s">
        <v>215</v>
      </c>
      <c r="H314" s="220">
        <v>120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198</v>
      </c>
      <c r="AT314" s="227" t="s">
        <v>193</v>
      </c>
      <c r="AU314" s="227" t="s">
        <v>80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6337</v>
      </c>
    </row>
    <row r="315" s="2" customFormat="1" ht="16.5" customHeight="1">
      <c r="A315" s="41"/>
      <c r="B315" s="42"/>
      <c r="C315" s="216" t="s">
        <v>2573</v>
      </c>
      <c r="D315" s="216" t="s">
        <v>193</v>
      </c>
      <c r="E315" s="217" t="s">
        <v>6338</v>
      </c>
      <c r="F315" s="218" t="s">
        <v>6339</v>
      </c>
      <c r="G315" s="219" t="s">
        <v>215</v>
      </c>
      <c r="H315" s="220">
        <v>80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198</v>
      </c>
      <c r="AT315" s="227" t="s">
        <v>193</v>
      </c>
      <c r="AU315" s="227" t="s">
        <v>80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198</v>
      </c>
      <c r="BM315" s="227" t="s">
        <v>6340</v>
      </c>
    </row>
    <row r="316" s="2" customFormat="1" ht="16.5" customHeight="1">
      <c r="A316" s="41"/>
      <c r="B316" s="42"/>
      <c r="C316" s="216" t="s">
        <v>2578</v>
      </c>
      <c r="D316" s="216" t="s">
        <v>193</v>
      </c>
      <c r="E316" s="217" t="s">
        <v>6341</v>
      </c>
      <c r="F316" s="218" t="s">
        <v>6342</v>
      </c>
      <c r="G316" s="219" t="s">
        <v>215</v>
      </c>
      <c r="H316" s="220">
        <v>60</v>
      </c>
      <c r="I316" s="221"/>
      <c r="J316" s="222">
        <f>ROUND(I316*H316,2)</f>
        <v>0</v>
      </c>
      <c r="K316" s="218" t="s">
        <v>19</v>
      </c>
      <c r="L316" s="47"/>
      <c r="M316" s="223" t="s">
        <v>19</v>
      </c>
      <c r="N316" s="224" t="s">
        <v>43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198</v>
      </c>
      <c r="AT316" s="227" t="s">
        <v>193</v>
      </c>
      <c r="AU316" s="227" t="s">
        <v>80</v>
      </c>
      <c r="AY316" s="20" t="s">
        <v>191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80</v>
      </c>
      <c r="BK316" s="228">
        <f>ROUND(I316*H316,2)</f>
        <v>0</v>
      </c>
      <c r="BL316" s="20" t="s">
        <v>198</v>
      </c>
      <c r="BM316" s="227" t="s">
        <v>6343</v>
      </c>
    </row>
    <row r="317" s="2" customFormat="1" ht="16.5" customHeight="1">
      <c r="A317" s="41"/>
      <c r="B317" s="42"/>
      <c r="C317" s="216" t="s">
        <v>2583</v>
      </c>
      <c r="D317" s="216" t="s">
        <v>193</v>
      </c>
      <c r="E317" s="217" t="s">
        <v>6344</v>
      </c>
      <c r="F317" s="218" t="s">
        <v>6345</v>
      </c>
      <c r="G317" s="219" t="s">
        <v>215</v>
      </c>
      <c r="H317" s="220">
        <v>50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198</v>
      </c>
      <c r="AT317" s="227" t="s">
        <v>193</v>
      </c>
      <c r="AU317" s="227" t="s">
        <v>80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198</v>
      </c>
      <c r="BM317" s="227" t="s">
        <v>6346</v>
      </c>
    </row>
    <row r="318" s="2" customFormat="1" ht="16.5" customHeight="1">
      <c r="A318" s="41"/>
      <c r="B318" s="42"/>
      <c r="C318" s="216" t="s">
        <v>2588</v>
      </c>
      <c r="D318" s="216" t="s">
        <v>193</v>
      </c>
      <c r="E318" s="217" t="s">
        <v>6347</v>
      </c>
      <c r="F318" s="218" t="s">
        <v>6348</v>
      </c>
      <c r="G318" s="219" t="s">
        <v>215</v>
      </c>
      <c r="H318" s="220">
        <v>60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80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6349</v>
      </c>
    </row>
    <row r="319" s="2" customFormat="1" ht="16.5" customHeight="1">
      <c r="A319" s="41"/>
      <c r="B319" s="42"/>
      <c r="C319" s="216" t="s">
        <v>2600</v>
      </c>
      <c r="D319" s="216" t="s">
        <v>193</v>
      </c>
      <c r="E319" s="217" t="s">
        <v>6350</v>
      </c>
      <c r="F319" s="218" t="s">
        <v>6351</v>
      </c>
      <c r="G319" s="219" t="s">
        <v>215</v>
      </c>
      <c r="H319" s="220">
        <v>1250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80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6352</v>
      </c>
    </row>
    <row r="320" s="2" customFormat="1" ht="16.5" customHeight="1">
      <c r="A320" s="41"/>
      <c r="B320" s="42"/>
      <c r="C320" s="216" t="s">
        <v>2605</v>
      </c>
      <c r="D320" s="216" t="s">
        <v>193</v>
      </c>
      <c r="E320" s="217" t="s">
        <v>6353</v>
      </c>
      <c r="F320" s="218" t="s">
        <v>6354</v>
      </c>
      <c r="G320" s="219" t="s">
        <v>1187</v>
      </c>
      <c r="H320" s="220">
        <v>350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198</v>
      </c>
      <c r="AT320" s="227" t="s">
        <v>193</v>
      </c>
      <c r="AU320" s="227" t="s">
        <v>80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198</v>
      </c>
      <c r="BM320" s="227" t="s">
        <v>6355</v>
      </c>
    </row>
    <row r="321" s="2" customFormat="1" ht="16.5" customHeight="1">
      <c r="A321" s="41"/>
      <c r="B321" s="42"/>
      <c r="C321" s="216" t="s">
        <v>2611</v>
      </c>
      <c r="D321" s="216" t="s">
        <v>193</v>
      </c>
      <c r="E321" s="217" t="s">
        <v>6356</v>
      </c>
      <c r="F321" s="218" t="s">
        <v>6357</v>
      </c>
      <c r="G321" s="219" t="s">
        <v>1187</v>
      </c>
      <c r="H321" s="220">
        <v>1200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43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198</v>
      </c>
      <c r="AT321" s="227" t="s">
        <v>193</v>
      </c>
      <c r="AU321" s="227" t="s">
        <v>80</v>
      </c>
      <c r="AY321" s="20" t="s">
        <v>191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80</v>
      </c>
      <c r="BK321" s="228">
        <f>ROUND(I321*H321,2)</f>
        <v>0</v>
      </c>
      <c r="BL321" s="20" t="s">
        <v>198</v>
      </c>
      <c r="BM321" s="227" t="s">
        <v>6358</v>
      </c>
    </row>
    <row r="322" s="12" customFormat="1" ht="25.92" customHeight="1">
      <c r="A322" s="12"/>
      <c r="B322" s="200"/>
      <c r="C322" s="201"/>
      <c r="D322" s="202" t="s">
        <v>71</v>
      </c>
      <c r="E322" s="203" t="s">
        <v>6359</v>
      </c>
      <c r="F322" s="203" t="s">
        <v>5460</v>
      </c>
      <c r="G322" s="201"/>
      <c r="H322" s="201"/>
      <c r="I322" s="204"/>
      <c r="J322" s="205">
        <f>BK322</f>
        <v>0</v>
      </c>
      <c r="K322" s="201"/>
      <c r="L322" s="206"/>
      <c r="M322" s="207"/>
      <c r="N322" s="208"/>
      <c r="O322" s="208"/>
      <c r="P322" s="209">
        <f>SUM(P323:P324)</f>
        <v>0</v>
      </c>
      <c r="Q322" s="208"/>
      <c r="R322" s="209">
        <f>SUM(R323:R324)</f>
        <v>0</v>
      </c>
      <c r="S322" s="208"/>
      <c r="T322" s="21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80</v>
      </c>
      <c r="AT322" s="212" t="s">
        <v>71</v>
      </c>
      <c r="AU322" s="212" t="s">
        <v>72</v>
      </c>
      <c r="AY322" s="211" t="s">
        <v>191</v>
      </c>
      <c r="BK322" s="213">
        <f>SUM(BK323:BK324)</f>
        <v>0</v>
      </c>
    </row>
    <row r="323" s="2" customFormat="1" ht="16.5" customHeight="1">
      <c r="A323" s="41"/>
      <c r="B323" s="42"/>
      <c r="C323" s="216" t="s">
        <v>2616</v>
      </c>
      <c r="D323" s="216" t="s">
        <v>193</v>
      </c>
      <c r="E323" s="217" t="s">
        <v>6360</v>
      </c>
      <c r="F323" s="218" t="s">
        <v>6361</v>
      </c>
      <c r="G323" s="219" t="s">
        <v>3246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198</v>
      </c>
      <c r="AT323" s="227" t="s">
        <v>193</v>
      </c>
      <c r="AU323" s="227" t="s">
        <v>80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198</v>
      </c>
      <c r="BM323" s="227" t="s">
        <v>6362</v>
      </c>
    </row>
    <row r="324" s="2" customFormat="1" ht="16.5" customHeight="1">
      <c r="A324" s="41"/>
      <c r="B324" s="42"/>
      <c r="C324" s="216" t="s">
        <v>2623</v>
      </c>
      <c r="D324" s="216" t="s">
        <v>193</v>
      </c>
      <c r="E324" s="217" t="s">
        <v>6363</v>
      </c>
      <c r="F324" s="218" t="s">
        <v>6364</v>
      </c>
      <c r="G324" s="219" t="s">
        <v>3246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80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6365</v>
      </c>
    </row>
    <row r="325" s="12" customFormat="1" ht="25.92" customHeight="1">
      <c r="A325" s="12"/>
      <c r="B325" s="200"/>
      <c r="C325" s="201"/>
      <c r="D325" s="202" t="s">
        <v>71</v>
      </c>
      <c r="E325" s="203" t="s">
        <v>3241</v>
      </c>
      <c r="F325" s="203" t="s">
        <v>3242</v>
      </c>
      <c r="G325" s="201"/>
      <c r="H325" s="201"/>
      <c r="I325" s="204"/>
      <c r="J325" s="205">
        <f>BK325</f>
        <v>0</v>
      </c>
      <c r="K325" s="201"/>
      <c r="L325" s="206"/>
      <c r="M325" s="207"/>
      <c r="N325" s="208"/>
      <c r="O325" s="208"/>
      <c r="P325" s="209">
        <f>SUM(P326:P332)</f>
        <v>0</v>
      </c>
      <c r="Q325" s="208"/>
      <c r="R325" s="209">
        <f>SUM(R326:R332)</f>
        <v>0</v>
      </c>
      <c r="S325" s="208"/>
      <c r="T325" s="210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198</v>
      </c>
      <c r="AT325" s="212" t="s">
        <v>71</v>
      </c>
      <c r="AU325" s="212" t="s">
        <v>72</v>
      </c>
      <c r="AY325" s="211" t="s">
        <v>191</v>
      </c>
      <c r="BK325" s="213">
        <f>SUM(BK326:BK332)</f>
        <v>0</v>
      </c>
    </row>
    <row r="326" s="2" customFormat="1" ht="16.5" customHeight="1">
      <c r="A326" s="41"/>
      <c r="B326" s="42"/>
      <c r="C326" s="216" t="s">
        <v>2628</v>
      </c>
      <c r="D326" s="216" t="s">
        <v>193</v>
      </c>
      <c r="E326" s="217" t="s">
        <v>5463</v>
      </c>
      <c r="F326" s="218" t="s">
        <v>5464</v>
      </c>
      <c r="G326" s="219" t="s">
        <v>5465</v>
      </c>
      <c r="H326" s="220">
        <v>1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3247</v>
      </c>
      <c r="AT326" s="227" t="s">
        <v>193</v>
      </c>
      <c r="AU326" s="227" t="s">
        <v>80</v>
      </c>
      <c r="AY326" s="20" t="s">
        <v>191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80</v>
      </c>
      <c r="BK326" s="228">
        <f>ROUND(I326*H326,2)</f>
        <v>0</v>
      </c>
      <c r="BL326" s="20" t="s">
        <v>3247</v>
      </c>
      <c r="BM326" s="227" t="s">
        <v>6366</v>
      </c>
    </row>
    <row r="327" s="2" customFormat="1" ht="16.5" customHeight="1">
      <c r="A327" s="41"/>
      <c r="B327" s="42"/>
      <c r="C327" s="216" t="s">
        <v>2634</v>
      </c>
      <c r="D327" s="216" t="s">
        <v>193</v>
      </c>
      <c r="E327" s="217" t="s">
        <v>6367</v>
      </c>
      <c r="F327" s="218" t="s">
        <v>6368</v>
      </c>
      <c r="G327" s="219" t="s">
        <v>5465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3247</v>
      </c>
      <c r="AT327" s="227" t="s">
        <v>193</v>
      </c>
      <c r="AU327" s="227" t="s">
        <v>80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3247</v>
      </c>
      <c r="BM327" s="227" t="s">
        <v>6369</v>
      </c>
    </row>
    <row r="328" s="2" customFormat="1" ht="16.5" customHeight="1">
      <c r="A328" s="41"/>
      <c r="B328" s="42"/>
      <c r="C328" s="216" t="s">
        <v>2639</v>
      </c>
      <c r="D328" s="216" t="s">
        <v>193</v>
      </c>
      <c r="E328" s="217" t="s">
        <v>6370</v>
      </c>
      <c r="F328" s="218" t="s">
        <v>6371</v>
      </c>
      <c r="G328" s="219" t="s">
        <v>5465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3247</v>
      </c>
      <c r="AT328" s="227" t="s">
        <v>193</v>
      </c>
      <c r="AU328" s="227" t="s">
        <v>80</v>
      </c>
      <c r="AY328" s="20" t="s">
        <v>191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80</v>
      </c>
      <c r="BK328" s="228">
        <f>ROUND(I328*H328,2)</f>
        <v>0</v>
      </c>
      <c r="BL328" s="20" t="s">
        <v>3247</v>
      </c>
      <c r="BM328" s="227" t="s">
        <v>6372</v>
      </c>
    </row>
    <row r="329" s="2" customFormat="1" ht="16.5" customHeight="1">
      <c r="A329" s="41"/>
      <c r="B329" s="42"/>
      <c r="C329" s="216" t="s">
        <v>2644</v>
      </c>
      <c r="D329" s="216" t="s">
        <v>193</v>
      </c>
      <c r="E329" s="217" t="s">
        <v>5467</v>
      </c>
      <c r="F329" s="218" t="s">
        <v>4267</v>
      </c>
      <c r="G329" s="219" t="s">
        <v>5465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3247</v>
      </c>
      <c r="AT329" s="227" t="s">
        <v>193</v>
      </c>
      <c r="AU329" s="227" t="s">
        <v>80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3247</v>
      </c>
      <c r="BM329" s="227" t="s">
        <v>6373</v>
      </c>
    </row>
    <row r="330" s="2" customFormat="1" ht="16.5" customHeight="1">
      <c r="A330" s="41"/>
      <c r="B330" s="42"/>
      <c r="C330" s="216" t="s">
        <v>2648</v>
      </c>
      <c r="D330" s="216" t="s">
        <v>193</v>
      </c>
      <c r="E330" s="217" t="s">
        <v>6374</v>
      </c>
      <c r="F330" s="218" t="s">
        <v>6375</v>
      </c>
      <c r="G330" s="219" t="s">
        <v>5465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3247</v>
      </c>
      <c r="AT330" s="227" t="s">
        <v>193</v>
      </c>
      <c r="AU330" s="227" t="s">
        <v>80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3247</v>
      </c>
      <c r="BM330" s="227" t="s">
        <v>6376</v>
      </c>
    </row>
    <row r="331" s="2" customFormat="1" ht="16.5" customHeight="1">
      <c r="A331" s="41"/>
      <c r="B331" s="42"/>
      <c r="C331" s="216" t="s">
        <v>2653</v>
      </c>
      <c r="D331" s="216" t="s">
        <v>193</v>
      </c>
      <c r="E331" s="217" t="s">
        <v>5469</v>
      </c>
      <c r="F331" s="218" t="s">
        <v>5470</v>
      </c>
      <c r="G331" s="219" t="s">
        <v>5465</v>
      </c>
      <c r="H331" s="220">
        <v>1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3247</v>
      </c>
      <c r="AT331" s="227" t="s">
        <v>193</v>
      </c>
      <c r="AU331" s="227" t="s">
        <v>80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3247</v>
      </c>
      <c r="BM331" s="227" t="s">
        <v>6377</v>
      </c>
    </row>
    <row r="332" s="2" customFormat="1" ht="16.5" customHeight="1">
      <c r="A332" s="41"/>
      <c r="B332" s="42"/>
      <c r="C332" s="216" t="s">
        <v>2655</v>
      </c>
      <c r="D332" s="216" t="s">
        <v>193</v>
      </c>
      <c r="E332" s="217" t="s">
        <v>6378</v>
      </c>
      <c r="F332" s="218" t="s">
        <v>6379</v>
      </c>
      <c r="G332" s="219" t="s">
        <v>5465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99" t="s">
        <v>19</v>
      </c>
      <c r="N332" s="300" t="s">
        <v>43</v>
      </c>
      <c r="O332" s="290"/>
      <c r="P332" s="301">
        <f>O332*H332</f>
        <v>0</v>
      </c>
      <c r="Q332" s="301">
        <v>0</v>
      </c>
      <c r="R332" s="301">
        <f>Q332*H332</f>
        <v>0</v>
      </c>
      <c r="S332" s="301">
        <v>0</v>
      </c>
      <c r="T332" s="302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3247</v>
      </c>
      <c r="AT332" s="227" t="s">
        <v>193</v>
      </c>
      <c r="AU332" s="227" t="s">
        <v>80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3247</v>
      </c>
      <c r="BM332" s="227" t="s">
        <v>6380</v>
      </c>
    </row>
    <row r="333" s="2" customFormat="1" ht="6.96" customHeight="1">
      <c r="A333" s="41"/>
      <c r="B333" s="62"/>
      <c r="C333" s="63"/>
      <c r="D333" s="63"/>
      <c r="E333" s="63"/>
      <c r="F333" s="63"/>
      <c r="G333" s="63"/>
      <c r="H333" s="63"/>
      <c r="I333" s="63"/>
      <c r="J333" s="63"/>
      <c r="K333" s="63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+vlvuAYjt47R2g8WKo8zXawtK8jeCy59+G/2wI8QThXWlHTKssKL+cMYCMzBEM0R7yb5xBjm2NNr0m76Zu7Vyg==" hashValue="ilWeIna4aGmIcnc0EXFTObYBBHQ3jA+fsO4y2KBJacCgpGGCmshdQkj+WV7ok+dqLSGYwEJH31Ozj+n1GdV8bg==" algorithmName="SHA-512" password="CC35"/>
  <autoFilter ref="C106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6381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ROUND((SUM(BE87:BE174)),  2)</f>
        <v>0</v>
      </c>
      <c r="G33" s="41"/>
      <c r="H33" s="41"/>
      <c r="I33" s="161">
        <v>0.20999999999999999</v>
      </c>
      <c r="J33" s="160">
        <f>ROUND(((SUM(BE87:BE174))*I33),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ROUND((SUM(BF87:BF174)),  2)</f>
        <v>0</v>
      </c>
      <c r="G34" s="41"/>
      <c r="H34" s="41"/>
      <c r="I34" s="161">
        <v>0.12</v>
      </c>
      <c r="J34" s="160">
        <f>ROUND(((SUM(BF87:BF174))*I34),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ROUND((SUM(BG87:BG174)),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ROUND((SUM(BH87:BH174)),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ROUND((SUM(BI87:BI174)),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1102 - Slaboproud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6382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6383</v>
      </c>
      <c r="E61" s="181"/>
      <c r="F61" s="181"/>
      <c r="G61" s="181"/>
      <c r="H61" s="181"/>
      <c r="I61" s="181"/>
      <c r="J61" s="182">
        <f>J116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6384</v>
      </c>
      <c r="E62" s="181"/>
      <c r="F62" s="181"/>
      <c r="G62" s="181"/>
      <c r="H62" s="181"/>
      <c r="I62" s="181"/>
      <c r="J62" s="182">
        <f>J128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6385</v>
      </c>
      <c r="E63" s="181"/>
      <c r="F63" s="181"/>
      <c r="G63" s="181"/>
      <c r="H63" s="181"/>
      <c r="I63" s="181"/>
      <c r="J63" s="182">
        <f>J134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6386</v>
      </c>
      <c r="E64" s="181"/>
      <c r="F64" s="181"/>
      <c r="G64" s="181"/>
      <c r="H64" s="181"/>
      <c r="I64" s="181"/>
      <c r="J64" s="182">
        <f>J146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6387</v>
      </c>
      <c r="E65" s="181"/>
      <c r="F65" s="181"/>
      <c r="G65" s="181"/>
      <c r="H65" s="181"/>
      <c r="I65" s="181"/>
      <c r="J65" s="182">
        <f>J151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6388</v>
      </c>
      <c r="E66" s="181"/>
      <c r="F66" s="181"/>
      <c r="G66" s="181"/>
      <c r="H66" s="181"/>
      <c r="I66" s="181"/>
      <c r="J66" s="182">
        <f>J167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1292</v>
      </c>
      <c r="E67" s="181"/>
      <c r="F67" s="181"/>
      <c r="G67" s="181"/>
      <c r="H67" s="181"/>
      <c r="I67" s="181"/>
      <c r="J67" s="182">
        <f>J170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1102 - Slaboproud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P88+P116+P128+P134+P146+P151+P167+P170</f>
        <v>0</v>
      </c>
      <c r="Q87" s="99"/>
      <c r="R87" s="197">
        <f>R88+R116+R128+R134+R146+R151+R167+R170</f>
        <v>0</v>
      </c>
      <c r="S87" s="99"/>
      <c r="T87" s="198">
        <f>T88+T116+T128+T134+T146+T151+T167+T170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BK88+BK116+BK128+BK134+BK146+BK151+BK167+BK170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5431</v>
      </c>
      <c r="F88" s="203" t="s">
        <v>6389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SUM(P89:P115)</f>
        <v>0</v>
      </c>
      <c r="Q88" s="208"/>
      <c r="R88" s="209">
        <f>SUM(R89:R115)</f>
        <v>0</v>
      </c>
      <c r="S88" s="208"/>
      <c r="T88" s="210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SUM(BK89:BK115)</f>
        <v>0</v>
      </c>
    </row>
    <row r="89" s="2" customFormat="1" ht="37.8" customHeight="1">
      <c r="A89" s="41"/>
      <c r="B89" s="42"/>
      <c r="C89" s="216" t="s">
        <v>80</v>
      </c>
      <c r="D89" s="216" t="s">
        <v>193</v>
      </c>
      <c r="E89" s="217" t="s">
        <v>5431</v>
      </c>
      <c r="F89" s="218" t="s">
        <v>6390</v>
      </c>
      <c r="G89" s="219" t="s">
        <v>6391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82</v>
      </c>
    </row>
    <row r="90" s="2" customFormat="1" ht="16.5" customHeight="1">
      <c r="A90" s="41"/>
      <c r="B90" s="42"/>
      <c r="C90" s="216" t="s">
        <v>82</v>
      </c>
      <c r="D90" s="216" t="s">
        <v>193</v>
      </c>
      <c r="E90" s="217" t="s">
        <v>5434</v>
      </c>
      <c r="F90" s="218" t="s">
        <v>6392</v>
      </c>
      <c r="G90" s="219" t="s">
        <v>3246</v>
      </c>
      <c r="H90" s="220">
        <v>2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198</v>
      </c>
    </row>
    <row r="91" s="2" customFormat="1" ht="16.5" customHeight="1">
      <c r="A91" s="41"/>
      <c r="B91" s="42"/>
      <c r="C91" s="216" t="s">
        <v>93</v>
      </c>
      <c r="D91" s="216" t="s">
        <v>193</v>
      </c>
      <c r="E91" s="217" t="s">
        <v>5436</v>
      </c>
      <c r="F91" s="218" t="s">
        <v>6393</v>
      </c>
      <c r="G91" s="219" t="s">
        <v>3246</v>
      </c>
      <c r="H91" s="220">
        <v>3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247</v>
      </c>
    </row>
    <row r="92" s="2" customFormat="1" ht="16.5" customHeight="1">
      <c r="A92" s="41"/>
      <c r="B92" s="42"/>
      <c r="C92" s="216" t="s">
        <v>198</v>
      </c>
      <c r="D92" s="216" t="s">
        <v>193</v>
      </c>
      <c r="E92" s="217" t="s">
        <v>5438</v>
      </c>
      <c r="F92" s="218" t="s">
        <v>6394</v>
      </c>
      <c r="G92" s="219" t="s">
        <v>3246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259</v>
      </c>
    </row>
    <row r="93" s="2" customFormat="1" ht="16.5" customHeight="1">
      <c r="A93" s="41"/>
      <c r="B93" s="42"/>
      <c r="C93" s="216" t="s">
        <v>242</v>
      </c>
      <c r="D93" s="216" t="s">
        <v>193</v>
      </c>
      <c r="E93" s="217" t="s">
        <v>5440</v>
      </c>
      <c r="F93" s="218" t="s">
        <v>6395</v>
      </c>
      <c r="G93" s="219" t="s">
        <v>3246</v>
      </c>
      <c r="H93" s="220">
        <v>3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270</v>
      </c>
    </row>
    <row r="94" s="2" customFormat="1" ht="16.5" customHeight="1">
      <c r="A94" s="41"/>
      <c r="B94" s="42"/>
      <c r="C94" s="216" t="s">
        <v>247</v>
      </c>
      <c r="D94" s="216" t="s">
        <v>193</v>
      </c>
      <c r="E94" s="217" t="s">
        <v>5442</v>
      </c>
      <c r="F94" s="218" t="s">
        <v>6396</v>
      </c>
      <c r="G94" s="219" t="s">
        <v>3246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8</v>
      </c>
    </row>
    <row r="95" s="2" customFormat="1" ht="16.5" customHeight="1">
      <c r="A95" s="41"/>
      <c r="B95" s="42"/>
      <c r="C95" s="216" t="s">
        <v>254</v>
      </c>
      <c r="D95" s="216" t="s">
        <v>193</v>
      </c>
      <c r="E95" s="217" t="s">
        <v>5444</v>
      </c>
      <c r="F95" s="218" t="s">
        <v>6397</v>
      </c>
      <c r="G95" s="219" t="s">
        <v>3246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293</v>
      </c>
    </row>
    <row r="96" s="2" customFormat="1" ht="16.5" customHeight="1">
      <c r="A96" s="41"/>
      <c r="B96" s="42"/>
      <c r="C96" s="216" t="s">
        <v>259</v>
      </c>
      <c r="D96" s="216" t="s">
        <v>193</v>
      </c>
      <c r="E96" s="217" t="s">
        <v>5446</v>
      </c>
      <c r="F96" s="218" t="s">
        <v>6398</v>
      </c>
      <c r="G96" s="219" t="s">
        <v>3246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464</v>
      </c>
    </row>
    <row r="97" s="2" customFormat="1" ht="16.5" customHeight="1">
      <c r="A97" s="41"/>
      <c r="B97" s="42"/>
      <c r="C97" s="216" t="s">
        <v>264</v>
      </c>
      <c r="D97" s="216" t="s">
        <v>193</v>
      </c>
      <c r="E97" s="217" t="s">
        <v>5448</v>
      </c>
      <c r="F97" s="218" t="s">
        <v>6399</v>
      </c>
      <c r="G97" s="219" t="s">
        <v>3246</v>
      </c>
      <c r="H97" s="220">
        <v>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318</v>
      </c>
    </row>
    <row r="98" s="2" customFormat="1" ht="16.5" customHeight="1">
      <c r="A98" s="41"/>
      <c r="B98" s="42"/>
      <c r="C98" s="216" t="s">
        <v>270</v>
      </c>
      <c r="D98" s="216" t="s">
        <v>193</v>
      </c>
      <c r="E98" s="217" t="s">
        <v>5450</v>
      </c>
      <c r="F98" s="218" t="s">
        <v>6400</v>
      </c>
      <c r="G98" s="219" t="s">
        <v>3246</v>
      </c>
      <c r="H98" s="220">
        <v>3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331</v>
      </c>
    </row>
    <row r="99" s="2" customFormat="1" ht="16.5" customHeight="1">
      <c r="A99" s="41"/>
      <c r="B99" s="42"/>
      <c r="C99" s="216" t="s">
        <v>275</v>
      </c>
      <c r="D99" s="216" t="s">
        <v>193</v>
      </c>
      <c r="E99" s="217" t="s">
        <v>5452</v>
      </c>
      <c r="F99" s="218" t="s">
        <v>6401</v>
      </c>
      <c r="G99" s="219" t="s">
        <v>3246</v>
      </c>
      <c r="H99" s="220">
        <v>2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531</v>
      </c>
    </row>
    <row r="100" s="2" customFormat="1" ht="16.5" customHeight="1">
      <c r="A100" s="41"/>
      <c r="B100" s="42"/>
      <c r="C100" s="216" t="s">
        <v>8</v>
      </c>
      <c r="D100" s="216" t="s">
        <v>193</v>
      </c>
      <c r="E100" s="217" t="s">
        <v>5454</v>
      </c>
      <c r="F100" s="218" t="s">
        <v>6402</v>
      </c>
      <c r="G100" s="219" t="s">
        <v>3246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307</v>
      </c>
    </row>
    <row r="101" s="2" customFormat="1" ht="16.5" customHeight="1">
      <c r="A101" s="41"/>
      <c r="B101" s="42"/>
      <c r="C101" s="216" t="s">
        <v>287</v>
      </c>
      <c r="D101" s="216" t="s">
        <v>193</v>
      </c>
      <c r="E101" s="217" t="s">
        <v>5456</v>
      </c>
      <c r="F101" s="218" t="s">
        <v>6403</v>
      </c>
      <c r="G101" s="219" t="s">
        <v>3246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592</v>
      </c>
    </row>
    <row r="102" s="2" customFormat="1" ht="16.5" customHeight="1">
      <c r="A102" s="41"/>
      <c r="B102" s="42"/>
      <c r="C102" s="216" t="s">
        <v>293</v>
      </c>
      <c r="D102" s="216" t="s">
        <v>193</v>
      </c>
      <c r="E102" s="217" t="s">
        <v>5458</v>
      </c>
      <c r="F102" s="218" t="s">
        <v>6404</v>
      </c>
      <c r="G102" s="219" t="s">
        <v>3246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608</v>
      </c>
    </row>
    <row r="103" s="2" customFormat="1" ht="16.5" customHeight="1">
      <c r="A103" s="41"/>
      <c r="B103" s="42"/>
      <c r="C103" s="216" t="s">
        <v>300</v>
      </c>
      <c r="D103" s="216" t="s">
        <v>193</v>
      </c>
      <c r="E103" s="217" t="s">
        <v>5666</v>
      </c>
      <c r="F103" s="218" t="s">
        <v>6405</v>
      </c>
      <c r="G103" s="219" t="s">
        <v>3246</v>
      </c>
      <c r="H103" s="220">
        <v>50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662</v>
      </c>
    </row>
    <row r="104" s="2" customFormat="1" ht="16.5" customHeight="1">
      <c r="A104" s="41"/>
      <c r="B104" s="42"/>
      <c r="C104" s="216" t="s">
        <v>464</v>
      </c>
      <c r="D104" s="216" t="s">
        <v>193</v>
      </c>
      <c r="E104" s="217" t="s">
        <v>5668</v>
      </c>
      <c r="F104" s="218" t="s">
        <v>6406</v>
      </c>
      <c r="G104" s="219" t="s">
        <v>3246</v>
      </c>
      <c r="H104" s="220">
        <v>50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198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688</v>
      </c>
    </row>
    <row r="105" s="2" customFormat="1" ht="16.5" customHeight="1">
      <c r="A105" s="41"/>
      <c r="B105" s="42"/>
      <c r="C105" s="216" t="s">
        <v>313</v>
      </c>
      <c r="D105" s="216" t="s">
        <v>193</v>
      </c>
      <c r="E105" s="217" t="s">
        <v>5670</v>
      </c>
      <c r="F105" s="218" t="s">
        <v>6407</v>
      </c>
      <c r="G105" s="219" t="s">
        <v>3246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707</v>
      </c>
    </row>
    <row r="106" s="2" customFormat="1" ht="16.5" customHeight="1">
      <c r="A106" s="41"/>
      <c r="B106" s="42"/>
      <c r="C106" s="216" t="s">
        <v>318</v>
      </c>
      <c r="D106" s="216" t="s">
        <v>193</v>
      </c>
      <c r="E106" s="217" t="s">
        <v>5949</v>
      </c>
      <c r="F106" s="218" t="s">
        <v>6408</v>
      </c>
      <c r="G106" s="219" t="s">
        <v>3246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724</v>
      </c>
    </row>
    <row r="107" s="2" customFormat="1" ht="16.5" customHeight="1">
      <c r="A107" s="41"/>
      <c r="B107" s="42"/>
      <c r="C107" s="216" t="s">
        <v>324</v>
      </c>
      <c r="D107" s="216" t="s">
        <v>193</v>
      </c>
      <c r="E107" s="217" t="s">
        <v>5951</v>
      </c>
      <c r="F107" s="218" t="s">
        <v>6409</v>
      </c>
      <c r="G107" s="219" t="s">
        <v>3246</v>
      </c>
      <c r="H107" s="220">
        <v>10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80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738</v>
      </c>
    </row>
    <row r="108" s="2" customFormat="1" ht="16.5" customHeight="1">
      <c r="A108" s="41"/>
      <c r="B108" s="42"/>
      <c r="C108" s="216" t="s">
        <v>331</v>
      </c>
      <c r="D108" s="216" t="s">
        <v>193</v>
      </c>
      <c r="E108" s="217" t="s">
        <v>5953</v>
      </c>
      <c r="F108" s="218" t="s">
        <v>6410</v>
      </c>
      <c r="G108" s="219" t="s">
        <v>3246</v>
      </c>
      <c r="H108" s="220">
        <v>10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80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826</v>
      </c>
    </row>
    <row r="109" s="2" customFormat="1" ht="16.5" customHeight="1">
      <c r="A109" s="41"/>
      <c r="B109" s="42"/>
      <c r="C109" s="216" t="s">
        <v>7</v>
      </c>
      <c r="D109" s="216" t="s">
        <v>193</v>
      </c>
      <c r="E109" s="217" t="s">
        <v>5955</v>
      </c>
      <c r="F109" s="218" t="s">
        <v>6411</v>
      </c>
      <c r="G109" s="219" t="s">
        <v>3246</v>
      </c>
      <c r="H109" s="220">
        <v>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838</v>
      </c>
    </row>
    <row r="110" s="2" customFormat="1" ht="16.5" customHeight="1">
      <c r="A110" s="41"/>
      <c r="B110" s="42"/>
      <c r="C110" s="216" t="s">
        <v>531</v>
      </c>
      <c r="D110" s="216" t="s">
        <v>193</v>
      </c>
      <c r="E110" s="217" t="s">
        <v>5957</v>
      </c>
      <c r="F110" s="218" t="s">
        <v>6412</v>
      </c>
      <c r="G110" s="219" t="s">
        <v>3246</v>
      </c>
      <c r="H110" s="220">
        <v>50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856</v>
      </c>
    </row>
    <row r="111" s="2" customFormat="1" ht="16.5" customHeight="1">
      <c r="A111" s="41"/>
      <c r="B111" s="42"/>
      <c r="C111" s="216" t="s">
        <v>553</v>
      </c>
      <c r="D111" s="216" t="s">
        <v>193</v>
      </c>
      <c r="E111" s="217" t="s">
        <v>5959</v>
      </c>
      <c r="F111" s="218" t="s">
        <v>6413</v>
      </c>
      <c r="G111" s="219" t="s">
        <v>3246</v>
      </c>
      <c r="H111" s="220">
        <v>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872</v>
      </c>
    </row>
    <row r="112" s="2" customFormat="1" ht="16.5" customHeight="1">
      <c r="A112" s="41"/>
      <c r="B112" s="42"/>
      <c r="C112" s="216" t="s">
        <v>307</v>
      </c>
      <c r="D112" s="216" t="s">
        <v>193</v>
      </c>
      <c r="E112" s="217" t="s">
        <v>5961</v>
      </c>
      <c r="F112" s="218" t="s">
        <v>6414</v>
      </c>
      <c r="G112" s="219" t="s">
        <v>3246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883</v>
      </c>
    </row>
    <row r="113" s="2" customFormat="1" ht="16.5" customHeight="1">
      <c r="A113" s="41"/>
      <c r="B113" s="42"/>
      <c r="C113" s="216" t="s">
        <v>584</v>
      </c>
      <c r="D113" s="216" t="s">
        <v>193</v>
      </c>
      <c r="E113" s="217" t="s">
        <v>5963</v>
      </c>
      <c r="F113" s="218" t="s">
        <v>6415</v>
      </c>
      <c r="G113" s="219" t="s">
        <v>3246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900</v>
      </c>
    </row>
    <row r="114" s="2" customFormat="1" ht="16.5" customHeight="1">
      <c r="A114" s="41"/>
      <c r="B114" s="42"/>
      <c r="C114" s="216" t="s">
        <v>592</v>
      </c>
      <c r="D114" s="216" t="s">
        <v>193</v>
      </c>
      <c r="E114" s="217" t="s">
        <v>5965</v>
      </c>
      <c r="F114" s="218" t="s">
        <v>6416</v>
      </c>
      <c r="G114" s="219" t="s">
        <v>3246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912</v>
      </c>
    </row>
    <row r="115" s="2" customFormat="1" ht="16.5" customHeight="1">
      <c r="A115" s="41"/>
      <c r="B115" s="42"/>
      <c r="C115" s="216" t="s">
        <v>597</v>
      </c>
      <c r="D115" s="216" t="s">
        <v>193</v>
      </c>
      <c r="E115" s="217" t="s">
        <v>6163</v>
      </c>
      <c r="F115" s="218" t="s">
        <v>6417</v>
      </c>
      <c r="G115" s="219" t="s">
        <v>3246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924</v>
      </c>
    </row>
    <row r="116" s="12" customFormat="1" ht="25.92" customHeight="1">
      <c r="A116" s="12"/>
      <c r="B116" s="200"/>
      <c r="C116" s="201"/>
      <c r="D116" s="202" t="s">
        <v>71</v>
      </c>
      <c r="E116" s="203" t="s">
        <v>5434</v>
      </c>
      <c r="F116" s="203" t="s">
        <v>6418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SUM(P117:P127)</f>
        <v>0</v>
      </c>
      <c r="Q116" s="208"/>
      <c r="R116" s="209">
        <f>SUM(R117:R127)</f>
        <v>0</v>
      </c>
      <c r="S116" s="208"/>
      <c r="T116" s="210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72</v>
      </c>
      <c r="AY116" s="211" t="s">
        <v>191</v>
      </c>
      <c r="BK116" s="213">
        <f>SUM(BK117:BK127)</f>
        <v>0</v>
      </c>
    </row>
    <row r="117" s="2" customFormat="1" ht="16.5" customHeight="1">
      <c r="A117" s="41"/>
      <c r="B117" s="42"/>
      <c r="C117" s="216" t="s">
        <v>608</v>
      </c>
      <c r="D117" s="216" t="s">
        <v>193</v>
      </c>
      <c r="E117" s="217" t="s">
        <v>5461</v>
      </c>
      <c r="F117" s="218" t="s">
        <v>6419</v>
      </c>
      <c r="G117" s="219" t="s">
        <v>3246</v>
      </c>
      <c r="H117" s="220">
        <v>27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934</v>
      </c>
    </row>
    <row r="118" s="2" customFormat="1" ht="16.5" customHeight="1">
      <c r="A118" s="41"/>
      <c r="B118" s="42"/>
      <c r="C118" s="216" t="s">
        <v>625</v>
      </c>
      <c r="D118" s="216" t="s">
        <v>193</v>
      </c>
      <c r="E118" s="217" t="s">
        <v>5973</v>
      </c>
      <c r="F118" s="218" t="s">
        <v>6404</v>
      </c>
      <c r="G118" s="219" t="s">
        <v>3246</v>
      </c>
      <c r="H118" s="220">
        <v>24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944</v>
      </c>
    </row>
    <row r="119" s="2" customFormat="1" ht="16.5" customHeight="1">
      <c r="A119" s="41"/>
      <c r="B119" s="42"/>
      <c r="C119" s="216" t="s">
        <v>662</v>
      </c>
      <c r="D119" s="216" t="s">
        <v>193</v>
      </c>
      <c r="E119" s="217" t="s">
        <v>5975</v>
      </c>
      <c r="F119" s="218" t="s">
        <v>6420</v>
      </c>
      <c r="G119" s="219" t="s">
        <v>3246</v>
      </c>
      <c r="H119" s="220">
        <v>24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449</v>
      </c>
    </row>
    <row r="120" s="2" customFormat="1" ht="16.5" customHeight="1">
      <c r="A120" s="41"/>
      <c r="B120" s="42"/>
      <c r="C120" s="216" t="s">
        <v>683</v>
      </c>
      <c r="D120" s="216" t="s">
        <v>193</v>
      </c>
      <c r="E120" s="217" t="s">
        <v>5977</v>
      </c>
      <c r="F120" s="218" t="s">
        <v>6421</v>
      </c>
      <c r="G120" s="219" t="s">
        <v>3246</v>
      </c>
      <c r="H120" s="220">
        <v>24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980</v>
      </c>
    </row>
    <row r="121" s="2" customFormat="1" ht="16.5" customHeight="1">
      <c r="A121" s="41"/>
      <c r="B121" s="42"/>
      <c r="C121" s="216" t="s">
        <v>688</v>
      </c>
      <c r="D121" s="216" t="s">
        <v>193</v>
      </c>
      <c r="E121" s="217" t="s">
        <v>5979</v>
      </c>
      <c r="F121" s="218" t="s">
        <v>6422</v>
      </c>
      <c r="G121" s="219" t="s">
        <v>3246</v>
      </c>
      <c r="H121" s="220">
        <v>24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992</v>
      </c>
    </row>
    <row r="122" s="2" customFormat="1" ht="16.5" customHeight="1">
      <c r="A122" s="41"/>
      <c r="B122" s="42"/>
      <c r="C122" s="216" t="s">
        <v>696</v>
      </c>
      <c r="D122" s="216" t="s">
        <v>193</v>
      </c>
      <c r="E122" s="217" t="s">
        <v>5981</v>
      </c>
      <c r="F122" s="218" t="s">
        <v>6423</v>
      </c>
      <c r="G122" s="219" t="s">
        <v>3246</v>
      </c>
      <c r="H122" s="220">
        <v>24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1002</v>
      </c>
    </row>
    <row r="123" s="2" customFormat="1" ht="16.5" customHeight="1">
      <c r="A123" s="41"/>
      <c r="B123" s="42"/>
      <c r="C123" s="216" t="s">
        <v>707</v>
      </c>
      <c r="D123" s="216" t="s">
        <v>193</v>
      </c>
      <c r="E123" s="217" t="s">
        <v>5982</v>
      </c>
      <c r="F123" s="218" t="s">
        <v>6424</v>
      </c>
      <c r="G123" s="219" t="s">
        <v>3246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1012</v>
      </c>
    </row>
    <row r="124" s="2" customFormat="1" ht="16.5" customHeight="1">
      <c r="A124" s="41"/>
      <c r="B124" s="42"/>
      <c r="C124" s="216" t="s">
        <v>716</v>
      </c>
      <c r="D124" s="216" t="s">
        <v>193</v>
      </c>
      <c r="E124" s="217" t="s">
        <v>5984</v>
      </c>
      <c r="F124" s="218" t="s">
        <v>6425</v>
      </c>
      <c r="G124" s="219" t="s">
        <v>3246</v>
      </c>
      <c r="H124" s="220">
        <v>9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1025</v>
      </c>
    </row>
    <row r="125" s="2" customFormat="1" ht="16.5" customHeight="1">
      <c r="A125" s="41"/>
      <c r="B125" s="42"/>
      <c r="C125" s="216" t="s">
        <v>724</v>
      </c>
      <c r="D125" s="216" t="s">
        <v>193</v>
      </c>
      <c r="E125" s="217" t="s">
        <v>5985</v>
      </c>
      <c r="F125" s="218" t="s">
        <v>6426</v>
      </c>
      <c r="G125" s="219" t="s">
        <v>3246</v>
      </c>
      <c r="H125" s="220">
        <v>6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1052</v>
      </c>
    </row>
    <row r="126" s="2" customFormat="1" ht="16.5" customHeight="1">
      <c r="A126" s="41"/>
      <c r="B126" s="42"/>
      <c r="C126" s="216" t="s">
        <v>732</v>
      </c>
      <c r="D126" s="216" t="s">
        <v>193</v>
      </c>
      <c r="E126" s="217" t="s">
        <v>5987</v>
      </c>
      <c r="F126" s="218" t="s">
        <v>6427</v>
      </c>
      <c r="G126" s="219" t="s">
        <v>3246</v>
      </c>
      <c r="H126" s="220">
        <v>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1075</v>
      </c>
    </row>
    <row r="127" s="2" customFormat="1" ht="16.5" customHeight="1">
      <c r="A127" s="41"/>
      <c r="B127" s="42"/>
      <c r="C127" s="216" t="s">
        <v>738</v>
      </c>
      <c r="D127" s="216" t="s">
        <v>193</v>
      </c>
      <c r="E127" s="217" t="s">
        <v>5991</v>
      </c>
      <c r="F127" s="218" t="s">
        <v>6428</v>
      </c>
      <c r="G127" s="219" t="s">
        <v>3246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1090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5436</v>
      </c>
      <c r="F128" s="203" t="s">
        <v>6429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SUM(P129:P133)</f>
        <v>0</v>
      </c>
      <c r="Q128" s="208"/>
      <c r="R128" s="209">
        <f>SUM(R129:R133)</f>
        <v>0</v>
      </c>
      <c r="S128" s="208"/>
      <c r="T128" s="21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72</v>
      </c>
      <c r="AY128" s="211" t="s">
        <v>191</v>
      </c>
      <c r="BK128" s="213">
        <f>SUM(BK129:BK133)</f>
        <v>0</v>
      </c>
    </row>
    <row r="129" s="2" customFormat="1" ht="16.5" customHeight="1">
      <c r="A129" s="41"/>
      <c r="B129" s="42"/>
      <c r="C129" s="216" t="s">
        <v>775</v>
      </c>
      <c r="D129" s="216" t="s">
        <v>193</v>
      </c>
      <c r="E129" s="217" t="s">
        <v>6028</v>
      </c>
      <c r="F129" s="218" t="s">
        <v>6430</v>
      </c>
      <c r="G129" s="219" t="s">
        <v>3246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1104</v>
      </c>
    </row>
    <row r="130" s="2" customFormat="1" ht="16.5" customHeight="1">
      <c r="A130" s="41"/>
      <c r="B130" s="42"/>
      <c r="C130" s="216" t="s">
        <v>826</v>
      </c>
      <c r="D130" s="216" t="s">
        <v>193</v>
      </c>
      <c r="E130" s="217" t="s">
        <v>5972</v>
      </c>
      <c r="F130" s="218" t="s">
        <v>6431</v>
      </c>
      <c r="G130" s="219" t="s">
        <v>3246</v>
      </c>
      <c r="H130" s="220">
        <v>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1114</v>
      </c>
    </row>
    <row r="131" s="2" customFormat="1" ht="16.5" customHeight="1">
      <c r="A131" s="41"/>
      <c r="B131" s="42"/>
      <c r="C131" s="216" t="s">
        <v>831</v>
      </c>
      <c r="D131" s="216" t="s">
        <v>193</v>
      </c>
      <c r="E131" s="217" t="s">
        <v>6003</v>
      </c>
      <c r="F131" s="218" t="s">
        <v>6432</v>
      </c>
      <c r="G131" s="219" t="s">
        <v>3246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1124</v>
      </c>
    </row>
    <row r="132" s="2" customFormat="1" ht="16.5" customHeight="1">
      <c r="A132" s="41"/>
      <c r="B132" s="42"/>
      <c r="C132" s="216" t="s">
        <v>838</v>
      </c>
      <c r="D132" s="216" t="s">
        <v>193</v>
      </c>
      <c r="E132" s="217" t="s">
        <v>6034</v>
      </c>
      <c r="F132" s="218" t="s">
        <v>6433</v>
      </c>
      <c r="G132" s="219" t="s">
        <v>3246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1139</v>
      </c>
    </row>
    <row r="133" s="2" customFormat="1" ht="16.5" customHeight="1">
      <c r="A133" s="41"/>
      <c r="B133" s="42"/>
      <c r="C133" s="216" t="s">
        <v>844</v>
      </c>
      <c r="D133" s="216" t="s">
        <v>193</v>
      </c>
      <c r="E133" s="217" t="s">
        <v>6036</v>
      </c>
      <c r="F133" s="218" t="s">
        <v>6434</v>
      </c>
      <c r="G133" s="219" t="s">
        <v>4271</v>
      </c>
      <c r="H133" s="220">
        <v>120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1149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5438</v>
      </c>
      <c r="F134" s="203" t="s">
        <v>6110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SUM(P135:P145)</f>
        <v>0</v>
      </c>
      <c r="Q134" s="208"/>
      <c r="R134" s="209">
        <f>SUM(R135:R145)</f>
        <v>0</v>
      </c>
      <c r="S134" s="208"/>
      <c r="T134" s="210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71</v>
      </c>
      <c r="AU134" s="212" t="s">
        <v>72</v>
      </c>
      <c r="AY134" s="211" t="s">
        <v>191</v>
      </c>
      <c r="BK134" s="213">
        <f>SUM(BK135:BK145)</f>
        <v>0</v>
      </c>
    </row>
    <row r="135" s="2" customFormat="1" ht="16.5" customHeight="1">
      <c r="A135" s="41"/>
      <c r="B135" s="42"/>
      <c r="C135" s="216" t="s">
        <v>856</v>
      </c>
      <c r="D135" s="216" t="s">
        <v>193</v>
      </c>
      <c r="E135" s="217" t="s">
        <v>6063</v>
      </c>
      <c r="F135" s="218" t="s">
        <v>6435</v>
      </c>
      <c r="G135" s="219" t="s">
        <v>3246</v>
      </c>
      <c r="H135" s="220">
        <v>20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1171</v>
      </c>
    </row>
    <row r="136" s="2" customFormat="1" ht="16.5" customHeight="1">
      <c r="A136" s="41"/>
      <c r="B136" s="42"/>
      <c r="C136" s="216" t="s">
        <v>867</v>
      </c>
      <c r="D136" s="216" t="s">
        <v>193</v>
      </c>
      <c r="E136" s="217" t="s">
        <v>6030</v>
      </c>
      <c r="F136" s="218" t="s">
        <v>6436</v>
      </c>
      <c r="G136" s="219" t="s">
        <v>215</v>
      </c>
      <c r="H136" s="220">
        <v>100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1184</v>
      </c>
    </row>
    <row r="137" s="2" customFormat="1" ht="16.5" customHeight="1">
      <c r="A137" s="41"/>
      <c r="B137" s="42"/>
      <c r="C137" s="216" t="s">
        <v>872</v>
      </c>
      <c r="D137" s="216" t="s">
        <v>193</v>
      </c>
      <c r="E137" s="217" t="s">
        <v>6032</v>
      </c>
      <c r="F137" s="218" t="s">
        <v>6437</v>
      </c>
      <c r="G137" s="219" t="s">
        <v>215</v>
      </c>
      <c r="H137" s="220">
        <v>20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80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1195</v>
      </c>
    </row>
    <row r="138" s="2" customFormat="1" ht="16.5" customHeight="1">
      <c r="A138" s="41"/>
      <c r="B138" s="42"/>
      <c r="C138" s="216" t="s">
        <v>878</v>
      </c>
      <c r="D138" s="216" t="s">
        <v>193</v>
      </c>
      <c r="E138" s="217" t="s">
        <v>6069</v>
      </c>
      <c r="F138" s="218" t="s">
        <v>6438</v>
      </c>
      <c r="G138" s="219" t="s">
        <v>215</v>
      </c>
      <c r="H138" s="220">
        <v>60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1207</v>
      </c>
    </row>
    <row r="139" s="2" customFormat="1" ht="16.5" customHeight="1">
      <c r="A139" s="41"/>
      <c r="B139" s="42"/>
      <c r="C139" s="216" t="s">
        <v>883</v>
      </c>
      <c r="D139" s="216" t="s">
        <v>193</v>
      </c>
      <c r="E139" s="217" t="s">
        <v>6071</v>
      </c>
      <c r="F139" s="218" t="s">
        <v>6140</v>
      </c>
      <c r="G139" s="219" t="s">
        <v>3246</v>
      </c>
      <c r="H139" s="220">
        <v>20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80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1230</v>
      </c>
    </row>
    <row r="140" s="2" customFormat="1" ht="16.5" customHeight="1">
      <c r="A140" s="41"/>
      <c r="B140" s="42"/>
      <c r="C140" s="216" t="s">
        <v>890</v>
      </c>
      <c r="D140" s="216" t="s">
        <v>193</v>
      </c>
      <c r="E140" s="217" t="s">
        <v>6038</v>
      </c>
      <c r="F140" s="218" t="s">
        <v>6144</v>
      </c>
      <c r="G140" s="219" t="s">
        <v>3246</v>
      </c>
      <c r="H140" s="220">
        <v>38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1238</v>
      </c>
    </row>
    <row r="141" s="2" customFormat="1" ht="16.5" customHeight="1">
      <c r="A141" s="41"/>
      <c r="B141" s="42"/>
      <c r="C141" s="216" t="s">
        <v>900</v>
      </c>
      <c r="D141" s="216" t="s">
        <v>193</v>
      </c>
      <c r="E141" s="217" t="s">
        <v>6040</v>
      </c>
      <c r="F141" s="218" t="s">
        <v>6148</v>
      </c>
      <c r="G141" s="219" t="s">
        <v>215</v>
      </c>
      <c r="H141" s="220">
        <v>20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1264</v>
      </c>
    </row>
    <row r="142" s="2" customFormat="1" ht="16.5" customHeight="1">
      <c r="A142" s="41"/>
      <c r="B142" s="42"/>
      <c r="C142" s="216" t="s">
        <v>905</v>
      </c>
      <c r="D142" s="216" t="s">
        <v>193</v>
      </c>
      <c r="E142" s="217" t="s">
        <v>6042</v>
      </c>
      <c r="F142" s="218" t="s">
        <v>6150</v>
      </c>
      <c r="G142" s="219" t="s">
        <v>3246</v>
      </c>
      <c r="H142" s="220">
        <v>100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1272</v>
      </c>
    </row>
    <row r="143" s="2" customFormat="1" ht="16.5" customHeight="1">
      <c r="A143" s="41"/>
      <c r="B143" s="42"/>
      <c r="C143" s="216" t="s">
        <v>912</v>
      </c>
      <c r="D143" s="216" t="s">
        <v>193</v>
      </c>
      <c r="E143" s="217" t="s">
        <v>6044</v>
      </c>
      <c r="F143" s="218" t="s">
        <v>6152</v>
      </c>
      <c r="G143" s="219" t="s">
        <v>3246</v>
      </c>
      <c r="H143" s="220">
        <v>120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2094</v>
      </c>
    </row>
    <row r="144" s="2" customFormat="1" ht="16.5" customHeight="1">
      <c r="A144" s="41"/>
      <c r="B144" s="42"/>
      <c r="C144" s="216" t="s">
        <v>919</v>
      </c>
      <c r="D144" s="216" t="s">
        <v>193</v>
      </c>
      <c r="E144" s="217" t="s">
        <v>6046</v>
      </c>
      <c r="F144" s="218" t="s">
        <v>6154</v>
      </c>
      <c r="G144" s="219" t="s">
        <v>3246</v>
      </c>
      <c r="H144" s="220">
        <v>120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2106</v>
      </c>
    </row>
    <row r="145" s="2" customFormat="1" ht="16.5" customHeight="1">
      <c r="A145" s="41"/>
      <c r="B145" s="42"/>
      <c r="C145" s="216" t="s">
        <v>924</v>
      </c>
      <c r="D145" s="216" t="s">
        <v>193</v>
      </c>
      <c r="E145" s="217" t="s">
        <v>6048</v>
      </c>
      <c r="F145" s="218" t="s">
        <v>6156</v>
      </c>
      <c r="G145" s="219" t="s">
        <v>3246</v>
      </c>
      <c r="H145" s="220">
        <v>120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2116</v>
      </c>
    </row>
    <row r="146" s="12" customFormat="1" ht="25.92" customHeight="1">
      <c r="A146" s="12"/>
      <c r="B146" s="200"/>
      <c r="C146" s="201"/>
      <c r="D146" s="202" t="s">
        <v>71</v>
      </c>
      <c r="E146" s="203" t="s">
        <v>5440</v>
      </c>
      <c r="F146" s="203" t="s">
        <v>6439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SUM(P147:P150)</f>
        <v>0</v>
      </c>
      <c r="Q146" s="208"/>
      <c r="R146" s="209">
        <f>SUM(R147:R150)</f>
        <v>0</v>
      </c>
      <c r="S146" s="208"/>
      <c r="T146" s="210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71</v>
      </c>
      <c r="AU146" s="212" t="s">
        <v>72</v>
      </c>
      <c r="AY146" s="211" t="s">
        <v>191</v>
      </c>
      <c r="BK146" s="213">
        <f>SUM(BK147:BK150)</f>
        <v>0</v>
      </c>
    </row>
    <row r="147" s="2" customFormat="1" ht="16.5" customHeight="1">
      <c r="A147" s="41"/>
      <c r="B147" s="42"/>
      <c r="C147" s="216" t="s">
        <v>930</v>
      </c>
      <c r="D147" s="216" t="s">
        <v>193</v>
      </c>
      <c r="E147" s="217" t="s">
        <v>6107</v>
      </c>
      <c r="F147" s="218" t="s">
        <v>6440</v>
      </c>
      <c r="G147" s="219" t="s">
        <v>215</v>
      </c>
      <c r="H147" s="220">
        <v>3500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2126</v>
      </c>
    </row>
    <row r="148" s="2" customFormat="1" ht="16.5" customHeight="1">
      <c r="A148" s="41"/>
      <c r="B148" s="42"/>
      <c r="C148" s="216" t="s">
        <v>934</v>
      </c>
      <c r="D148" s="216" t="s">
        <v>193</v>
      </c>
      <c r="E148" s="217" t="s">
        <v>6065</v>
      </c>
      <c r="F148" s="218" t="s">
        <v>6201</v>
      </c>
      <c r="G148" s="219" t="s">
        <v>215</v>
      </c>
      <c r="H148" s="220">
        <v>150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2135</v>
      </c>
    </row>
    <row r="149" s="2" customFormat="1" ht="16.5" customHeight="1">
      <c r="A149" s="41"/>
      <c r="B149" s="42"/>
      <c r="C149" s="216" t="s">
        <v>939</v>
      </c>
      <c r="D149" s="216" t="s">
        <v>193</v>
      </c>
      <c r="E149" s="217" t="s">
        <v>6067</v>
      </c>
      <c r="F149" s="218" t="s">
        <v>6441</v>
      </c>
      <c r="G149" s="219" t="s">
        <v>3246</v>
      </c>
      <c r="H149" s="220">
        <v>150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2145</v>
      </c>
    </row>
    <row r="150" s="2" customFormat="1" ht="16.5" customHeight="1">
      <c r="A150" s="41"/>
      <c r="B150" s="42"/>
      <c r="C150" s="216" t="s">
        <v>944</v>
      </c>
      <c r="D150" s="216" t="s">
        <v>193</v>
      </c>
      <c r="E150" s="217" t="s">
        <v>6117</v>
      </c>
      <c r="F150" s="218" t="s">
        <v>6242</v>
      </c>
      <c r="G150" s="219" t="s">
        <v>3246</v>
      </c>
      <c r="H150" s="220">
        <v>12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2158</v>
      </c>
    </row>
    <row r="151" s="12" customFormat="1" ht="25.92" customHeight="1">
      <c r="A151" s="12"/>
      <c r="B151" s="200"/>
      <c r="C151" s="201"/>
      <c r="D151" s="202" t="s">
        <v>71</v>
      </c>
      <c r="E151" s="203" t="s">
        <v>5442</v>
      </c>
      <c r="F151" s="203" t="s">
        <v>6307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SUM(P152:P166)</f>
        <v>0</v>
      </c>
      <c r="Q151" s="208"/>
      <c r="R151" s="209">
        <f>SUM(R152:R166)</f>
        <v>0</v>
      </c>
      <c r="S151" s="208"/>
      <c r="T151" s="210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72</v>
      </c>
      <c r="AY151" s="211" t="s">
        <v>191</v>
      </c>
      <c r="BK151" s="213">
        <f>SUM(BK152:BK166)</f>
        <v>0</v>
      </c>
    </row>
    <row r="152" s="2" customFormat="1" ht="16.5" customHeight="1">
      <c r="A152" s="41"/>
      <c r="B152" s="42"/>
      <c r="C152" s="216" t="s">
        <v>952</v>
      </c>
      <c r="D152" s="216" t="s">
        <v>193</v>
      </c>
      <c r="E152" s="217" t="s">
        <v>6111</v>
      </c>
      <c r="F152" s="218" t="s">
        <v>6309</v>
      </c>
      <c r="G152" s="219" t="s">
        <v>3246</v>
      </c>
      <c r="H152" s="220">
        <v>5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2174</v>
      </c>
    </row>
    <row r="153" s="2" customFormat="1" ht="16.5" customHeight="1">
      <c r="A153" s="41"/>
      <c r="B153" s="42"/>
      <c r="C153" s="216" t="s">
        <v>449</v>
      </c>
      <c r="D153" s="216" t="s">
        <v>193</v>
      </c>
      <c r="E153" s="217" t="s">
        <v>6113</v>
      </c>
      <c r="F153" s="218" t="s">
        <v>6312</v>
      </c>
      <c r="G153" s="219" t="s">
        <v>3246</v>
      </c>
      <c r="H153" s="220">
        <v>15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2186</v>
      </c>
    </row>
    <row r="154" s="2" customFormat="1" ht="16.5" customHeight="1">
      <c r="A154" s="41"/>
      <c r="B154" s="42"/>
      <c r="C154" s="216" t="s">
        <v>975</v>
      </c>
      <c r="D154" s="216" t="s">
        <v>193</v>
      </c>
      <c r="E154" s="217" t="s">
        <v>6115</v>
      </c>
      <c r="F154" s="218" t="s">
        <v>6315</v>
      </c>
      <c r="G154" s="219" t="s">
        <v>3246</v>
      </c>
      <c r="H154" s="220">
        <v>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2196</v>
      </c>
    </row>
    <row r="155" s="2" customFormat="1" ht="16.5" customHeight="1">
      <c r="A155" s="41"/>
      <c r="B155" s="42"/>
      <c r="C155" s="216" t="s">
        <v>980</v>
      </c>
      <c r="D155" s="216" t="s">
        <v>193</v>
      </c>
      <c r="E155" s="217" t="s">
        <v>6175</v>
      </c>
      <c r="F155" s="218" t="s">
        <v>6318</v>
      </c>
      <c r="G155" s="219" t="s">
        <v>3246</v>
      </c>
      <c r="H155" s="220">
        <v>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80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2214</v>
      </c>
    </row>
    <row r="156" s="2" customFormat="1" ht="16.5" customHeight="1">
      <c r="A156" s="41"/>
      <c r="B156" s="42"/>
      <c r="C156" s="216" t="s">
        <v>987</v>
      </c>
      <c r="D156" s="216" t="s">
        <v>193</v>
      </c>
      <c r="E156" s="217" t="s">
        <v>6119</v>
      </c>
      <c r="F156" s="218" t="s">
        <v>6321</v>
      </c>
      <c r="G156" s="219" t="s">
        <v>3246</v>
      </c>
      <c r="H156" s="220">
        <v>25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80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2231</v>
      </c>
    </row>
    <row r="157" s="2" customFormat="1" ht="16.5" customHeight="1">
      <c r="A157" s="41"/>
      <c r="B157" s="42"/>
      <c r="C157" s="216" t="s">
        <v>992</v>
      </c>
      <c r="D157" s="216" t="s">
        <v>193</v>
      </c>
      <c r="E157" s="217" t="s">
        <v>6073</v>
      </c>
      <c r="F157" s="218" t="s">
        <v>6330</v>
      </c>
      <c r="G157" s="219" t="s">
        <v>215</v>
      </c>
      <c r="H157" s="220">
        <v>120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80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2243</v>
      </c>
    </row>
    <row r="158" s="2" customFormat="1" ht="16.5" customHeight="1">
      <c r="A158" s="41"/>
      <c r="B158" s="42"/>
      <c r="C158" s="216" t="s">
        <v>997</v>
      </c>
      <c r="D158" s="216" t="s">
        <v>193</v>
      </c>
      <c r="E158" s="217" t="s">
        <v>6075</v>
      </c>
      <c r="F158" s="218" t="s">
        <v>6333</v>
      </c>
      <c r="G158" s="219" t="s">
        <v>215</v>
      </c>
      <c r="H158" s="220">
        <v>50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80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2257</v>
      </c>
    </row>
    <row r="159" s="2" customFormat="1" ht="16.5" customHeight="1">
      <c r="A159" s="41"/>
      <c r="B159" s="42"/>
      <c r="C159" s="216" t="s">
        <v>1002</v>
      </c>
      <c r="D159" s="216" t="s">
        <v>193</v>
      </c>
      <c r="E159" s="217" t="s">
        <v>6077</v>
      </c>
      <c r="F159" s="218" t="s">
        <v>6336</v>
      </c>
      <c r="G159" s="219" t="s">
        <v>215</v>
      </c>
      <c r="H159" s="220">
        <v>30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80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2268</v>
      </c>
    </row>
    <row r="160" s="2" customFormat="1" ht="16.5" customHeight="1">
      <c r="A160" s="41"/>
      <c r="B160" s="42"/>
      <c r="C160" s="216" t="s">
        <v>1007</v>
      </c>
      <c r="D160" s="216" t="s">
        <v>193</v>
      </c>
      <c r="E160" s="217" t="s">
        <v>6079</v>
      </c>
      <c r="F160" s="218" t="s">
        <v>6339</v>
      </c>
      <c r="G160" s="219" t="s">
        <v>215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80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2281</v>
      </c>
    </row>
    <row r="161" s="2" customFormat="1" ht="16.5" customHeight="1">
      <c r="A161" s="41"/>
      <c r="B161" s="42"/>
      <c r="C161" s="216" t="s">
        <v>1012</v>
      </c>
      <c r="D161" s="216" t="s">
        <v>193</v>
      </c>
      <c r="E161" s="217" t="s">
        <v>6081</v>
      </c>
      <c r="F161" s="218" t="s">
        <v>6342</v>
      </c>
      <c r="G161" s="219" t="s">
        <v>215</v>
      </c>
      <c r="H161" s="220">
        <v>25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80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2291</v>
      </c>
    </row>
    <row r="162" s="2" customFormat="1" ht="16.5" customHeight="1">
      <c r="A162" s="41"/>
      <c r="B162" s="42"/>
      <c r="C162" s="216" t="s">
        <v>1017</v>
      </c>
      <c r="D162" s="216" t="s">
        <v>193</v>
      </c>
      <c r="E162" s="217" t="s">
        <v>6083</v>
      </c>
      <c r="F162" s="218" t="s">
        <v>6345</v>
      </c>
      <c r="G162" s="219" t="s">
        <v>215</v>
      </c>
      <c r="H162" s="220">
        <v>15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80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2304</v>
      </c>
    </row>
    <row r="163" s="2" customFormat="1" ht="16.5" customHeight="1">
      <c r="A163" s="41"/>
      <c r="B163" s="42"/>
      <c r="C163" s="216" t="s">
        <v>1025</v>
      </c>
      <c r="D163" s="216" t="s">
        <v>193</v>
      </c>
      <c r="E163" s="217" t="s">
        <v>6050</v>
      </c>
      <c r="F163" s="218" t="s">
        <v>6351</v>
      </c>
      <c r="G163" s="219" t="s">
        <v>215</v>
      </c>
      <c r="H163" s="220">
        <v>320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80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2313</v>
      </c>
    </row>
    <row r="164" s="2" customFormat="1" ht="16.5" customHeight="1">
      <c r="A164" s="41"/>
      <c r="B164" s="42"/>
      <c r="C164" s="216" t="s">
        <v>1033</v>
      </c>
      <c r="D164" s="216" t="s">
        <v>193</v>
      </c>
      <c r="E164" s="217" t="s">
        <v>5989</v>
      </c>
      <c r="F164" s="218" t="s">
        <v>6354</v>
      </c>
      <c r="G164" s="219" t="s">
        <v>1187</v>
      </c>
      <c r="H164" s="220">
        <v>70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80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2327</v>
      </c>
    </row>
    <row r="165" s="2" customFormat="1" ht="16.5" customHeight="1">
      <c r="A165" s="41"/>
      <c r="B165" s="42"/>
      <c r="C165" s="216" t="s">
        <v>1052</v>
      </c>
      <c r="D165" s="216" t="s">
        <v>193</v>
      </c>
      <c r="E165" s="217" t="s">
        <v>6054</v>
      </c>
      <c r="F165" s="218" t="s">
        <v>6357</v>
      </c>
      <c r="G165" s="219" t="s">
        <v>1187</v>
      </c>
      <c r="H165" s="220">
        <v>100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80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2346</v>
      </c>
    </row>
    <row r="166" s="2" customFormat="1" ht="16.5" customHeight="1">
      <c r="A166" s="41"/>
      <c r="B166" s="42"/>
      <c r="C166" s="216" t="s">
        <v>1070</v>
      </c>
      <c r="D166" s="216" t="s">
        <v>193</v>
      </c>
      <c r="E166" s="217" t="s">
        <v>5992</v>
      </c>
      <c r="F166" s="218" t="s">
        <v>6442</v>
      </c>
      <c r="G166" s="219" t="s">
        <v>233</v>
      </c>
      <c r="H166" s="220">
        <v>1.5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80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2362</v>
      </c>
    </row>
    <row r="167" s="12" customFormat="1" ht="25.92" customHeight="1">
      <c r="A167" s="12"/>
      <c r="B167" s="200"/>
      <c r="C167" s="201"/>
      <c r="D167" s="202" t="s">
        <v>71</v>
      </c>
      <c r="E167" s="203" t="s">
        <v>6443</v>
      </c>
      <c r="F167" s="203" t="s">
        <v>5460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72</v>
      </c>
      <c r="AY167" s="211" t="s">
        <v>191</v>
      </c>
      <c r="BK167" s="213">
        <f>SUM(BK168:BK169)</f>
        <v>0</v>
      </c>
    </row>
    <row r="168" s="2" customFormat="1" ht="16.5" customHeight="1">
      <c r="A168" s="41"/>
      <c r="B168" s="42"/>
      <c r="C168" s="216" t="s">
        <v>1075</v>
      </c>
      <c r="D168" s="216" t="s">
        <v>193</v>
      </c>
      <c r="E168" s="217" t="s">
        <v>6169</v>
      </c>
      <c r="F168" s="218" t="s">
        <v>6444</v>
      </c>
      <c r="G168" s="219" t="s">
        <v>3246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80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2374</v>
      </c>
    </row>
    <row r="169" s="2" customFormat="1" ht="16.5" customHeight="1">
      <c r="A169" s="41"/>
      <c r="B169" s="42"/>
      <c r="C169" s="216" t="s">
        <v>1082</v>
      </c>
      <c r="D169" s="216" t="s">
        <v>193</v>
      </c>
      <c r="E169" s="217" t="s">
        <v>6171</v>
      </c>
      <c r="F169" s="218" t="s">
        <v>6445</v>
      </c>
      <c r="G169" s="219" t="s">
        <v>5939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198</v>
      </c>
      <c r="AT169" s="227" t="s">
        <v>193</v>
      </c>
      <c r="AU169" s="227" t="s">
        <v>80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198</v>
      </c>
      <c r="BM169" s="227" t="s">
        <v>205</v>
      </c>
    </row>
    <row r="170" s="12" customFormat="1" ht="25.92" customHeight="1">
      <c r="A170" s="12"/>
      <c r="B170" s="200"/>
      <c r="C170" s="201"/>
      <c r="D170" s="202" t="s">
        <v>71</v>
      </c>
      <c r="E170" s="203" t="s">
        <v>3241</v>
      </c>
      <c r="F170" s="203" t="s">
        <v>3242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SUM(P171:P174)</f>
        <v>0</v>
      </c>
      <c r="Q170" s="208"/>
      <c r="R170" s="209">
        <f>SUM(R171:R174)</f>
        <v>0</v>
      </c>
      <c r="S170" s="208"/>
      <c r="T170" s="21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198</v>
      </c>
      <c r="AT170" s="212" t="s">
        <v>71</v>
      </c>
      <c r="AU170" s="212" t="s">
        <v>72</v>
      </c>
      <c r="AY170" s="211" t="s">
        <v>191</v>
      </c>
      <c r="BK170" s="213">
        <f>SUM(BK171:BK174)</f>
        <v>0</v>
      </c>
    </row>
    <row r="171" s="2" customFormat="1" ht="16.5" customHeight="1">
      <c r="A171" s="41"/>
      <c r="B171" s="42"/>
      <c r="C171" s="216" t="s">
        <v>1090</v>
      </c>
      <c r="D171" s="216" t="s">
        <v>193</v>
      </c>
      <c r="E171" s="217" t="s">
        <v>5463</v>
      </c>
      <c r="F171" s="218" t="s">
        <v>5464</v>
      </c>
      <c r="G171" s="219" t="s">
        <v>5465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3247</v>
      </c>
      <c r="AT171" s="227" t="s">
        <v>193</v>
      </c>
      <c r="AU171" s="227" t="s">
        <v>80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3247</v>
      </c>
      <c r="BM171" s="227" t="s">
        <v>6446</v>
      </c>
    </row>
    <row r="172" s="2" customFormat="1" ht="16.5" customHeight="1">
      <c r="A172" s="41"/>
      <c r="B172" s="42"/>
      <c r="C172" s="216" t="s">
        <v>1098</v>
      </c>
      <c r="D172" s="216" t="s">
        <v>193</v>
      </c>
      <c r="E172" s="217" t="s">
        <v>5467</v>
      </c>
      <c r="F172" s="218" t="s">
        <v>4267</v>
      </c>
      <c r="G172" s="219" t="s">
        <v>5465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3247</v>
      </c>
      <c r="AT172" s="227" t="s">
        <v>193</v>
      </c>
      <c r="AU172" s="227" t="s">
        <v>80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3247</v>
      </c>
      <c r="BM172" s="227" t="s">
        <v>6447</v>
      </c>
    </row>
    <row r="173" s="2" customFormat="1" ht="24.9" customHeight="1">
      <c r="A173" s="41"/>
      <c r="B173" s="42"/>
      <c r="C173" s="216" t="s">
        <v>1104</v>
      </c>
      <c r="D173" s="216" t="s">
        <v>193</v>
      </c>
      <c r="E173" s="217" t="s">
        <v>6370</v>
      </c>
      <c r="F173" s="218" t="s">
        <v>6448</v>
      </c>
      <c r="G173" s="219" t="s">
        <v>5465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3247</v>
      </c>
      <c r="AT173" s="227" t="s">
        <v>193</v>
      </c>
      <c r="AU173" s="227" t="s">
        <v>80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3247</v>
      </c>
      <c r="BM173" s="227" t="s">
        <v>6449</v>
      </c>
    </row>
    <row r="174" s="2" customFormat="1" ht="16.5" customHeight="1">
      <c r="A174" s="41"/>
      <c r="B174" s="42"/>
      <c r="C174" s="216" t="s">
        <v>1109</v>
      </c>
      <c r="D174" s="216" t="s">
        <v>193</v>
      </c>
      <c r="E174" s="217" t="s">
        <v>5469</v>
      </c>
      <c r="F174" s="218" t="s">
        <v>5470</v>
      </c>
      <c r="G174" s="219" t="s">
        <v>5465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99" t="s">
        <v>19</v>
      </c>
      <c r="N174" s="300" t="s">
        <v>43</v>
      </c>
      <c r="O174" s="290"/>
      <c r="P174" s="301">
        <f>O174*H174</f>
        <v>0</v>
      </c>
      <c r="Q174" s="301">
        <v>0</v>
      </c>
      <c r="R174" s="301">
        <f>Q174*H174</f>
        <v>0</v>
      </c>
      <c r="S174" s="301">
        <v>0</v>
      </c>
      <c r="T174" s="302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3247</v>
      </c>
      <c r="AT174" s="227" t="s">
        <v>193</v>
      </c>
      <c r="AU174" s="227" t="s">
        <v>80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3247</v>
      </c>
      <c r="BM174" s="227" t="s">
        <v>6450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lIpHB3XF4RgNsyfVwkHQyAVxtW8SZcNyReMb2/hO+/LvDaWk4wo1evEKFmmEfvI6cv587dNshecsHbN7c/4jtg==" hashValue="fydTyTQdzO6GbJ3g5mm9gzrTv1ptN+U4SUG3MlyND9ig7u3EWwHK9+HQjxTSDxLaj6qYZUNDDBF8jkSVZTFC+g==" algorithmName="SHA-512" password="CC35"/>
  <autoFilter ref="C86:K17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6451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ROUND((SUM(BE81:BE105)),  2)</f>
        <v>0</v>
      </c>
      <c r="G33" s="41"/>
      <c r="H33" s="41"/>
      <c r="I33" s="161">
        <v>0.20999999999999999</v>
      </c>
      <c r="J33" s="160">
        <f>ROUND(((SUM(BE81:BE105))*I33),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ROUND((SUM(BF81:BF105)),  2)</f>
        <v>0</v>
      </c>
      <c r="G34" s="41"/>
      <c r="H34" s="41"/>
      <c r="I34" s="161">
        <v>0.12</v>
      </c>
      <c r="J34" s="160">
        <f>ROUND(((SUM(BF81:BF105))*I34),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ROUND((SUM(BG81:BG105)),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ROUND((SUM(BH81:BH105)),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ROUND((SUM(BI81:BI105)),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12 -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6452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6453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176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Novostavba střediska krizového řízení - Objekt záchranné služby s heliportem v areálu SZZ Krnov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163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 12 - Ostatní náklady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20. 9. 2024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40.05" customHeight="1">
      <c r="A77" s="41"/>
      <c r="B77" s="42"/>
      <c r="C77" s="35" t="s">
        <v>25</v>
      </c>
      <c r="D77" s="43"/>
      <c r="E77" s="43"/>
      <c r="F77" s="30" t="str">
        <f>E15</f>
        <v>SZZ Krnov,p.o.,I.P.Pavlova 552/9,794 01 Krnov</v>
      </c>
      <c r="G77" s="43"/>
      <c r="H77" s="43"/>
      <c r="I77" s="35" t="s">
        <v>31</v>
      </c>
      <c r="J77" s="39" t="str">
        <f>E21</f>
        <v>Ing.arch.Martin Janda,Lomná 1895,Frenštát p.R.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177</v>
      </c>
      <c r="D80" s="192" t="s">
        <v>57</v>
      </c>
      <c r="E80" s="192" t="s">
        <v>53</v>
      </c>
      <c r="F80" s="192" t="s">
        <v>54</v>
      </c>
      <c r="G80" s="192" t="s">
        <v>178</v>
      </c>
      <c r="H80" s="192" t="s">
        <v>179</v>
      </c>
      <c r="I80" s="192" t="s">
        <v>180</v>
      </c>
      <c r="J80" s="192" t="s">
        <v>167</v>
      </c>
      <c r="K80" s="193" t="s">
        <v>181</v>
      </c>
      <c r="L80" s="194"/>
      <c r="M80" s="95" t="s">
        <v>19</v>
      </c>
      <c r="N80" s="96" t="s">
        <v>42</v>
      </c>
      <c r="O80" s="96" t="s">
        <v>182</v>
      </c>
      <c r="P80" s="96" t="s">
        <v>183</v>
      </c>
      <c r="Q80" s="96" t="s">
        <v>184</v>
      </c>
      <c r="R80" s="96" t="s">
        <v>185</v>
      </c>
      <c r="S80" s="96" t="s">
        <v>186</v>
      </c>
      <c r="T80" s="97" t="s">
        <v>187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188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168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71</v>
      </c>
      <c r="E82" s="203" t="s">
        <v>6454</v>
      </c>
      <c r="F82" s="203" t="s">
        <v>6455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242</v>
      </c>
      <c r="AT82" s="212" t="s">
        <v>71</v>
      </c>
      <c r="AU82" s="212" t="s">
        <v>72</v>
      </c>
      <c r="AY82" s="211" t="s">
        <v>191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71</v>
      </c>
      <c r="E83" s="214" t="s">
        <v>6456</v>
      </c>
      <c r="F83" s="214" t="s">
        <v>6457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SUM(P84:P105)</f>
        <v>0</v>
      </c>
      <c r="Q83" s="208"/>
      <c r="R83" s="209">
        <f>SUM(R84:R105)</f>
        <v>0</v>
      </c>
      <c r="S83" s="208"/>
      <c r="T83" s="210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242</v>
      </c>
      <c r="AT83" s="212" t="s">
        <v>71</v>
      </c>
      <c r="AU83" s="212" t="s">
        <v>80</v>
      </c>
      <c r="AY83" s="211" t="s">
        <v>191</v>
      </c>
      <c r="BK83" s="213">
        <f>SUM(BK84:BK105)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6458</v>
      </c>
      <c r="F84" s="218" t="s">
        <v>6459</v>
      </c>
      <c r="G84" s="219" t="s">
        <v>215</v>
      </c>
      <c r="H84" s="220">
        <v>227</v>
      </c>
      <c r="I84" s="221"/>
      <c r="J84" s="222">
        <f>ROUND(I84*H84,2)</f>
        <v>0</v>
      </c>
      <c r="K84" s="218" t="s">
        <v>197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6460</v>
      </c>
      <c r="AT84" s="227" t="s">
        <v>193</v>
      </c>
      <c r="AU84" s="227" t="s">
        <v>82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6460</v>
      </c>
      <c r="BM84" s="227" t="s">
        <v>6461</v>
      </c>
    </row>
    <row r="85" s="2" customFormat="1">
      <c r="A85" s="41"/>
      <c r="B85" s="42"/>
      <c r="C85" s="43"/>
      <c r="D85" s="229" t="s">
        <v>200</v>
      </c>
      <c r="E85" s="43"/>
      <c r="F85" s="230" t="s">
        <v>6462</v>
      </c>
      <c r="G85" s="43"/>
      <c r="H85" s="43"/>
      <c r="I85" s="231"/>
      <c r="J85" s="43"/>
      <c r="K85" s="43"/>
      <c r="L85" s="47"/>
      <c r="M85" s="232"/>
      <c r="N85" s="233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200</v>
      </c>
      <c r="AU85" s="20" t="s">
        <v>82</v>
      </c>
    </row>
    <row r="86" s="2" customFormat="1">
      <c r="A86" s="41"/>
      <c r="B86" s="42"/>
      <c r="C86" s="43"/>
      <c r="D86" s="236" t="s">
        <v>3249</v>
      </c>
      <c r="E86" s="43"/>
      <c r="F86" s="292" t="s">
        <v>6463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3249</v>
      </c>
      <c r="AU86" s="20" t="s">
        <v>82</v>
      </c>
    </row>
    <row r="87" s="13" customFormat="1">
      <c r="A87" s="13"/>
      <c r="B87" s="234"/>
      <c r="C87" s="235"/>
      <c r="D87" s="236" t="s">
        <v>202</v>
      </c>
      <c r="E87" s="237" t="s">
        <v>19</v>
      </c>
      <c r="F87" s="238" t="s">
        <v>203</v>
      </c>
      <c r="G87" s="235"/>
      <c r="H87" s="237" t="s">
        <v>19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202</v>
      </c>
      <c r="AU87" s="244" t="s">
        <v>82</v>
      </c>
      <c r="AV87" s="13" t="s">
        <v>80</v>
      </c>
      <c r="AW87" s="13" t="s">
        <v>34</v>
      </c>
      <c r="AX87" s="13" t="s">
        <v>72</v>
      </c>
      <c r="AY87" s="244" t="s">
        <v>191</v>
      </c>
    </row>
    <row r="88" s="14" customFormat="1">
      <c r="A88" s="14"/>
      <c r="B88" s="245"/>
      <c r="C88" s="246"/>
      <c r="D88" s="236" t="s">
        <v>202</v>
      </c>
      <c r="E88" s="247" t="s">
        <v>19</v>
      </c>
      <c r="F88" s="248" t="s">
        <v>6464</v>
      </c>
      <c r="G88" s="246"/>
      <c r="H88" s="249">
        <v>227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202</v>
      </c>
      <c r="AU88" s="255" t="s">
        <v>82</v>
      </c>
      <c r="AV88" s="14" t="s">
        <v>82</v>
      </c>
      <c r="AW88" s="14" t="s">
        <v>34</v>
      </c>
      <c r="AX88" s="14" t="s">
        <v>72</v>
      </c>
      <c r="AY88" s="255" t="s">
        <v>191</v>
      </c>
    </row>
    <row r="89" s="16" customFormat="1">
      <c r="A89" s="16"/>
      <c r="B89" s="267"/>
      <c r="C89" s="268"/>
      <c r="D89" s="236" t="s">
        <v>202</v>
      </c>
      <c r="E89" s="269" t="s">
        <v>19</v>
      </c>
      <c r="F89" s="270" t="s">
        <v>212</v>
      </c>
      <c r="G89" s="268"/>
      <c r="H89" s="271">
        <v>227</v>
      </c>
      <c r="I89" s="272"/>
      <c r="J89" s="268"/>
      <c r="K89" s="268"/>
      <c r="L89" s="273"/>
      <c r="M89" s="274"/>
      <c r="N89" s="275"/>
      <c r="O89" s="275"/>
      <c r="P89" s="275"/>
      <c r="Q89" s="275"/>
      <c r="R89" s="275"/>
      <c r="S89" s="275"/>
      <c r="T89" s="27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77" t="s">
        <v>202</v>
      </c>
      <c r="AU89" s="277" t="s">
        <v>82</v>
      </c>
      <c r="AV89" s="16" t="s">
        <v>198</v>
      </c>
      <c r="AW89" s="16" t="s">
        <v>34</v>
      </c>
      <c r="AX89" s="16" t="s">
        <v>80</v>
      </c>
      <c r="AY89" s="277" t="s">
        <v>191</v>
      </c>
    </row>
    <row r="90" s="2" customFormat="1" ht="16.5" customHeight="1">
      <c r="A90" s="41"/>
      <c r="B90" s="42"/>
      <c r="C90" s="216" t="s">
        <v>82</v>
      </c>
      <c r="D90" s="216" t="s">
        <v>193</v>
      </c>
      <c r="E90" s="217" t="s">
        <v>6465</v>
      </c>
      <c r="F90" s="218" t="s">
        <v>6466</v>
      </c>
      <c r="G90" s="219" t="s">
        <v>215</v>
      </c>
      <c r="H90" s="220">
        <v>227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6460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6460</v>
      </c>
      <c r="BM90" s="227" t="s">
        <v>6467</v>
      </c>
    </row>
    <row r="91" s="2" customFormat="1">
      <c r="A91" s="41"/>
      <c r="B91" s="42"/>
      <c r="C91" s="43"/>
      <c r="D91" s="236" t="s">
        <v>3249</v>
      </c>
      <c r="E91" s="43"/>
      <c r="F91" s="292" t="s">
        <v>6463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3249</v>
      </c>
      <c r="AU91" s="20" t="s">
        <v>82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203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6464</v>
      </c>
      <c r="G93" s="246"/>
      <c r="H93" s="249">
        <v>227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227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16.5" customHeight="1">
      <c r="A95" s="41"/>
      <c r="B95" s="42"/>
      <c r="C95" s="216" t="s">
        <v>93</v>
      </c>
      <c r="D95" s="216" t="s">
        <v>193</v>
      </c>
      <c r="E95" s="217" t="s">
        <v>6468</v>
      </c>
      <c r="F95" s="218" t="s">
        <v>6469</v>
      </c>
      <c r="G95" s="219" t="s">
        <v>5465</v>
      </c>
      <c r="H95" s="220">
        <v>1</v>
      </c>
      <c r="I95" s="221"/>
      <c r="J95" s="222">
        <f>ROUND(I95*H95,2)</f>
        <v>0</v>
      </c>
      <c r="K95" s="218" t="s">
        <v>197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6460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6460</v>
      </c>
      <c r="BM95" s="227" t="s">
        <v>6470</v>
      </c>
    </row>
    <row r="96" s="2" customFormat="1">
      <c r="A96" s="41"/>
      <c r="B96" s="42"/>
      <c r="C96" s="43"/>
      <c r="D96" s="229" t="s">
        <v>200</v>
      </c>
      <c r="E96" s="43"/>
      <c r="F96" s="230" t="s">
        <v>6471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200</v>
      </c>
      <c r="AU96" s="20" t="s">
        <v>82</v>
      </c>
    </row>
    <row r="97" s="2" customFormat="1">
      <c r="A97" s="41"/>
      <c r="B97" s="42"/>
      <c r="C97" s="43"/>
      <c r="D97" s="236" t="s">
        <v>3249</v>
      </c>
      <c r="E97" s="43"/>
      <c r="F97" s="292" t="s">
        <v>6472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3249</v>
      </c>
      <c r="AU97" s="20" t="s">
        <v>82</v>
      </c>
    </row>
    <row r="98" s="2" customFormat="1" ht="16.5" customHeight="1">
      <c r="A98" s="41"/>
      <c r="B98" s="42"/>
      <c r="C98" s="216" t="s">
        <v>198</v>
      </c>
      <c r="D98" s="216" t="s">
        <v>193</v>
      </c>
      <c r="E98" s="217" t="s">
        <v>6473</v>
      </c>
      <c r="F98" s="218" t="s">
        <v>6474</v>
      </c>
      <c r="G98" s="219" t="s">
        <v>5465</v>
      </c>
      <c r="H98" s="220">
        <v>1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6460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6460</v>
      </c>
      <c r="BM98" s="227" t="s">
        <v>6475</v>
      </c>
    </row>
    <row r="99" s="2" customFormat="1">
      <c r="A99" s="41"/>
      <c r="B99" s="42"/>
      <c r="C99" s="43"/>
      <c r="D99" s="229" t="s">
        <v>200</v>
      </c>
      <c r="E99" s="43"/>
      <c r="F99" s="230" t="s">
        <v>6476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2" customFormat="1">
      <c r="A100" s="41"/>
      <c r="B100" s="42"/>
      <c r="C100" s="43"/>
      <c r="D100" s="236" t="s">
        <v>3249</v>
      </c>
      <c r="E100" s="43"/>
      <c r="F100" s="292" t="s">
        <v>6472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3249</v>
      </c>
      <c r="AU100" s="20" t="s">
        <v>82</v>
      </c>
    </row>
    <row r="101" s="2" customFormat="1" ht="16.5" customHeight="1">
      <c r="A101" s="41"/>
      <c r="B101" s="42"/>
      <c r="C101" s="216" t="s">
        <v>242</v>
      </c>
      <c r="D101" s="216" t="s">
        <v>193</v>
      </c>
      <c r="E101" s="217" t="s">
        <v>6477</v>
      </c>
      <c r="F101" s="218" t="s">
        <v>6478</v>
      </c>
      <c r="G101" s="219" t="s">
        <v>5465</v>
      </c>
      <c r="H101" s="220">
        <v>1</v>
      </c>
      <c r="I101" s="221"/>
      <c r="J101" s="222">
        <f>ROUND(I101*H101,2)</f>
        <v>0</v>
      </c>
      <c r="K101" s="218" t="s">
        <v>197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6460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6460</v>
      </c>
      <c r="BM101" s="227" t="s">
        <v>6479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6480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>
      <c r="A103" s="41"/>
      <c r="B103" s="42"/>
      <c r="C103" s="43"/>
      <c r="D103" s="236" t="s">
        <v>3249</v>
      </c>
      <c r="E103" s="43"/>
      <c r="F103" s="292" t="s">
        <v>6481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3249</v>
      </c>
      <c r="AU103" s="20" t="s">
        <v>82</v>
      </c>
    </row>
    <row r="104" s="2" customFormat="1" ht="16.5" customHeight="1">
      <c r="A104" s="41"/>
      <c r="B104" s="42"/>
      <c r="C104" s="216" t="s">
        <v>247</v>
      </c>
      <c r="D104" s="216" t="s">
        <v>193</v>
      </c>
      <c r="E104" s="217" t="s">
        <v>6482</v>
      </c>
      <c r="F104" s="218" t="s">
        <v>6483</v>
      </c>
      <c r="G104" s="219" t="s">
        <v>5465</v>
      </c>
      <c r="H104" s="220">
        <v>1</v>
      </c>
      <c r="I104" s="221"/>
      <c r="J104" s="222">
        <f>ROUND(I104*H104,2)</f>
        <v>0</v>
      </c>
      <c r="K104" s="218" t="s">
        <v>197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6460</v>
      </c>
      <c r="AT104" s="227" t="s">
        <v>193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6460</v>
      </c>
      <c r="BM104" s="227" t="s">
        <v>6484</v>
      </c>
    </row>
    <row r="105" s="2" customFormat="1">
      <c r="A105" s="41"/>
      <c r="B105" s="42"/>
      <c r="C105" s="43"/>
      <c r="D105" s="229" t="s">
        <v>200</v>
      </c>
      <c r="E105" s="43"/>
      <c r="F105" s="230" t="s">
        <v>6485</v>
      </c>
      <c r="G105" s="43"/>
      <c r="H105" s="43"/>
      <c r="I105" s="231"/>
      <c r="J105" s="43"/>
      <c r="K105" s="43"/>
      <c r="L105" s="47"/>
      <c r="M105" s="288"/>
      <c r="N105" s="289"/>
      <c r="O105" s="290"/>
      <c r="P105" s="290"/>
      <c r="Q105" s="290"/>
      <c r="R105" s="290"/>
      <c r="S105" s="290"/>
      <c r="T105" s="29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200</v>
      </c>
      <c r="AU105" s="20" t="s">
        <v>82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uHnfSrJ0XFEEtRWlydL8WOYQlbiXn1fvENeo+ZiO6acfc3QwbCRcS2PbySKShhm7vwHJ07/lUrdiV68P+9paUg==" hashValue="rNCem/RGDcr4ptog07JMbT5VS7YoDX0K98yxPOh4/eUrO62oxQoKzFKkGgUpUTgQrHCAtdZ9eXZkSHMWXXlsgg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034103000.1"/>
    <hyperlink ref="F96" r:id="rId2" display="https://podminky.urs.cz/item/CS_URS_2024_02/030001000"/>
    <hyperlink ref="F99" r:id="rId3" display="https://podminky.urs.cz/item/CS_URS_2024_02/032903000"/>
    <hyperlink ref="F102" r:id="rId4" display="https://podminky.urs.cz/item/CS_URS_2024_02/039103000"/>
    <hyperlink ref="F105" r:id="rId5" display="https://podminky.urs.cz/item/CS_URS_2024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6486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6487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6488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6489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6490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6491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6492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6493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6494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6495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6496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6497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6498</v>
      </c>
      <c r="F19" s="314" t="s">
        <v>6499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6500</v>
      </c>
      <c r="F20" s="314" t="s">
        <v>6501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6502</v>
      </c>
      <c r="F21" s="314" t="s">
        <v>6503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3241</v>
      </c>
      <c r="F22" s="314" t="s">
        <v>3242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88</v>
      </c>
      <c r="F23" s="314" t="s">
        <v>6504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6505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6506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6507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6508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6509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6510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6511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6512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6513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177</v>
      </c>
      <c r="F36" s="314"/>
      <c r="G36" s="314" t="s">
        <v>6514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6515</v>
      </c>
      <c r="F37" s="314"/>
      <c r="G37" s="314" t="s">
        <v>6516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6517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6518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178</v>
      </c>
      <c r="F40" s="314"/>
      <c r="G40" s="314" t="s">
        <v>6519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179</v>
      </c>
      <c r="F41" s="314"/>
      <c r="G41" s="314" t="s">
        <v>6520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6521</v>
      </c>
      <c r="F42" s="314"/>
      <c r="G42" s="314" t="s">
        <v>6522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6523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6524</v>
      </c>
      <c r="F44" s="314"/>
      <c r="G44" s="314" t="s">
        <v>6525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181</v>
      </c>
      <c r="F45" s="314"/>
      <c r="G45" s="314" t="s">
        <v>6526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6527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6528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6529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6530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6531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6532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6533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6534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6535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6536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6537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6538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6539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6540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6541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6542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6543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6544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6545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6546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6547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6548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6549</v>
      </c>
      <c r="D76" s="332"/>
      <c r="E76" s="332"/>
      <c r="F76" s="332" t="s">
        <v>6550</v>
      </c>
      <c r="G76" s="333"/>
      <c r="H76" s="332" t="s">
        <v>54</v>
      </c>
      <c r="I76" s="332" t="s">
        <v>57</v>
      </c>
      <c r="J76" s="332" t="s">
        <v>6551</v>
      </c>
      <c r="K76" s="331"/>
    </row>
    <row r="77" s="1" customFormat="1" ht="17.25" customHeight="1">
      <c r="B77" s="329"/>
      <c r="C77" s="334" t="s">
        <v>6552</v>
      </c>
      <c r="D77" s="334"/>
      <c r="E77" s="334"/>
      <c r="F77" s="335" t="s">
        <v>6553</v>
      </c>
      <c r="G77" s="336"/>
      <c r="H77" s="334"/>
      <c r="I77" s="334"/>
      <c r="J77" s="334" t="s">
        <v>6554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5996</v>
      </c>
      <c r="G79" s="341"/>
      <c r="H79" s="317" t="s">
        <v>6555</v>
      </c>
      <c r="I79" s="317" t="s">
        <v>6556</v>
      </c>
      <c r="J79" s="317">
        <v>20</v>
      </c>
      <c r="K79" s="331"/>
    </row>
    <row r="80" s="1" customFormat="1" ht="15" customHeight="1">
      <c r="B80" s="329"/>
      <c r="C80" s="317" t="s">
        <v>6557</v>
      </c>
      <c r="D80" s="317"/>
      <c r="E80" s="317"/>
      <c r="F80" s="340" t="s">
        <v>5996</v>
      </c>
      <c r="G80" s="341"/>
      <c r="H80" s="317" t="s">
        <v>6558</v>
      </c>
      <c r="I80" s="317" t="s">
        <v>6556</v>
      </c>
      <c r="J80" s="317">
        <v>120</v>
      </c>
      <c r="K80" s="331"/>
    </row>
    <row r="81" s="1" customFormat="1" ht="15" customHeight="1">
      <c r="B81" s="342"/>
      <c r="C81" s="317" t="s">
        <v>6559</v>
      </c>
      <c r="D81" s="317"/>
      <c r="E81" s="317"/>
      <c r="F81" s="340" t="s">
        <v>6021</v>
      </c>
      <c r="G81" s="341"/>
      <c r="H81" s="317" t="s">
        <v>6560</v>
      </c>
      <c r="I81" s="317" t="s">
        <v>6556</v>
      </c>
      <c r="J81" s="317">
        <v>50</v>
      </c>
      <c r="K81" s="331"/>
    </row>
    <row r="82" s="1" customFormat="1" ht="15" customHeight="1">
      <c r="B82" s="342"/>
      <c r="C82" s="317" t="s">
        <v>6561</v>
      </c>
      <c r="D82" s="317"/>
      <c r="E82" s="317"/>
      <c r="F82" s="340" t="s">
        <v>5996</v>
      </c>
      <c r="G82" s="341"/>
      <c r="H82" s="317" t="s">
        <v>6562</v>
      </c>
      <c r="I82" s="317" t="s">
        <v>6563</v>
      </c>
      <c r="J82" s="317"/>
      <c r="K82" s="331"/>
    </row>
    <row r="83" s="1" customFormat="1" ht="15" customHeight="1">
      <c r="B83" s="342"/>
      <c r="C83" s="343" t="s">
        <v>6564</v>
      </c>
      <c r="D83" s="343"/>
      <c r="E83" s="343"/>
      <c r="F83" s="344" t="s">
        <v>6021</v>
      </c>
      <c r="G83" s="343"/>
      <c r="H83" s="343" t="s">
        <v>6565</v>
      </c>
      <c r="I83" s="343" t="s">
        <v>6556</v>
      </c>
      <c r="J83" s="343">
        <v>15</v>
      </c>
      <c r="K83" s="331"/>
    </row>
    <row r="84" s="1" customFormat="1" ht="15" customHeight="1">
      <c r="B84" s="342"/>
      <c r="C84" s="343" t="s">
        <v>6566</v>
      </c>
      <c r="D84" s="343"/>
      <c r="E84" s="343"/>
      <c r="F84" s="344" t="s">
        <v>6021</v>
      </c>
      <c r="G84" s="343"/>
      <c r="H84" s="343" t="s">
        <v>6567</v>
      </c>
      <c r="I84" s="343" t="s">
        <v>6556</v>
      </c>
      <c r="J84" s="343">
        <v>15</v>
      </c>
      <c r="K84" s="331"/>
    </row>
    <row r="85" s="1" customFormat="1" ht="15" customHeight="1">
      <c r="B85" s="342"/>
      <c r="C85" s="343" t="s">
        <v>6568</v>
      </c>
      <c r="D85" s="343"/>
      <c r="E85" s="343"/>
      <c r="F85" s="344" t="s">
        <v>6021</v>
      </c>
      <c r="G85" s="343"/>
      <c r="H85" s="343" t="s">
        <v>6569</v>
      </c>
      <c r="I85" s="343" t="s">
        <v>6556</v>
      </c>
      <c r="J85" s="343">
        <v>20</v>
      </c>
      <c r="K85" s="331"/>
    </row>
    <row r="86" s="1" customFormat="1" ht="15" customHeight="1">
      <c r="B86" s="342"/>
      <c r="C86" s="343" t="s">
        <v>6570</v>
      </c>
      <c r="D86" s="343"/>
      <c r="E86" s="343"/>
      <c r="F86" s="344" t="s">
        <v>6021</v>
      </c>
      <c r="G86" s="343"/>
      <c r="H86" s="343" t="s">
        <v>6571</v>
      </c>
      <c r="I86" s="343" t="s">
        <v>6556</v>
      </c>
      <c r="J86" s="343">
        <v>20</v>
      </c>
      <c r="K86" s="331"/>
    </row>
    <row r="87" s="1" customFormat="1" ht="15" customHeight="1">
      <c r="B87" s="342"/>
      <c r="C87" s="317" t="s">
        <v>6572</v>
      </c>
      <c r="D87" s="317"/>
      <c r="E87" s="317"/>
      <c r="F87" s="340" t="s">
        <v>6021</v>
      </c>
      <c r="G87" s="341"/>
      <c r="H87" s="317" t="s">
        <v>6573</v>
      </c>
      <c r="I87" s="317" t="s">
        <v>6556</v>
      </c>
      <c r="J87" s="317">
        <v>50</v>
      </c>
      <c r="K87" s="331"/>
    </row>
    <row r="88" s="1" customFormat="1" ht="15" customHeight="1">
      <c r="B88" s="342"/>
      <c r="C88" s="317" t="s">
        <v>6574</v>
      </c>
      <c r="D88" s="317"/>
      <c r="E88" s="317"/>
      <c r="F88" s="340" t="s">
        <v>6021</v>
      </c>
      <c r="G88" s="341"/>
      <c r="H88" s="317" t="s">
        <v>6575</v>
      </c>
      <c r="I88" s="317" t="s">
        <v>6556</v>
      </c>
      <c r="J88" s="317">
        <v>20</v>
      </c>
      <c r="K88" s="331"/>
    </row>
    <row r="89" s="1" customFormat="1" ht="15" customHeight="1">
      <c r="B89" s="342"/>
      <c r="C89" s="317" t="s">
        <v>6576</v>
      </c>
      <c r="D89" s="317"/>
      <c r="E89" s="317"/>
      <c r="F89" s="340" t="s">
        <v>6021</v>
      </c>
      <c r="G89" s="341"/>
      <c r="H89" s="317" t="s">
        <v>6577</v>
      </c>
      <c r="I89" s="317" t="s">
        <v>6556</v>
      </c>
      <c r="J89" s="317">
        <v>20</v>
      </c>
      <c r="K89" s="331"/>
    </row>
    <row r="90" s="1" customFormat="1" ht="15" customHeight="1">
      <c r="B90" s="342"/>
      <c r="C90" s="317" t="s">
        <v>6578</v>
      </c>
      <c r="D90" s="317"/>
      <c r="E90" s="317"/>
      <c r="F90" s="340" t="s">
        <v>6021</v>
      </c>
      <c r="G90" s="341"/>
      <c r="H90" s="317" t="s">
        <v>6579</v>
      </c>
      <c r="I90" s="317" t="s">
        <v>6556</v>
      </c>
      <c r="J90" s="317">
        <v>50</v>
      </c>
      <c r="K90" s="331"/>
    </row>
    <row r="91" s="1" customFormat="1" ht="15" customHeight="1">
      <c r="B91" s="342"/>
      <c r="C91" s="317" t="s">
        <v>6580</v>
      </c>
      <c r="D91" s="317"/>
      <c r="E91" s="317"/>
      <c r="F91" s="340" t="s">
        <v>6021</v>
      </c>
      <c r="G91" s="341"/>
      <c r="H91" s="317" t="s">
        <v>6580</v>
      </c>
      <c r="I91" s="317" t="s">
        <v>6556</v>
      </c>
      <c r="J91" s="317">
        <v>50</v>
      </c>
      <c r="K91" s="331"/>
    </row>
    <row r="92" s="1" customFormat="1" ht="15" customHeight="1">
      <c r="B92" s="342"/>
      <c r="C92" s="317" t="s">
        <v>6581</v>
      </c>
      <c r="D92" s="317"/>
      <c r="E92" s="317"/>
      <c r="F92" s="340" t="s">
        <v>6021</v>
      </c>
      <c r="G92" s="341"/>
      <c r="H92" s="317" t="s">
        <v>6582</v>
      </c>
      <c r="I92" s="317" t="s">
        <v>6556</v>
      </c>
      <c r="J92" s="317">
        <v>255</v>
      </c>
      <c r="K92" s="331"/>
    </row>
    <row r="93" s="1" customFormat="1" ht="15" customHeight="1">
      <c r="B93" s="342"/>
      <c r="C93" s="317" t="s">
        <v>6583</v>
      </c>
      <c r="D93" s="317"/>
      <c r="E93" s="317"/>
      <c r="F93" s="340" t="s">
        <v>5996</v>
      </c>
      <c r="G93" s="341"/>
      <c r="H93" s="317" t="s">
        <v>6584</v>
      </c>
      <c r="I93" s="317" t="s">
        <v>6585</v>
      </c>
      <c r="J93" s="317"/>
      <c r="K93" s="331"/>
    </row>
    <row r="94" s="1" customFormat="1" ht="15" customHeight="1">
      <c r="B94" s="342"/>
      <c r="C94" s="317" t="s">
        <v>6586</v>
      </c>
      <c r="D94" s="317"/>
      <c r="E94" s="317"/>
      <c r="F94" s="340" t="s">
        <v>5996</v>
      </c>
      <c r="G94" s="341"/>
      <c r="H94" s="317" t="s">
        <v>6587</v>
      </c>
      <c r="I94" s="317" t="s">
        <v>6588</v>
      </c>
      <c r="J94" s="317"/>
      <c r="K94" s="331"/>
    </row>
    <row r="95" s="1" customFormat="1" ht="15" customHeight="1">
      <c r="B95" s="342"/>
      <c r="C95" s="317" t="s">
        <v>6589</v>
      </c>
      <c r="D95" s="317"/>
      <c r="E95" s="317"/>
      <c r="F95" s="340" t="s">
        <v>5996</v>
      </c>
      <c r="G95" s="341"/>
      <c r="H95" s="317" t="s">
        <v>6589</v>
      </c>
      <c r="I95" s="317" t="s">
        <v>6588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5996</v>
      </c>
      <c r="G96" s="341"/>
      <c r="H96" s="317" t="s">
        <v>6590</v>
      </c>
      <c r="I96" s="317" t="s">
        <v>6588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5996</v>
      </c>
      <c r="G97" s="341"/>
      <c r="H97" s="317" t="s">
        <v>6591</v>
      </c>
      <c r="I97" s="317" t="s">
        <v>6588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6592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6549</v>
      </c>
      <c r="D103" s="332"/>
      <c r="E103" s="332"/>
      <c r="F103" s="332" t="s">
        <v>6550</v>
      </c>
      <c r="G103" s="333"/>
      <c r="H103" s="332" t="s">
        <v>54</v>
      </c>
      <c r="I103" s="332" t="s">
        <v>57</v>
      </c>
      <c r="J103" s="332" t="s">
        <v>6551</v>
      </c>
      <c r="K103" s="331"/>
    </row>
    <row r="104" s="1" customFormat="1" ht="17.25" customHeight="1">
      <c r="B104" s="329"/>
      <c r="C104" s="334" t="s">
        <v>6552</v>
      </c>
      <c r="D104" s="334"/>
      <c r="E104" s="334"/>
      <c r="F104" s="335" t="s">
        <v>6553</v>
      </c>
      <c r="G104" s="336"/>
      <c r="H104" s="334"/>
      <c r="I104" s="334"/>
      <c r="J104" s="334" t="s">
        <v>6554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5996</v>
      </c>
      <c r="G106" s="317"/>
      <c r="H106" s="317" t="s">
        <v>6593</v>
      </c>
      <c r="I106" s="317" t="s">
        <v>6556</v>
      </c>
      <c r="J106" s="317">
        <v>20</v>
      </c>
      <c r="K106" s="331"/>
    </row>
    <row r="107" s="1" customFormat="1" ht="15" customHeight="1">
      <c r="B107" s="329"/>
      <c r="C107" s="317" t="s">
        <v>6557</v>
      </c>
      <c r="D107" s="317"/>
      <c r="E107" s="317"/>
      <c r="F107" s="340" t="s">
        <v>5996</v>
      </c>
      <c r="G107" s="317"/>
      <c r="H107" s="317" t="s">
        <v>6593</v>
      </c>
      <c r="I107" s="317" t="s">
        <v>6556</v>
      </c>
      <c r="J107" s="317">
        <v>120</v>
      </c>
      <c r="K107" s="331"/>
    </row>
    <row r="108" s="1" customFormat="1" ht="15" customHeight="1">
      <c r="B108" s="342"/>
      <c r="C108" s="317" t="s">
        <v>6559</v>
      </c>
      <c r="D108" s="317"/>
      <c r="E108" s="317"/>
      <c r="F108" s="340" t="s">
        <v>6021</v>
      </c>
      <c r="G108" s="317"/>
      <c r="H108" s="317" t="s">
        <v>6593</v>
      </c>
      <c r="I108" s="317" t="s">
        <v>6556</v>
      </c>
      <c r="J108" s="317">
        <v>50</v>
      </c>
      <c r="K108" s="331"/>
    </row>
    <row r="109" s="1" customFormat="1" ht="15" customHeight="1">
      <c r="B109" s="342"/>
      <c r="C109" s="317" t="s">
        <v>6561</v>
      </c>
      <c r="D109" s="317"/>
      <c r="E109" s="317"/>
      <c r="F109" s="340" t="s">
        <v>5996</v>
      </c>
      <c r="G109" s="317"/>
      <c r="H109" s="317" t="s">
        <v>6593</v>
      </c>
      <c r="I109" s="317" t="s">
        <v>6563</v>
      </c>
      <c r="J109" s="317"/>
      <c r="K109" s="331"/>
    </row>
    <row r="110" s="1" customFormat="1" ht="15" customHeight="1">
      <c r="B110" s="342"/>
      <c r="C110" s="317" t="s">
        <v>6572</v>
      </c>
      <c r="D110" s="317"/>
      <c r="E110" s="317"/>
      <c r="F110" s="340" t="s">
        <v>6021</v>
      </c>
      <c r="G110" s="317"/>
      <c r="H110" s="317" t="s">
        <v>6593</v>
      </c>
      <c r="I110" s="317" t="s">
        <v>6556</v>
      </c>
      <c r="J110" s="317">
        <v>50</v>
      </c>
      <c r="K110" s="331"/>
    </row>
    <row r="111" s="1" customFormat="1" ht="15" customHeight="1">
      <c r="B111" s="342"/>
      <c r="C111" s="317" t="s">
        <v>6580</v>
      </c>
      <c r="D111" s="317"/>
      <c r="E111" s="317"/>
      <c r="F111" s="340" t="s">
        <v>6021</v>
      </c>
      <c r="G111" s="317"/>
      <c r="H111" s="317" t="s">
        <v>6593</v>
      </c>
      <c r="I111" s="317" t="s">
        <v>6556</v>
      </c>
      <c r="J111" s="317">
        <v>50</v>
      </c>
      <c r="K111" s="331"/>
    </row>
    <row r="112" s="1" customFormat="1" ht="15" customHeight="1">
      <c r="B112" s="342"/>
      <c r="C112" s="317" t="s">
        <v>6578</v>
      </c>
      <c r="D112" s="317"/>
      <c r="E112" s="317"/>
      <c r="F112" s="340" t="s">
        <v>6021</v>
      </c>
      <c r="G112" s="317"/>
      <c r="H112" s="317" t="s">
        <v>6593</v>
      </c>
      <c r="I112" s="317" t="s">
        <v>6556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5996</v>
      </c>
      <c r="G113" s="317"/>
      <c r="H113" s="317" t="s">
        <v>6594</v>
      </c>
      <c r="I113" s="317" t="s">
        <v>6556</v>
      </c>
      <c r="J113" s="317">
        <v>20</v>
      </c>
      <c r="K113" s="331"/>
    </row>
    <row r="114" s="1" customFormat="1" ht="15" customHeight="1">
      <c r="B114" s="342"/>
      <c r="C114" s="317" t="s">
        <v>6595</v>
      </c>
      <c r="D114" s="317"/>
      <c r="E114" s="317"/>
      <c r="F114" s="340" t="s">
        <v>5996</v>
      </c>
      <c r="G114" s="317"/>
      <c r="H114" s="317" t="s">
        <v>6596</v>
      </c>
      <c r="I114" s="317" t="s">
        <v>6556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5996</v>
      </c>
      <c r="G115" s="317"/>
      <c r="H115" s="317" t="s">
        <v>6597</v>
      </c>
      <c r="I115" s="317" t="s">
        <v>6588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5996</v>
      </c>
      <c r="G116" s="317"/>
      <c r="H116" s="317" t="s">
        <v>6598</v>
      </c>
      <c r="I116" s="317" t="s">
        <v>6588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5996</v>
      </c>
      <c r="G117" s="317"/>
      <c r="H117" s="317" t="s">
        <v>6599</v>
      </c>
      <c r="I117" s="317" t="s">
        <v>6600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6601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6549</v>
      </c>
      <c r="D123" s="332"/>
      <c r="E123" s="332"/>
      <c r="F123" s="332" t="s">
        <v>6550</v>
      </c>
      <c r="G123" s="333"/>
      <c r="H123" s="332" t="s">
        <v>54</v>
      </c>
      <c r="I123" s="332" t="s">
        <v>57</v>
      </c>
      <c r="J123" s="332" t="s">
        <v>6551</v>
      </c>
      <c r="K123" s="361"/>
    </row>
    <row r="124" s="1" customFormat="1" ht="17.25" customHeight="1">
      <c r="B124" s="360"/>
      <c r="C124" s="334" t="s">
        <v>6552</v>
      </c>
      <c r="D124" s="334"/>
      <c r="E124" s="334"/>
      <c r="F124" s="335" t="s">
        <v>6553</v>
      </c>
      <c r="G124" s="336"/>
      <c r="H124" s="334"/>
      <c r="I124" s="334"/>
      <c r="J124" s="334" t="s">
        <v>6554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6557</v>
      </c>
      <c r="D126" s="339"/>
      <c r="E126" s="339"/>
      <c r="F126" s="340" t="s">
        <v>5996</v>
      </c>
      <c r="G126" s="317"/>
      <c r="H126" s="317" t="s">
        <v>6593</v>
      </c>
      <c r="I126" s="317" t="s">
        <v>6556</v>
      </c>
      <c r="J126" s="317">
        <v>120</v>
      </c>
      <c r="K126" s="365"/>
    </row>
    <row r="127" s="1" customFormat="1" ht="15" customHeight="1">
      <c r="B127" s="362"/>
      <c r="C127" s="317" t="s">
        <v>6602</v>
      </c>
      <c r="D127" s="317"/>
      <c r="E127" s="317"/>
      <c r="F127" s="340" t="s">
        <v>5996</v>
      </c>
      <c r="G127" s="317"/>
      <c r="H127" s="317" t="s">
        <v>6603</v>
      </c>
      <c r="I127" s="317" t="s">
        <v>6556</v>
      </c>
      <c r="J127" s="317" t="s">
        <v>6604</v>
      </c>
      <c r="K127" s="365"/>
    </row>
    <row r="128" s="1" customFormat="1" ht="15" customHeight="1">
      <c r="B128" s="362"/>
      <c r="C128" s="317" t="s">
        <v>88</v>
      </c>
      <c r="D128" s="317"/>
      <c r="E128" s="317"/>
      <c r="F128" s="340" t="s">
        <v>5996</v>
      </c>
      <c r="G128" s="317"/>
      <c r="H128" s="317" t="s">
        <v>6605</v>
      </c>
      <c r="I128" s="317" t="s">
        <v>6556</v>
      </c>
      <c r="J128" s="317" t="s">
        <v>6604</v>
      </c>
      <c r="K128" s="365"/>
    </row>
    <row r="129" s="1" customFormat="1" ht="15" customHeight="1">
      <c r="B129" s="362"/>
      <c r="C129" s="317" t="s">
        <v>6564</v>
      </c>
      <c r="D129" s="317"/>
      <c r="E129" s="317"/>
      <c r="F129" s="340" t="s">
        <v>6021</v>
      </c>
      <c r="G129" s="317"/>
      <c r="H129" s="317" t="s">
        <v>6565</v>
      </c>
      <c r="I129" s="317" t="s">
        <v>6556</v>
      </c>
      <c r="J129" s="317">
        <v>15</v>
      </c>
      <c r="K129" s="365"/>
    </row>
    <row r="130" s="1" customFormat="1" ht="15" customHeight="1">
      <c r="B130" s="362"/>
      <c r="C130" s="343" t="s">
        <v>6566</v>
      </c>
      <c r="D130" s="343"/>
      <c r="E130" s="343"/>
      <c r="F130" s="344" t="s">
        <v>6021</v>
      </c>
      <c r="G130" s="343"/>
      <c r="H130" s="343" t="s">
        <v>6567</v>
      </c>
      <c r="I130" s="343" t="s">
        <v>6556</v>
      </c>
      <c r="J130" s="343">
        <v>15</v>
      </c>
      <c r="K130" s="365"/>
    </row>
    <row r="131" s="1" customFormat="1" ht="15" customHeight="1">
      <c r="B131" s="362"/>
      <c r="C131" s="343" t="s">
        <v>6568</v>
      </c>
      <c r="D131" s="343"/>
      <c r="E131" s="343"/>
      <c r="F131" s="344" t="s">
        <v>6021</v>
      </c>
      <c r="G131" s="343"/>
      <c r="H131" s="343" t="s">
        <v>6569</v>
      </c>
      <c r="I131" s="343" t="s">
        <v>6556</v>
      </c>
      <c r="J131" s="343">
        <v>20</v>
      </c>
      <c r="K131" s="365"/>
    </row>
    <row r="132" s="1" customFormat="1" ht="15" customHeight="1">
      <c r="B132" s="362"/>
      <c r="C132" s="343" t="s">
        <v>6570</v>
      </c>
      <c r="D132" s="343"/>
      <c r="E132" s="343"/>
      <c r="F132" s="344" t="s">
        <v>6021</v>
      </c>
      <c r="G132" s="343"/>
      <c r="H132" s="343" t="s">
        <v>6571</v>
      </c>
      <c r="I132" s="343" t="s">
        <v>6556</v>
      </c>
      <c r="J132" s="343">
        <v>20</v>
      </c>
      <c r="K132" s="365"/>
    </row>
    <row r="133" s="1" customFormat="1" ht="15" customHeight="1">
      <c r="B133" s="362"/>
      <c r="C133" s="317" t="s">
        <v>6559</v>
      </c>
      <c r="D133" s="317"/>
      <c r="E133" s="317"/>
      <c r="F133" s="340" t="s">
        <v>6021</v>
      </c>
      <c r="G133" s="317"/>
      <c r="H133" s="317" t="s">
        <v>6593</v>
      </c>
      <c r="I133" s="317" t="s">
        <v>6556</v>
      </c>
      <c r="J133" s="317">
        <v>50</v>
      </c>
      <c r="K133" s="365"/>
    </row>
    <row r="134" s="1" customFormat="1" ht="15" customHeight="1">
      <c r="B134" s="362"/>
      <c r="C134" s="317" t="s">
        <v>6572</v>
      </c>
      <c r="D134" s="317"/>
      <c r="E134" s="317"/>
      <c r="F134" s="340" t="s">
        <v>6021</v>
      </c>
      <c r="G134" s="317"/>
      <c r="H134" s="317" t="s">
        <v>6593</v>
      </c>
      <c r="I134" s="317" t="s">
        <v>6556</v>
      </c>
      <c r="J134" s="317">
        <v>50</v>
      </c>
      <c r="K134" s="365"/>
    </row>
    <row r="135" s="1" customFormat="1" ht="15" customHeight="1">
      <c r="B135" s="362"/>
      <c r="C135" s="317" t="s">
        <v>6578</v>
      </c>
      <c r="D135" s="317"/>
      <c r="E135" s="317"/>
      <c r="F135" s="340" t="s">
        <v>6021</v>
      </c>
      <c r="G135" s="317"/>
      <c r="H135" s="317" t="s">
        <v>6593</v>
      </c>
      <c r="I135" s="317" t="s">
        <v>6556</v>
      </c>
      <c r="J135" s="317">
        <v>50</v>
      </c>
      <c r="K135" s="365"/>
    </row>
    <row r="136" s="1" customFormat="1" ht="15" customHeight="1">
      <c r="B136" s="362"/>
      <c r="C136" s="317" t="s">
        <v>6580</v>
      </c>
      <c r="D136" s="317"/>
      <c r="E136" s="317"/>
      <c r="F136" s="340" t="s">
        <v>6021</v>
      </c>
      <c r="G136" s="317"/>
      <c r="H136" s="317" t="s">
        <v>6593</v>
      </c>
      <c r="I136" s="317" t="s">
        <v>6556</v>
      </c>
      <c r="J136" s="317">
        <v>50</v>
      </c>
      <c r="K136" s="365"/>
    </row>
    <row r="137" s="1" customFormat="1" ht="15" customHeight="1">
      <c r="B137" s="362"/>
      <c r="C137" s="317" t="s">
        <v>6581</v>
      </c>
      <c r="D137" s="317"/>
      <c r="E137" s="317"/>
      <c r="F137" s="340" t="s">
        <v>6021</v>
      </c>
      <c r="G137" s="317"/>
      <c r="H137" s="317" t="s">
        <v>6606</v>
      </c>
      <c r="I137" s="317" t="s">
        <v>6556</v>
      </c>
      <c r="J137" s="317">
        <v>255</v>
      </c>
      <c r="K137" s="365"/>
    </row>
    <row r="138" s="1" customFormat="1" ht="15" customHeight="1">
      <c r="B138" s="362"/>
      <c r="C138" s="317" t="s">
        <v>6583</v>
      </c>
      <c r="D138" s="317"/>
      <c r="E138" s="317"/>
      <c r="F138" s="340" t="s">
        <v>5996</v>
      </c>
      <c r="G138" s="317"/>
      <c r="H138" s="317" t="s">
        <v>6607</v>
      </c>
      <c r="I138" s="317" t="s">
        <v>6585</v>
      </c>
      <c r="J138" s="317"/>
      <c r="K138" s="365"/>
    </row>
    <row r="139" s="1" customFormat="1" ht="15" customHeight="1">
      <c r="B139" s="362"/>
      <c r="C139" s="317" t="s">
        <v>6586</v>
      </c>
      <c r="D139" s="317"/>
      <c r="E139" s="317"/>
      <c r="F139" s="340" t="s">
        <v>5996</v>
      </c>
      <c r="G139" s="317"/>
      <c r="H139" s="317" t="s">
        <v>6608</v>
      </c>
      <c r="I139" s="317" t="s">
        <v>6588</v>
      </c>
      <c r="J139" s="317"/>
      <c r="K139" s="365"/>
    </row>
    <row r="140" s="1" customFormat="1" ht="15" customHeight="1">
      <c r="B140" s="362"/>
      <c r="C140" s="317" t="s">
        <v>6589</v>
      </c>
      <c r="D140" s="317"/>
      <c r="E140" s="317"/>
      <c r="F140" s="340" t="s">
        <v>5996</v>
      </c>
      <c r="G140" s="317"/>
      <c r="H140" s="317" t="s">
        <v>6589</v>
      </c>
      <c r="I140" s="317" t="s">
        <v>6588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5996</v>
      </c>
      <c r="G141" s="317"/>
      <c r="H141" s="317" t="s">
        <v>6609</v>
      </c>
      <c r="I141" s="317" t="s">
        <v>6588</v>
      </c>
      <c r="J141" s="317"/>
      <c r="K141" s="365"/>
    </row>
    <row r="142" s="1" customFormat="1" ht="15" customHeight="1">
      <c r="B142" s="362"/>
      <c r="C142" s="317" t="s">
        <v>6610</v>
      </c>
      <c r="D142" s="317"/>
      <c r="E142" s="317"/>
      <c r="F142" s="340" t="s">
        <v>5996</v>
      </c>
      <c r="G142" s="317"/>
      <c r="H142" s="317" t="s">
        <v>6611</v>
      </c>
      <c r="I142" s="317" t="s">
        <v>6588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6612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6549</v>
      </c>
      <c r="D148" s="332"/>
      <c r="E148" s="332"/>
      <c r="F148" s="332" t="s">
        <v>6550</v>
      </c>
      <c r="G148" s="333"/>
      <c r="H148" s="332" t="s">
        <v>54</v>
      </c>
      <c r="I148" s="332" t="s">
        <v>57</v>
      </c>
      <c r="J148" s="332" t="s">
        <v>6551</v>
      </c>
      <c r="K148" s="331"/>
    </row>
    <row r="149" s="1" customFormat="1" ht="17.25" customHeight="1">
      <c r="B149" s="329"/>
      <c r="C149" s="334" t="s">
        <v>6552</v>
      </c>
      <c r="D149" s="334"/>
      <c r="E149" s="334"/>
      <c r="F149" s="335" t="s">
        <v>6553</v>
      </c>
      <c r="G149" s="336"/>
      <c r="H149" s="334"/>
      <c r="I149" s="334"/>
      <c r="J149" s="334" t="s">
        <v>6554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6557</v>
      </c>
      <c r="D151" s="317"/>
      <c r="E151" s="317"/>
      <c r="F151" s="370" t="s">
        <v>5996</v>
      </c>
      <c r="G151" s="317"/>
      <c r="H151" s="369" t="s">
        <v>6593</v>
      </c>
      <c r="I151" s="369" t="s">
        <v>6556</v>
      </c>
      <c r="J151" s="369">
        <v>120</v>
      </c>
      <c r="K151" s="365"/>
    </row>
    <row r="152" s="1" customFormat="1" ht="15" customHeight="1">
      <c r="B152" s="342"/>
      <c r="C152" s="369" t="s">
        <v>6602</v>
      </c>
      <c r="D152" s="317"/>
      <c r="E152" s="317"/>
      <c r="F152" s="370" t="s">
        <v>5996</v>
      </c>
      <c r="G152" s="317"/>
      <c r="H152" s="369" t="s">
        <v>6613</v>
      </c>
      <c r="I152" s="369" t="s">
        <v>6556</v>
      </c>
      <c r="J152" s="369" t="s">
        <v>6604</v>
      </c>
      <c r="K152" s="365"/>
    </row>
    <row r="153" s="1" customFormat="1" ht="15" customHeight="1">
      <c r="B153" s="342"/>
      <c r="C153" s="369" t="s">
        <v>88</v>
      </c>
      <c r="D153" s="317"/>
      <c r="E153" s="317"/>
      <c r="F153" s="370" t="s">
        <v>5996</v>
      </c>
      <c r="G153" s="317"/>
      <c r="H153" s="369" t="s">
        <v>6614</v>
      </c>
      <c r="I153" s="369" t="s">
        <v>6556</v>
      </c>
      <c r="J153" s="369" t="s">
        <v>6604</v>
      </c>
      <c r="K153" s="365"/>
    </row>
    <row r="154" s="1" customFormat="1" ht="15" customHeight="1">
      <c r="B154" s="342"/>
      <c r="C154" s="369" t="s">
        <v>6559</v>
      </c>
      <c r="D154" s="317"/>
      <c r="E154" s="317"/>
      <c r="F154" s="370" t="s">
        <v>6021</v>
      </c>
      <c r="G154" s="317"/>
      <c r="H154" s="369" t="s">
        <v>6593</v>
      </c>
      <c r="I154" s="369" t="s">
        <v>6556</v>
      </c>
      <c r="J154" s="369">
        <v>50</v>
      </c>
      <c r="K154" s="365"/>
    </row>
    <row r="155" s="1" customFormat="1" ht="15" customHeight="1">
      <c r="B155" s="342"/>
      <c r="C155" s="369" t="s">
        <v>6561</v>
      </c>
      <c r="D155" s="317"/>
      <c r="E155" s="317"/>
      <c r="F155" s="370" t="s">
        <v>5996</v>
      </c>
      <c r="G155" s="317"/>
      <c r="H155" s="369" t="s">
        <v>6593</v>
      </c>
      <c r="I155" s="369" t="s">
        <v>6563</v>
      </c>
      <c r="J155" s="369"/>
      <c r="K155" s="365"/>
    </row>
    <row r="156" s="1" customFormat="1" ht="15" customHeight="1">
      <c r="B156" s="342"/>
      <c r="C156" s="369" t="s">
        <v>6572</v>
      </c>
      <c r="D156" s="317"/>
      <c r="E156" s="317"/>
      <c r="F156" s="370" t="s">
        <v>6021</v>
      </c>
      <c r="G156" s="317"/>
      <c r="H156" s="369" t="s">
        <v>6593</v>
      </c>
      <c r="I156" s="369" t="s">
        <v>6556</v>
      </c>
      <c r="J156" s="369">
        <v>50</v>
      </c>
      <c r="K156" s="365"/>
    </row>
    <row r="157" s="1" customFormat="1" ht="15" customHeight="1">
      <c r="B157" s="342"/>
      <c r="C157" s="369" t="s">
        <v>6580</v>
      </c>
      <c r="D157" s="317"/>
      <c r="E157" s="317"/>
      <c r="F157" s="370" t="s">
        <v>6021</v>
      </c>
      <c r="G157" s="317"/>
      <c r="H157" s="369" t="s">
        <v>6593</v>
      </c>
      <c r="I157" s="369" t="s">
        <v>6556</v>
      </c>
      <c r="J157" s="369">
        <v>50</v>
      </c>
      <c r="K157" s="365"/>
    </row>
    <row r="158" s="1" customFormat="1" ht="15" customHeight="1">
      <c r="B158" s="342"/>
      <c r="C158" s="369" t="s">
        <v>6578</v>
      </c>
      <c r="D158" s="317"/>
      <c r="E158" s="317"/>
      <c r="F158" s="370" t="s">
        <v>6021</v>
      </c>
      <c r="G158" s="317"/>
      <c r="H158" s="369" t="s">
        <v>6593</v>
      </c>
      <c r="I158" s="369" t="s">
        <v>6556</v>
      </c>
      <c r="J158" s="369">
        <v>50</v>
      </c>
      <c r="K158" s="365"/>
    </row>
    <row r="159" s="1" customFormat="1" ht="15" customHeight="1">
      <c r="B159" s="342"/>
      <c r="C159" s="369" t="s">
        <v>166</v>
      </c>
      <c r="D159" s="317"/>
      <c r="E159" s="317"/>
      <c r="F159" s="370" t="s">
        <v>5996</v>
      </c>
      <c r="G159" s="317"/>
      <c r="H159" s="369" t="s">
        <v>6615</v>
      </c>
      <c r="I159" s="369" t="s">
        <v>6556</v>
      </c>
      <c r="J159" s="369" t="s">
        <v>6616</v>
      </c>
      <c r="K159" s="365"/>
    </row>
    <row r="160" s="1" customFormat="1" ht="15" customHeight="1">
      <c r="B160" s="342"/>
      <c r="C160" s="369" t="s">
        <v>6617</v>
      </c>
      <c r="D160" s="317"/>
      <c r="E160" s="317"/>
      <c r="F160" s="370" t="s">
        <v>5996</v>
      </c>
      <c r="G160" s="317"/>
      <c r="H160" s="369" t="s">
        <v>6618</v>
      </c>
      <c r="I160" s="369" t="s">
        <v>6588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6619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6549</v>
      </c>
      <c r="D166" s="332"/>
      <c r="E166" s="332"/>
      <c r="F166" s="332" t="s">
        <v>6550</v>
      </c>
      <c r="G166" s="374"/>
      <c r="H166" s="375" t="s">
        <v>54</v>
      </c>
      <c r="I166" s="375" t="s">
        <v>57</v>
      </c>
      <c r="J166" s="332" t="s">
        <v>6551</v>
      </c>
      <c r="K166" s="309"/>
    </row>
    <row r="167" s="1" customFormat="1" ht="17.25" customHeight="1">
      <c r="B167" s="310"/>
      <c r="C167" s="334" t="s">
        <v>6552</v>
      </c>
      <c r="D167" s="334"/>
      <c r="E167" s="334"/>
      <c r="F167" s="335" t="s">
        <v>6553</v>
      </c>
      <c r="G167" s="376"/>
      <c r="H167" s="377"/>
      <c r="I167" s="377"/>
      <c r="J167" s="334" t="s">
        <v>6554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6557</v>
      </c>
      <c r="D169" s="317"/>
      <c r="E169" s="317"/>
      <c r="F169" s="340" t="s">
        <v>5996</v>
      </c>
      <c r="G169" s="317"/>
      <c r="H169" s="317" t="s">
        <v>6593</v>
      </c>
      <c r="I169" s="317" t="s">
        <v>6556</v>
      </c>
      <c r="J169" s="317">
        <v>120</v>
      </c>
      <c r="K169" s="365"/>
    </row>
    <row r="170" s="1" customFormat="1" ht="15" customHeight="1">
      <c r="B170" s="342"/>
      <c r="C170" s="317" t="s">
        <v>6602</v>
      </c>
      <c r="D170" s="317"/>
      <c r="E170" s="317"/>
      <c r="F170" s="340" t="s">
        <v>5996</v>
      </c>
      <c r="G170" s="317"/>
      <c r="H170" s="317" t="s">
        <v>6603</v>
      </c>
      <c r="I170" s="317" t="s">
        <v>6556</v>
      </c>
      <c r="J170" s="317" t="s">
        <v>6604</v>
      </c>
      <c r="K170" s="365"/>
    </row>
    <row r="171" s="1" customFormat="1" ht="15" customHeight="1">
      <c r="B171" s="342"/>
      <c r="C171" s="317" t="s">
        <v>88</v>
      </c>
      <c r="D171" s="317"/>
      <c r="E171" s="317"/>
      <c r="F171" s="340" t="s">
        <v>5996</v>
      </c>
      <c r="G171" s="317"/>
      <c r="H171" s="317" t="s">
        <v>6620</v>
      </c>
      <c r="I171" s="317" t="s">
        <v>6556</v>
      </c>
      <c r="J171" s="317" t="s">
        <v>6604</v>
      </c>
      <c r="K171" s="365"/>
    </row>
    <row r="172" s="1" customFormat="1" ht="15" customHeight="1">
      <c r="B172" s="342"/>
      <c r="C172" s="317" t="s">
        <v>6559</v>
      </c>
      <c r="D172" s="317"/>
      <c r="E172" s="317"/>
      <c r="F172" s="340" t="s">
        <v>6021</v>
      </c>
      <c r="G172" s="317"/>
      <c r="H172" s="317" t="s">
        <v>6620</v>
      </c>
      <c r="I172" s="317" t="s">
        <v>6556</v>
      </c>
      <c r="J172" s="317">
        <v>50</v>
      </c>
      <c r="K172" s="365"/>
    </row>
    <row r="173" s="1" customFormat="1" ht="15" customHeight="1">
      <c r="B173" s="342"/>
      <c r="C173" s="317" t="s">
        <v>6561</v>
      </c>
      <c r="D173" s="317"/>
      <c r="E173" s="317"/>
      <c r="F173" s="340" t="s">
        <v>5996</v>
      </c>
      <c r="G173" s="317"/>
      <c r="H173" s="317" t="s">
        <v>6620</v>
      </c>
      <c r="I173" s="317" t="s">
        <v>6563</v>
      </c>
      <c r="J173" s="317"/>
      <c r="K173" s="365"/>
    </row>
    <row r="174" s="1" customFormat="1" ht="15" customHeight="1">
      <c r="B174" s="342"/>
      <c r="C174" s="317" t="s">
        <v>6572</v>
      </c>
      <c r="D174" s="317"/>
      <c r="E174" s="317"/>
      <c r="F174" s="340" t="s">
        <v>6021</v>
      </c>
      <c r="G174" s="317"/>
      <c r="H174" s="317" t="s">
        <v>6620</v>
      </c>
      <c r="I174" s="317" t="s">
        <v>6556</v>
      </c>
      <c r="J174" s="317">
        <v>50</v>
      </c>
      <c r="K174" s="365"/>
    </row>
    <row r="175" s="1" customFormat="1" ht="15" customHeight="1">
      <c r="B175" s="342"/>
      <c r="C175" s="317" t="s">
        <v>6580</v>
      </c>
      <c r="D175" s="317"/>
      <c r="E175" s="317"/>
      <c r="F175" s="340" t="s">
        <v>6021</v>
      </c>
      <c r="G175" s="317"/>
      <c r="H175" s="317" t="s">
        <v>6620</v>
      </c>
      <c r="I175" s="317" t="s">
        <v>6556</v>
      </c>
      <c r="J175" s="317">
        <v>50</v>
      </c>
      <c r="K175" s="365"/>
    </row>
    <row r="176" s="1" customFormat="1" ht="15" customHeight="1">
      <c r="B176" s="342"/>
      <c r="C176" s="317" t="s">
        <v>6578</v>
      </c>
      <c r="D176" s="317"/>
      <c r="E176" s="317"/>
      <c r="F176" s="340" t="s">
        <v>6021</v>
      </c>
      <c r="G176" s="317"/>
      <c r="H176" s="317" t="s">
        <v>6620</v>
      </c>
      <c r="I176" s="317" t="s">
        <v>6556</v>
      </c>
      <c r="J176" s="317">
        <v>50</v>
      </c>
      <c r="K176" s="365"/>
    </row>
    <row r="177" s="1" customFormat="1" ht="15" customHeight="1">
      <c r="B177" s="342"/>
      <c r="C177" s="317" t="s">
        <v>177</v>
      </c>
      <c r="D177" s="317"/>
      <c r="E177" s="317"/>
      <c r="F177" s="340" t="s">
        <v>5996</v>
      </c>
      <c r="G177" s="317"/>
      <c r="H177" s="317" t="s">
        <v>6621</v>
      </c>
      <c r="I177" s="317" t="s">
        <v>6622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5996</v>
      </c>
      <c r="G178" s="317"/>
      <c r="H178" s="317" t="s">
        <v>6623</v>
      </c>
      <c r="I178" s="317" t="s">
        <v>6624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5996</v>
      </c>
      <c r="G179" s="317"/>
      <c r="H179" s="317" t="s">
        <v>6625</v>
      </c>
      <c r="I179" s="317" t="s">
        <v>6556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5996</v>
      </c>
      <c r="G180" s="317"/>
      <c r="H180" s="317" t="s">
        <v>6626</v>
      </c>
      <c r="I180" s="317" t="s">
        <v>6556</v>
      </c>
      <c r="J180" s="317">
        <v>255</v>
      </c>
      <c r="K180" s="365"/>
    </row>
    <row r="181" s="1" customFormat="1" ht="15" customHeight="1">
      <c r="B181" s="342"/>
      <c r="C181" s="317" t="s">
        <v>178</v>
      </c>
      <c r="D181" s="317"/>
      <c r="E181" s="317"/>
      <c r="F181" s="340" t="s">
        <v>5996</v>
      </c>
      <c r="G181" s="317"/>
      <c r="H181" s="317" t="s">
        <v>6519</v>
      </c>
      <c r="I181" s="317" t="s">
        <v>6556</v>
      </c>
      <c r="J181" s="317">
        <v>10</v>
      </c>
      <c r="K181" s="365"/>
    </row>
    <row r="182" s="1" customFormat="1" ht="15" customHeight="1">
      <c r="B182" s="342"/>
      <c r="C182" s="317" t="s">
        <v>179</v>
      </c>
      <c r="D182" s="317"/>
      <c r="E182" s="317"/>
      <c r="F182" s="340" t="s">
        <v>5996</v>
      </c>
      <c r="G182" s="317"/>
      <c r="H182" s="317" t="s">
        <v>6627</v>
      </c>
      <c r="I182" s="317" t="s">
        <v>6588</v>
      </c>
      <c r="J182" s="317"/>
      <c r="K182" s="365"/>
    </row>
    <row r="183" s="1" customFormat="1" ht="15" customHeight="1">
      <c r="B183" s="342"/>
      <c r="C183" s="317" t="s">
        <v>6628</v>
      </c>
      <c r="D183" s="317"/>
      <c r="E183" s="317"/>
      <c r="F183" s="340" t="s">
        <v>5996</v>
      </c>
      <c r="G183" s="317"/>
      <c r="H183" s="317" t="s">
        <v>6629</v>
      </c>
      <c r="I183" s="317" t="s">
        <v>6588</v>
      </c>
      <c r="J183" s="317"/>
      <c r="K183" s="365"/>
    </row>
    <row r="184" s="1" customFormat="1" ht="15" customHeight="1">
      <c r="B184" s="342"/>
      <c r="C184" s="317" t="s">
        <v>6617</v>
      </c>
      <c r="D184" s="317"/>
      <c r="E184" s="317"/>
      <c r="F184" s="340" t="s">
        <v>5996</v>
      </c>
      <c r="G184" s="317"/>
      <c r="H184" s="317" t="s">
        <v>6630</v>
      </c>
      <c r="I184" s="317" t="s">
        <v>6588</v>
      </c>
      <c r="J184" s="317"/>
      <c r="K184" s="365"/>
    </row>
    <row r="185" s="1" customFormat="1" ht="15" customHeight="1">
      <c r="B185" s="342"/>
      <c r="C185" s="317" t="s">
        <v>181</v>
      </c>
      <c r="D185" s="317"/>
      <c r="E185" s="317"/>
      <c r="F185" s="340" t="s">
        <v>6021</v>
      </c>
      <c r="G185" s="317"/>
      <c r="H185" s="317" t="s">
        <v>6631</v>
      </c>
      <c r="I185" s="317" t="s">
        <v>6556</v>
      </c>
      <c r="J185" s="317">
        <v>50</v>
      </c>
      <c r="K185" s="365"/>
    </row>
    <row r="186" s="1" customFormat="1" ht="15" customHeight="1">
      <c r="B186" s="342"/>
      <c r="C186" s="317" t="s">
        <v>6632</v>
      </c>
      <c r="D186" s="317"/>
      <c r="E186" s="317"/>
      <c r="F186" s="340" t="s">
        <v>6021</v>
      </c>
      <c r="G186" s="317"/>
      <c r="H186" s="317" t="s">
        <v>6633</v>
      </c>
      <c r="I186" s="317" t="s">
        <v>6634</v>
      </c>
      <c r="J186" s="317"/>
      <c r="K186" s="365"/>
    </row>
    <row r="187" s="1" customFormat="1" ht="15" customHeight="1">
      <c r="B187" s="342"/>
      <c r="C187" s="317" t="s">
        <v>6635</v>
      </c>
      <c r="D187" s="317"/>
      <c r="E187" s="317"/>
      <c r="F187" s="340" t="s">
        <v>6021</v>
      </c>
      <c r="G187" s="317"/>
      <c r="H187" s="317" t="s">
        <v>6636</v>
      </c>
      <c r="I187" s="317" t="s">
        <v>6634</v>
      </c>
      <c r="J187" s="317"/>
      <c r="K187" s="365"/>
    </row>
    <row r="188" s="1" customFormat="1" ht="15" customHeight="1">
      <c r="B188" s="342"/>
      <c r="C188" s="317" t="s">
        <v>6637</v>
      </c>
      <c r="D188" s="317"/>
      <c r="E188" s="317"/>
      <c r="F188" s="340" t="s">
        <v>6021</v>
      </c>
      <c r="G188" s="317"/>
      <c r="H188" s="317" t="s">
        <v>6638</v>
      </c>
      <c r="I188" s="317" t="s">
        <v>6634</v>
      </c>
      <c r="J188" s="317"/>
      <c r="K188" s="365"/>
    </row>
    <row r="189" s="1" customFormat="1" ht="15" customHeight="1">
      <c r="B189" s="342"/>
      <c r="C189" s="378" t="s">
        <v>6639</v>
      </c>
      <c r="D189" s="317"/>
      <c r="E189" s="317"/>
      <c r="F189" s="340" t="s">
        <v>6021</v>
      </c>
      <c r="G189" s="317"/>
      <c r="H189" s="317" t="s">
        <v>6640</v>
      </c>
      <c r="I189" s="317" t="s">
        <v>6641</v>
      </c>
      <c r="J189" s="379" t="s">
        <v>6642</v>
      </c>
      <c r="K189" s="365"/>
    </row>
    <row r="190" s="18" customFormat="1" ht="15" customHeight="1">
      <c r="B190" s="380"/>
      <c r="C190" s="381" t="s">
        <v>6643</v>
      </c>
      <c r="D190" s="382"/>
      <c r="E190" s="382"/>
      <c r="F190" s="383" t="s">
        <v>6021</v>
      </c>
      <c r="G190" s="382"/>
      <c r="H190" s="382" t="s">
        <v>6644</v>
      </c>
      <c r="I190" s="382" t="s">
        <v>6641</v>
      </c>
      <c r="J190" s="384" t="s">
        <v>6642</v>
      </c>
      <c r="K190" s="385"/>
    </row>
    <row r="191" s="1" customFormat="1" ht="15" customHeight="1">
      <c r="B191" s="342"/>
      <c r="C191" s="378" t="s">
        <v>42</v>
      </c>
      <c r="D191" s="317"/>
      <c r="E191" s="317"/>
      <c r="F191" s="340" t="s">
        <v>5996</v>
      </c>
      <c r="G191" s="317"/>
      <c r="H191" s="314" t="s">
        <v>6645</v>
      </c>
      <c r="I191" s="317" t="s">
        <v>6646</v>
      </c>
      <c r="J191" s="317"/>
      <c r="K191" s="365"/>
    </row>
    <row r="192" s="1" customFormat="1" ht="15" customHeight="1">
      <c r="B192" s="342"/>
      <c r="C192" s="378" t="s">
        <v>6647</v>
      </c>
      <c r="D192" s="317"/>
      <c r="E192" s="317"/>
      <c r="F192" s="340" t="s">
        <v>5996</v>
      </c>
      <c r="G192" s="317"/>
      <c r="H192" s="317" t="s">
        <v>6648</v>
      </c>
      <c r="I192" s="317" t="s">
        <v>6588</v>
      </c>
      <c r="J192" s="317"/>
      <c r="K192" s="365"/>
    </row>
    <row r="193" s="1" customFormat="1" ht="15" customHeight="1">
      <c r="B193" s="342"/>
      <c r="C193" s="378" t="s">
        <v>6649</v>
      </c>
      <c r="D193" s="317"/>
      <c r="E193" s="317"/>
      <c r="F193" s="340" t="s">
        <v>5996</v>
      </c>
      <c r="G193" s="317"/>
      <c r="H193" s="317" t="s">
        <v>6650</v>
      </c>
      <c r="I193" s="317" t="s">
        <v>6588</v>
      </c>
      <c r="J193" s="317"/>
      <c r="K193" s="365"/>
    </row>
    <row r="194" s="1" customFormat="1" ht="15" customHeight="1">
      <c r="B194" s="342"/>
      <c r="C194" s="378" t="s">
        <v>6651</v>
      </c>
      <c r="D194" s="317"/>
      <c r="E194" s="317"/>
      <c r="F194" s="340" t="s">
        <v>6021</v>
      </c>
      <c r="G194" s="317"/>
      <c r="H194" s="317" t="s">
        <v>6652</v>
      </c>
      <c r="I194" s="317" t="s">
        <v>6588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6653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6654</v>
      </c>
      <c r="D201" s="387"/>
      <c r="E201" s="387"/>
      <c r="F201" s="387" t="s">
        <v>6655</v>
      </c>
      <c r="G201" s="388"/>
      <c r="H201" s="387" t="s">
        <v>6656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6646</v>
      </c>
      <c r="D203" s="317"/>
      <c r="E203" s="317"/>
      <c r="F203" s="340" t="s">
        <v>43</v>
      </c>
      <c r="G203" s="317"/>
      <c r="H203" s="317" t="s">
        <v>6657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44</v>
      </c>
      <c r="G204" s="317"/>
      <c r="H204" s="317" t="s">
        <v>6658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6659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45</v>
      </c>
      <c r="G206" s="317"/>
      <c r="H206" s="317" t="s">
        <v>6660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46</v>
      </c>
      <c r="G207" s="317"/>
      <c r="H207" s="317" t="s">
        <v>6661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6600</v>
      </c>
      <c r="D209" s="317"/>
      <c r="E209" s="317"/>
      <c r="F209" s="340" t="s">
        <v>79</v>
      </c>
      <c r="G209" s="317"/>
      <c r="H209" s="317" t="s">
        <v>6662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6500</v>
      </c>
      <c r="G210" s="317"/>
      <c r="H210" s="317" t="s">
        <v>6501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6498</v>
      </c>
      <c r="G211" s="317"/>
      <c r="H211" s="317" t="s">
        <v>6663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6502</v>
      </c>
      <c r="G212" s="378"/>
      <c r="H212" s="369" t="s">
        <v>6503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3241</v>
      </c>
      <c r="G213" s="378"/>
      <c r="H213" s="369" t="s">
        <v>160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6624</v>
      </c>
      <c r="D215" s="317"/>
      <c r="E215" s="317"/>
      <c r="F215" s="340">
        <v>1</v>
      </c>
      <c r="G215" s="378"/>
      <c r="H215" s="369" t="s">
        <v>6664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6665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6666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6667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2025-01-20T14:47:23Z</dcterms:created>
  <dcterms:modified xsi:type="dcterms:W3CDTF">2025-01-20T14:48:04Z</dcterms:modified>
</cp:coreProperties>
</file>