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PTN\Veřejné zakázky\1_Přístroje a dodávky\2025\05_Výtahy\B\"/>
    </mc:Choice>
  </mc:AlternateContent>
  <bookViews>
    <workbookView xWindow="-105" yWindow="-105" windowWidth="19425" windowHeight="1030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F29" i="1"/>
  <c r="I29" i="1" s="1"/>
  <c r="F40" i="1"/>
  <c r="I40" i="1" s="1"/>
  <c r="F39" i="1"/>
  <c r="I39" i="1" s="1"/>
  <c r="F38" i="1"/>
  <c r="I38" i="1" s="1"/>
  <c r="F36" i="1"/>
  <c r="I36" i="1" s="1"/>
  <c r="F35" i="1"/>
  <c r="I35" i="1" s="1"/>
  <c r="F33" i="1"/>
  <c r="I33" i="1" s="1"/>
  <c r="F32" i="1"/>
  <c r="I32" i="1" s="1"/>
  <c r="F31" i="1"/>
  <c r="I31" i="1" s="1"/>
  <c r="F30" i="1"/>
  <c r="I30" i="1" s="1"/>
  <c r="F28" i="1"/>
  <c r="I28" i="1" s="1"/>
  <c r="F27" i="1"/>
  <c r="I27" i="1" s="1"/>
  <c r="F25" i="1"/>
  <c r="I25" i="1" s="1"/>
  <c r="F24" i="1"/>
  <c r="I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F13" i="1"/>
  <c r="I13" i="1" s="1"/>
  <c r="F34" i="1" l="1"/>
  <c r="I34" i="1" s="1"/>
  <c r="F26" i="1"/>
  <c r="I26" i="1" s="1"/>
  <c r="I12" i="1"/>
  <c r="F12" i="1"/>
  <c r="F37" i="1"/>
  <c r="I37" i="1" s="1"/>
  <c r="I43" i="1" l="1"/>
  <c r="G43" i="1"/>
</calcChain>
</file>

<file path=xl/sharedStrings.xml><?xml version="1.0" encoding="utf-8"?>
<sst xmlns="http://schemas.openxmlformats.org/spreadsheetml/2006/main" count="114" uniqueCount="92">
  <si>
    <t xml:space="preserve">POLOŽKOVÝ ROZPOČET </t>
  </si>
  <si>
    <t>Název stavby:</t>
  </si>
  <si>
    <t>Doba výstavby:</t>
  </si>
  <si>
    <t>Objednatel:</t>
  </si>
  <si>
    <t>Lokalita:</t>
  </si>
  <si>
    <t>Začátek výstavby:</t>
  </si>
  <si>
    <t>platné termíny se dohodnou při podpisu smlouvy</t>
  </si>
  <si>
    <t>Zhotovitel:</t>
  </si>
  <si>
    <t>Konec výstavby:</t>
  </si>
  <si>
    <t>Cenově zpracovala:</t>
  </si>
  <si>
    <t>Zpracováno dne:</t>
  </si>
  <si>
    <t>Zpracoval:</t>
  </si>
  <si>
    <t>Č</t>
  </si>
  <si>
    <t xml:space="preserve"> </t>
  </si>
  <si>
    <t>Jednot.</t>
  </si>
  <si>
    <t>Náklady (Kč) Bez DPH</t>
  </si>
  <si>
    <t>Cena s 21 % DPH</t>
  </si>
  <si>
    <t>Zkrácený popis</t>
  </si>
  <si>
    <t>M.j.</t>
  </si>
  <si>
    <t>Množství</t>
  </si>
  <si>
    <t>cena (Kč)</t>
  </si>
  <si>
    <t>Dodávka vč. montáže</t>
  </si>
  <si>
    <t>Celkem</t>
  </si>
  <si>
    <t>Výtah</t>
  </si>
  <si>
    <t>1</t>
  </si>
  <si>
    <t>kompl.</t>
  </si>
  <si>
    <t>2</t>
  </si>
  <si>
    <r>
      <t>Elektro - řízení výtahu evakuační (výtahový rozvaděč, kabeláž, přivolávače třídy reakce na oheň B2</t>
    </r>
    <r>
      <rPr>
        <sz val="9"/>
        <color rgb="FF000003"/>
        <rFont val="Calibri"/>
        <family val="2"/>
        <charset val="238"/>
        <scheme val="minor"/>
      </rPr>
      <t>ca</t>
    </r>
    <r>
      <rPr>
        <sz val="10"/>
        <color rgb="FF000003"/>
        <rFont val="Calibri"/>
        <family val="2"/>
        <charset val="238"/>
        <scheme val="minor"/>
      </rPr>
      <t>s1d1 vč. kabelů)</t>
    </r>
  </si>
  <si>
    <t>3</t>
  </si>
  <si>
    <t>4</t>
  </si>
  <si>
    <t>ks</t>
  </si>
  <si>
    <t>5</t>
  </si>
  <si>
    <t>6</t>
  </si>
  <si>
    <t>7</t>
  </si>
  <si>
    <t>Vodítka a, konzoly vč. spojovacího materiálu</t>
  </si>
  <si>
    <t>8</t>
  </si>
  <si>
    <t>9</t>
  </si>
  <si>
    <t>Doprava výtahu na místo realizace</t>
  </si>
  <si>
    <t>10</t>
  </si>
  <si>
    <t>m</t>
  </si>
  <si>
    <t>11</t>
  </si>
  <si>
    <t>Montáž výtahu</t>
  </si>
  <si>
    <t>patro</t>
  </si>
  <si>
    <t>12</t>
  </si>
  <si>
    <t>Certifikáty, manuály a další materiály pro kolaudační řízení</t>
  </si>
  <si>
    <t>13</t>
  </si>
  <si>
    <t>Zkoušky autorizovanou osobou po zhotovení výtahu, revize, tabulky, štítky, návody</t>
  </si>
  <si>
    <t>Stavební práce</t>
  </si>
  <si>
    <t>14</t>
  </si>
  <si>
    <t>Demontáž výtahu vč. jeho likvidace</t>
  </si>
  <si>
    <t>15</t>
  </si>
  <si>
    <t>16</t>
  </si>
  <si>
    <t>Výmalba výtahové šachty odstínem bílé barvy (vnitřní strana)</t>
  </si>
  <si>
    <t>m2</t>
  </si>
  <si>
    <t>17</t>
  </si>
  <si>
    <t>18</t>
  </si>
  <si>
    <t>Bezprašné nátěry podlahy prohlubně a strojovny</t>
  </si>
  <si>
    <t>19</t>
  </si>
  <si>
    <t>Přesun hmot</t>
  </si>
  <si>
    <t>t</t>
  </si>
  <si>
    <t>20</t>
  </si>
  <si>
    <t>Odvoz a likvidace suti</t>
  </si>
  <si>
    <t>Elektrikářské práce</t>
  </si>
  <si>
    <t>21</t>
  </si>
  <si>
    <t>22</t>
  </si>
  <si>
    <t>Protipožární prostupy přes zeď</t>
  </si>
  <si>
    <t>32</t>
  </si>
  <si>
    <t>33</t>
  </si>
  <si>
    <t>34</t>
  </si>
  <si>
    <t>Cena celkem</t>
  </si>
  <si>
    <t>Celkem:</t>
  </si>
  <si>
    <t>doplni uchazeč</t>
  </si>
  <si>
    <t>Bezpřevodový stroj včetně kladek, závěsů a lan</t>
  </si>
  <si>
    <t>Výtahová kabina včetně rámu ( průchozí; rozměr 1500 x 2300 mm; povrchová úprava nerez; nosnost 1600 kg)</t>
  </si>
  <si>
    <t>Kabinové dveře automatické - 2 panelové teleskopické, rozměr 1200 x 2000 mm (nerez) 2x</t>
  </si>
  <si>
    <t>Šachetní dveře automatické - 2 panelové teleskopické, rozměr 1200 x 2000 mm (nerez) - ostatní stanice EW 60</t>
  </si>
  <si>
    <t>Revize přívodu 3x400V, napojení rozvaděče</t>
  </si>
  <si>
    <t xml:space="preserve">Ostatní úpravy </t>
  </si>
  <si>
    <t>Doložení anistatických kostek před výtahem - napojení podlah, lepení, svařování</t>
  </si>
  <si>
    <t>Zapravení a začištění (nové štukové omítky) šachetních otvorů vč. práhů po osazení nových šachetních dveří, vymalování odstínem bílé barvy,</t>
  </si>
  <si>
    <t>Asistence při programování a napojeni na kartový systém v kabině a ve stanicách</t>
  </si>
  <si>
    <t>hod.</t>
  </si>
  <si>
    <t xml:space="preserve">Pomocné lešení pro demontáž a montáž výtahu </t>
  </si>
  <si>
    <t>Příplatek za práce o sobotách a nedělích</t>
  </si>
  <si>
    <t>Šachetní dveře automatické - 2 panelové teleskopické, rozměr 1200 x 2000 mm (nerez vněj. vlivy) - venkovní stanice EW 60</t>
  </si>
  <si>
    <t>Vybavení kabiny –  madlo, zrcadlo, kabinové tablo EN81-81 CAT1, sedačka , příprava na blokaci kartovým systémem nem.</t>
  </si>
  <si>
    <t>nemocenice FM</t>
  </si>
  <si>
    <t>Rekonstrukce evakuačního výtahu 1600kg v budově B</t>
  </si>
  <si>
    <t>Projekt</t>
  </si>
  <si>
    <t>IČ:</t>
  </si>
  <si>
    <t>Uprava dojezdu výtahové šachty dle požadavku</t>
  </si>
  <si>
    <t>Nemocnice ve Frýdku-Místku, p.o.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</si>
</sst>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3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rgb="FF00000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indexed="8"/>
      <name val="Arial"/>
      <family val="2"/>
      <charset val="238"/>
    </font>
    <font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2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left" vertical="center"/>
    </xf>
    <xf numFmtId="4" fontId="11" fillId="0" borderId="0" xfId="0" applyNumberFormat="1" applyFont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164" fontId="14" fillId="3" borderId="11" xfId="0" applyNumberFormat="1" applyFont="1" applyFill="1" applyBorder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49" fontId="12" fillId="3" borderId="8" xfId="0" applyNumberFormat="1" applyFont="1" applyFill="1" applyBorder="1" applyAlignment="1">
      <alignment horizontal="center" vertical="center"/>
    </xf>
    <xf numFmtId="49" fontId="12" fillId="3" borderId="9" xfId="0" applyNumberFormat="1" applyFont="1" applyFill="1" applyBorder="1" applyAlignment="1">
      <alignment horizontal="center" vertical="center"/>
    </xf>
    <xf numFmtId="49" fontId="12" fillId="3" borderId="10" xfId="0" applyNumberFormat="1" applyFont="1" applyFill="1" applyBorder="1" applyAlignment="1">
      <alignment horizontal="center" vertical="center"/>
    </xf>
    <xf numFmtId="164" fontId="14" fillId="3" borderId="9" xfId="0" applyNumberFormat="1" applyFont="1" applyFill="1" applyBorder="1" applyAlignment="1">
      <alignment horizontal="right" vertical="center"/>
    </xf>
    <xf numFmtId="164" fontId="14" fillId="3" borderId="1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zoomScale="90" zoomScaleNormal="90" workbookViewId="0">
      <selection activeCell="J8" sqref="J8"/>
    </sheetView>
  </sheetViews>
  <sheetFormatPr defaultRowHeight="15" x14ac:dyDescent="0.25"/>
  <cols>
    <col min="1" max="1" width="13.85546875" customWidth="1"/>
    <col min="2" max="2" width="91.28515625" customWidth="1"/>
    <col min="3" max="3" width="10.28515625" customWidth="1"/>
    <col min="4" max="4" width="18.7109375" customWidth="1"/>
    <col min="5" max="5" width="24.7109375" customWidth="1"/>
    <col min="6" max="6" width="13.140625" customWidth="1"/>
    <col min="7" max="7" width="16.7109375" customWidth="1"/>
    <col min="8" max="8" width="12.42578125" customWidth="1"/>
    <col min="9" max="9" width="21.5703125" customWidth="1"/>
    <col min="10" max="10" width="11.7109375" customWidth="1"/>
  </cols>
  <sheetData>
    <row r="1" spans="1:10" ht="23.25" x14ac:dyDescent="0.25">
      <c r="A1" s="66" t="s">
        <v>0</v>
      </c>
      <c r="B1" s="67"/>
      <c r="C1" s="67"/>
      <c r="D1" s="67"/>
      <c r="E1" s="67"/>
      <c r="F1" s="67"/>
      <c r="G1" s="67"/>
      <c r="H1" s="67"/>
      <c r="I1" s="68"/>
      <c r="J1" s="68"/>
    </row>
    <row r="2" spans="1:10" x14ac:dyDescent="0.25">
      <c r="A2" s="1" t="s">
        <v>1</v>
      </c>
      <c r="B2" s="2" t="s">
        <v>87</v>
      </c>
      <c r="C2" s="54" t="s">
        <v>2</v>
      </c>
      <c r="D2" s="55"/>
      <c r="E2" s="64"/>
      <c r="F2" s="65"/>
      <c r="G2" s="54" t="s">
        <v>3</v>
      </c>
      <c r="H2" s="69" t="s">
        <v>91</v>
      </c>
      <c r="I2" s="69"/>
      <c r="J2" s="3"/>
    </row>
    <row r="3" spans="1:10" x14ac:dyDescent="0.25">
      <c r="A3" s="4"/>
      <c r="B3" s="5"/>
      <c r="C3" s="55"/>
      <c r="D3" s="55"/>
      <c r="E3" s="65"/>
      <c r="F3" s="65"/>
      <c r="G3" s="55"/>
      <c r="H3" s="69"/>
      <c r="I3" s="69"/>
      <c r="J3" s="3"/>
    </row>
    <row r="4" spans="1:10" x14ac:dyDescent="0.25">
      <c r="A4" s="54" t="s">
        <v>4</v>
      </c>
      <c r="B4" s="52" t="s">
        <v>91</v>
      </c>
      <c r="C4" s="54" t="s">
        <v>5</v>
      </c>
      <c r="D4" s="55"/>
      <c r="E4" s="64" t="s">
        <v>6</v>
      </c>
      <c r="F4" s="65"/>
      <c r="G4" s="54" t="s">
        <v>88</v>
      </c>
      <c r="H4" s="57" t="s">
        <v>86</v>
      </c>
      <c r="I4" s="57"/>
      <c r="J4" s="6"/>
    </row>
    <row r="5" spans="1:10" x14ac:dyDescent="0.25">
      <c r="A5" s="55"/>
      <c r="B5" s="53"/>
      <c r="C5" s="55"/>
      <c r="D5" s="55"/>
      <c r="E5" s="65"/>
      <c r="F5" s="65"/>
      <c r="G5" s="55"/>
      <c r="H5" s="57"/>
      <c r="I5" s="57"/>
      <c r="J5" s="6"/>
    </row>
    <row r="6" spans="1:10" x14ac:dyDescent="0.25">
      <c r="A6" s="54" t="s">
        <v>7</v>
      </c>
      <c r="B6" s="52" t="s">
        <v>71</v>
      </c>
      <c r="C6" s="54" t="s">
        <v>8</v>
      </c>
      <c r="D6" s="55"/>
      <c r="E6" s="64" t="s">
        <v>6</v>
      </c>
      <c r="F6" s="65"/>
      <c r="G6" s="54" t="s">
        <v>89</v>
      </c>
      <c r="H6" s="57"/>
      <c r="I6" s="57"/>
      <c r="J6" s="6"/>
    </row>
    <row r="7" spans="1:10" x14ac:dyDescent="0.25">
      <c r="A7" s="55"/>
      <c r="B7" s="53"/>
      <c r="C7" s="55"/>
      <c r="D7" s="55"/>
      <c r="E7" s="65"/>
      <c r="F7" s="65"/>
      <c r="G7" s="55"/>
      <c r="H7" s="57"/>
      <c r="I7" s="57"/>
      <c r="J7" s="6"/>
    </row>
    <row r="8" spans="1:10" x14ac:dyDescent="0.25">
      <c r="A8" s="50" t="s">
        <v>9</v>
      </c>
      <c r="B8" s="52"/>
      <c r="C8" s="54" t="s">
        <v>10</v>
      </c>
      <c r="D8" s="55"/>
      <c r="E8" s="56">
        <v>45701</v>
      </c>
      <c r="F8" s="53"/>
      <c r="G8" s="54" t="s">
        <v>11</v>
      </c>
      <c r="H8" s="57"/>
      <c r="I8" s="57"/>
      <c r="J8" s="6"/>
    </row>
    <row r="9" spans="1:10" x14ac:dyDescent="0.25">
      <c r="A9" s="51"/>
      <c r="B9" s="53"/>
      <c r="C9" s="55"/>
      <c r="D9" s="55"/>
      <c r="E9" s="53"/>
      <c r="F9" s="53"/>
      <c r="G9" s="55"/>
      <c r="H9" s="58"/>
      <c r="I9" s="58"/>
      <c r="J9" s="6"/>
    </row>
    <row r="10" spans="1:10" x14ac:dyDescent="0.25">
      <c r="A10" s="59" t="s">
        <v>12</v>
      </c>
      <c r="B10" s="7" t="s">
        <v>13</v>
      </c>
      <c r="C10" s="7" t="s">
        <v>13</v>
      </c>
      <c r="D10" s="7" t="s">
        <v>13</v>
      </c>
      <c r="E10" s="8" t="s">
        <v>14</v>
      </c>
      <c r="F10" s="61" t="s">
        <v>15</v>
      </c>
      <c r="G10" s="62"/>
      <c r="H10" s="62"/>
      <c r="I10" s="9" t="s">
        <v>16</v>
      </c>
      <c r="J10" s="10"/>
    </row>
    <row r="11" spans="1:10" x14ac:dyDescent="0.25">
      <c r="A11" s="60"/>
      <c r="B11" s="1" t="s">
        <v>17</v>
      </c>
      <c r="C11" s="1" t="s">
        <v>18</v>
      </c>
      <c r="D11" s="11" t="s">
        <v>19</v>
      </c>
      <c r="E11" s="12" t="s">
        <v>20</v>
      </c>
      <c r="F11" s="63" t="s">
        <v>21</v>
      </c>
      <c r="G11" s="63"/>
      <c r="H11" s="63"/>
      <c r="I11" s="9" t="s">
        <v>22</v>
      </c>
      <c r="J11" s="10"/>
    </row>
    <row r="12" spans="1:10" x14ac:dyDescent="0.25">
      <c r="A12" s="13"/>
      <c r="B12" s="46" t="s">
        <v>23</v>
      </c>
      <c r="C12" s="47"/>
      <c r="D12" s="47"/>
      <c r="E12" s="47"/>
      <c r="F12" s="48">
        <f>F13+F14+F15+F16+F17+F18+F19+F20+F21+F22+F23+F24+F25</f>
        <v>0</v>
      </c>
      <c r="G12" s="48"/>
      <c r="H12" s="48"/>
      <c r="I12" s="14">
        <f>I13+I14+I15+I16+I17+I18+I19+I20+I21+I22+I23+I24+I25</f>
        <v>0</v>
      </c>
      <c r="J12" s="15"/>
    </row>
    <row r="13" spans="1:10" x14ac:dyDescent="0.25">
      <c r="A13" s="16" t="s">
        <v>24</v>
      </c>
      <c r="B13" s="17" t="s">
        <v>72</v>
      </c>
      <c r="C13" s="2" t="s">
        <v>25</v>
      </c>
      <c r="D13" s="18">
        <v>1</v>
      </c>
      <c r="E13" s="19"/>
      <c r="F13" s="38">
        <f>E13*D13</f>
        <v>0</v>
      </c>
      <c r="G13" s="39"/>
      <c r="H13" s="40"/>
      <c r="I13" s="19">
        <f>F13*1.21</f>
        <v>0</v>
      </c>
      <c r="J13" s="20"/>
    </row>
    <row r="14" spans="1:10" x14ac:dyDescent="0.25">
      <c r="A14" s="16" t="s">
        <v>26</v>
      </c>
      <c r="B14" s="17" t="s">
        <v>27</v>
      </c>
      <c r="C14" s="2" t="s">
        <v>25</v>
      </c>
      <c r="D14" s="18">
        <v>1</v>
      </c>
      <c r="E14" s="19"/>
      <c r="F14" s="38">
        <f t="shared" ref="F14:F25" si="0">E14*D14</f>
        <v>0</v>
      </c>
      <c r="G14" s="39"/>
      <c r="H14" s="40"/>
      <c r="I14" s="19">
        <f t="shared" ref="I14:I25" si="1">F14*1.21</f>
        <v>0</v>
      </c>
      <c r="J14" s="20"/>
    </row>
    <row r="15" spans="1:10" x14ac:dyDescent="0.25">
      <c r="A15" s="16" t="s">
        <v>28</v>
      </c>
      <c r="B15" s="17" t="s">
        <v>73</v>
      </c>
      <c r="C15" s="2" t="s">
        <v>25</v>
      </c>
      <c r="D15" s="18">
        <v>1</v>
      </c>
      <c r="E15" s="19"/>
      <c r="F15" s="38">
        <f t="shared" si="0"/>
        <v>0</v>
      </c>
      <c r="G15" s="39"/>
      <c r="H15" s="40"/>
      <c r="I15" s="19">
        <f t="shared" si="1"/>
        <v>0</v>
      </c>
      <c r="J15" s="20"/>
    </row>
    <row r="16" spans="1:10" x14ac:dyDescent="0.25">
      <c r="A16" s="16" t="s">
        <v>29</v>
      </c>
      <c r="B16" s="17" t="s">
        <v>74</v>
      </c>
      <c r="C16" s="2" t="s">
        <v>30</v>
      </c>
      <c r="D16" s="18">
        <v>2</v>
      </c>
      <c r="E16" s="19"/>
      <c r="F16" s="38">
        <f t="shared" si="0"/>
        <v>0</v>
      </c>
      <c r="G16" s="39"/>
      <c r="H16" s="40"/>
      <c r="I16" s="19">
        <f t="shared" si="1"/>
        <v>0</v>
      </c>
      <c r="J16" s="20"/>
    </row>
    <row r="17" spans="1:10" x14ac:dyDescent="0.25">
      <c r="A17" s="16" t="s">
        <v>31</v>
      </c>
      <c r="B17" s="17" t="s">
        <v>75</v>
      </c>
      <c r="C17" s="2" t="s">
        <v>30</v>
      </c>
      <c r="D17" s="18">
        <v>7</v>
      </c>
      <c r="E17" s="19"/>
      <c r="F17" s="38">
        <f t="shared" si="0"/>
        <v>0</v>
      </c>
      <c r="G17" s="39"/>
      <c r="H17" s="40"/>
      <c r="I17" s="19">
        <f t="shared" si="1"/>
        <v>0</v>
      </c>
      <c r="J17" s="20"/>
    </row>
    <row r="18" spans="1:10" x14ac:dyDescent="0.25">
      <c r="A18" s="16" t="s">
        <v>32</v>
      </c>
      <c r="B18" s="17" t="s">
        <v>84</v>
      </c>
      <c r="C18" s="2" t="s">
        <v>30</v>
      </c>
      <c r="D18" s="18">
        <v>1</v>
      </c>
      <c r="E18" s="19"/>
      <c r="F18" s="38">
        <f t="shared" si="0"/>
        <v>0</v>
      </c>
      <c r="G18" s="39"/>
      <c r="H18" s="40"/>
      <c r="I18" s="19">
        <f t="shared" si="1"/>
        <v>0</v>
      </c>
      <c r="J18" s="20"/>
    </row>
    <row r="19" spans="1:10" x14ac:dyDescent="0.25">
      <c r="A19" s="16" t="s">
        <v>33</v>
      </c>
      <c r="B19" s="17" t="s">
        <v>34</v>
      </c>
      <c r="C19" s="2" t="s">
        <v>25</v>
      </c>
      <c r="D19" s="18">
        <v>1</v>
      </c>
      <c r="E19" s="19"/>
      <c r="F19" s="38">
        <f t="shared" si="0"/>
        <v>0</v>
      </c>
      <c r="G19" s="39"/>
      <c r="H19" s="40"/>
      <c r="I19" s="19">
        <f t="shared" si="1"/>
        <v>0</v>
      </c>
      <c r="J19" s="20"/>
    </row>
    <row r="20" spans="1:10" ht="18" customHeight="1" x14ac:dyDescent="0.25">
      <c r="A20" s="16" t="s">
        <v>35</v>
      </c>
      <c r="B20" s="21" t="s">
        <v>85</v>
      </c>
      <c r="C20" s="2" t="s">
        <v>25</v>
      </c>
      <c r="D20" s="18">
        <v>1</v>
      </c>
      <c r="E20" s="19"/>
      <c r="F20" s="38">
        <f t="shared" si="0"/>
        <v>0</v>
      </c>
      <c r="G20" s="39"/>
      <c r="H20" s="40"/>
      <c r="I20" s="19">
        <f t="shared" si="1"/>
        <v>0</v>
      </c>
      <c r="J20" s="20"/>
    </row>
    <row r="21" spans="1:10" x14ac:dyDescent="0.25">
      <c r="A21" s="16" t="s">
        <v>36</v>
      </c>
      <c r="B21" s="17" t="s">
        <v>37</v>
      </c>
      <c r="C21" s="2" t="s">
        <v>25</v>
      </c>
      <c r="D21" s="18">
        <v>1</v>
      </c>
      <c r="E21" s="19"/>
      <c r="F21" s="38">
        <f t="shared" si="0"/>
        <v>0</v>
      </c>
      <c r="G21" s="39"/>
      <c r="H21" s="40"/>
      <c r="I21" s="19">
        <f t="shared" si="1"/>
        <v>0</v>
      </c>
      <c r="J21" s="20"/>
    </row>
    <row r="22" spans="1:10" x14ac:dyDescent="0.25">
      <c r="A22" s="16" t="s">
        <v>38</v>
      </c>
      <c r="B22" s="17" t="s">
        <v>82</v>
      </c>
      <c r="C22" s="2" t="s">
        <v>39</v>
      </c>
      <c r="D22" s="18">
        <v>24</v>
      </c>
      <c r="E22" s="19"/>
      <c r="F22" s="38">
        <f t="shared" si="0"/>
        <v>0</v>
      </c>
      <c r="G22" s="39"/>
      <c r="H22" s="40"/>
      <c r="I22" s="19">
        <f t="shared" si="1"/>
        <v>0</v>
      </c>
      <c r="J22" s="20"/>
    </row>
    <row r="23" spans="1:10" x14ac:dyDescent="0.25">
      <c r="A23" s="16" t="s">
        <v>40</v>
      </c>
      <c r="B23" s="17" t="s">
        <v>41</v>
      </c>
      <c r="C23" s="2" t="s">
        <v>42</v>
      </c>
      <c r="D23" s="18">
        <v>7</v>
      </c>
      <c r="E23" s="19"/>
      <c r="F23" s="38">
        <f t="shared" si="0"/>
        <v>0</v>
      </c>
      <c r="G23" s="39"/>
      <c r="H23" s="40"/>
      <c r="I23" s="19">
        <f t="shared" si="1"/>
        <v>0</v>
      </c>
      <c r="J23" s="20"/>
    </row>
    <row r="24" spans="1:10" x14ac:dyDescent="0.25">
      <c r="A24" s="16" t="s">
        <v>43</v>
      </c>
      <c r="B24" s="17" t="s">
        <v>44</v>
      </c>
      <c r="C24" s="2" t="s">
        <v>25</v>
      </c>
      <c r="D24" s="18">
        <v>1</v>
      </c>
      <c r="E24" s="19"/>
      <c r="F24" s="38">
        <f t="shared" si="0"/>
        <v>0</v>
      </c>
      <c r="G24" s="39"/>
      <c r="H24" s="40"/>
      <c r="I24" s="19">
        <f t="shared" si="1"/>
        <v>0</v>
      </c>
      <c r="J24" s="20"/>
    </row>
    <row r="25" spans="1:10" x14ac:dyDescent="0.25">
      <c r="A25" s="16" t="s">
        <v>45</v>
      </c>
      <c r="B25" s="17" t="s">
        <v>46</v>
      </c>
      <c r="C25" s="2" t="s">
        <v>25</v>
      </c>
      <c r="D25" s="18">
        <v>1</v>
      </c>
      <c r="E25" s="19"/>
      <c r="F25" s="38">
        <f t="shared" si="0"/>
        <v>0</v>
      </c>
      <c r="G25" s="39"/>
      <c r="H25" s="40"/>
      <c r="I25" s="19">
        <f t="shared" si="1"/>
        <v>0</v>
      </c>
      <c r="J25" s="20"/>
    </row>
    <row r="26" spans="1:10" x14ac:dyDescent="0.25">
      <c r="A26" s="13"/>
      <c r="B26" s="46" t="s">
        <v>47</v>
      </c>
      <c r="C26" s="47"/>
      <c r="D26" s="47"/>
      <c r="E26" s="47"/>
      <c r="F26" s="48">
        <f>F27+F28+F29+F30+F31+F32+F33</f>
        <v>0</v>
      </c>
      <c r="G26" s="48"/>
      <c r="H26" s="48"/>
      <c r="I26" s="14">
        <f>F26*1.21</f>
        <v>0</v>
      </c>
      <c r="J26" s="20"/>
    </row>
    <row r="27" spans="1:10" x14ac:dyDescent="0.25">
      <c r="A27" s="16" t="s">
        <v>48</v>
      </c>
      <c r="B27" s="22" t="s">
        <v>49</v>
      </c>
      <c r="C27" s="2" t="s">
        <v>42</v>
      </c>
      <c r="D27" s="18">
        <v>7</v>
      </c>
      <c r="E27" s="19"/>
      <c r="F27" s="38">
        <f t="shared" ref="F27:F33" si="2">D27*E27</f>
        <v>0</v>
      </c>
      <c r="G27" s="39"/>
      <c r="H27" s="40"/>
      <c r="I27" s="19">
        <f>F27*1.21</f>
        <v>0</v>
      </c>
      <c r="J27" s="20"/>
    </row>
    <row r="28" spans="1:10" ht="25.5" x14ac:dyDescent="0.25">
      <c r="A28" s="16" t="s">
        <v>50</v>
      </c>
      <c r="B28" s="22" t="s">
        <v>79</v>
      </c>
      <c r="C28" s="2" t="s">
        <v>42</v>
      </c>
      <c r="D28" s="18">
        <v>7</v>
      </c>
      <c r="E28" s="19"/>
      <c r="F28" s="38">
        <f t="shared" si="2"/>
        <v>0</v>
      </c>
      <c r="G28" s="39"/>
      <c r="H28" s="40"/>
      <c r="I28" s="19">
        <f t="shared" ref="I28:I33" si="3">F28*1.21</f>
        <v>0</v>
      </c>
      <c r="J28" s="20"/>
    </row>
    <row r="29" spans="1:10" x14ac:dyDescent="0.25">
      <c r="A29" s="16" t="s">
        <v>51</v>
      </c>
      <c r="B29" s="22" t="s">
        <v>52</v>
      </c>
      <c r="C29" s="2" t="s">
        <v>53</v>
      </c>
      <c r="D29" s="18">
        <f>2.3*2.76*27.78</f>
        <v>176.34743999999998</v>
      </c>
      <c r="E29" s="19"/>
      <c r="F29" s="38">
        <f t="shared" si="2"/>
        <v>0</v>
      </c>
      <c r="G29" s="39"/>
      <c r="H29" s="40"/>
      <c r="I29" s="19">
        <f t="shared" si="3"/>
        <v>0</v>
      </c>
      <c r="J29" s="20"/>
    </row>
    <row r="30" spans="1:10" x14ac:dyDescent="0.25">
      <c r="A30" s="16" t="s">
        <v>54</v>
      </c>
      <c r="B30" s="22" t="s">
        <v>90</v>
      </c>
      <c r="C30" s="2" t="s">
        <v>25</v>
      </c>
      <c r="D30" s="18">
        <v>1</v>
      </c>
      <c r="E30" s="19"/>
      <c r="F30" s="38">
        <f t="shared" si="2"/>
        <v>0</v>
      </c>
      <c r="G30" s="39"/>
      <c r="H30" s="40"/>
      <c r="I30" s="19">
        <f t="shared" si="3"/>
        <v>0</v>
      </c>
      <c r="J30" s="20"/>
    </row>
    <row r="31" spans="1:10" x14ac:dyDescent="0.25">
      <c r="A31" s="16" t="s">
        <v>55</v>
      </c>
      <c r="B31" s="2" t="s">
        <v>56</v>
      </c>
      <c r="C31" s="2" t="s">
        <v>25</v>
      </c>
      <c r="D31" s="18">
        <v>1</v>
      </c>
      <c r="E31" s="19"/>
      <c r="F31" s="38">
        <f t="shared" si="2"/>
        <v>0</v>
      </c>
      <c r="G31" s="39"/>
      <c r="H31" s="40"/>
      <c r="I31" s="19">
        <f t="shared" si="3"/>
        <v>0</v>
      </c>
      <c r="J31" s="20"/>
    </row>
    <row r="32" spans="1:10" x14ac:dyDescent="0.25">
      <c r="A32" s="16" t="s">
        <v>57</v>
      </c>
      <c r="B32" s="23" t="s">
        <v>58</v>
      </c>
      <c r="C32" s="2" t="s">
        <v>59</v>
      </c>
      <c r="D32" s="18">
        <v>2.4</v>
      </c>
      <c r="E32" s="19"/>
      <c r="F32" s="38">
        <f t="shared" si="2"/>
        <v>0</v>
      </c>
      <c r="G32" s="39"/>
      <c r="H32" s="40"/>
      <c r="I32" s="19">
        <f t="shared" si="3"/>
        <v>0</v>
      </c>
      <c r="J32" s="20"/>
    </row>
    <row r="33" spans="1:10" x14ac:dyDescent="0.25">
      <c r="A33" s="16" t="s">
        <v>60</v>
      </c>
      <c r="B33" s="23" t="s">
        <v>61</v>
      </c>
      <c r="C33" s="2" t="s">
        <v>59</v>
      </c>
      <c r="D33" s="18">
        <v>1.2</v>
      </c>
      <c r="E33" s="19"/>
      <c r="F33" s="38">
        <f t="shared" si="2"/>
        <v>0</v>
      </c>
      <c r="G33" s="39"/>
      <c r="H33" s="40"/>
      <c r="I33" s="19">
        <f t="shared" si="3"/>
        <v>0</v>
      </c>
      <c r="J33" s="20"/>
    </row>
    <row r="34" spans="1:10" x14ac:dyDescent="0.25">
      <c r="A34" s="13"/>
      <c r="B34" s="46" t="s">
        <v>62</v>
      </c>
      <c r="C34" s="47"/>
      <c r="D34" s="47"/>
      <c r="E34" s="47"/>
      <c r="F34" s="48">
        <f>F35+F36</f>
        <v>0</v>
      </c>
      <c r="G34" s="48"/>
      <c r="H34" s="48"/>
      <c r="I34" s="14">
        <f>F34*1.21</f>
        <v>0</v>
      </c>
      <c r="J34" s="20"/>
    </row>
    <row r="35" spans="1:10" x14ac:dyDescent="0.25">
      <c r="A35" s="16" t="s">
        <v>63</v>
      </c>
      <c r="B35" s="22" t="s">
        <v>76</v>
      </c>
      <c r="C35" s="2" t="s">
        <v>30</v>
      </c>
      <c r="D35" s="18">
        <v>1</v>
      </c>
      <c r="E35" s="19"/>
      <c r="F35" s="38">
        <f t="shared" ref="F35:F36" si="4">D35*E35</f>
        <v>0</v>
      </c>
      <c r="G35" s="39"/>
      <c r="H35" s="40"/>
      <c r="I35" s="19">
        <f>F35*1.21</f>
        <v>0</v>
      </c>
      <c r="J35" s="20"/>
    </row>
    <row r="36" spans="1:10" x14ac:dyDescent="0.25">
      <c r="A36" s="16" t="s">
        <v>64</v>
      </c>
      <c r="B36" s="22" t="s">
        <v>65</v>
      </c>
      <c r="C36" s="2" t="s">
        <v>30</v>
      </c>
      <c r="D36" s="18">
        <v>1</v>
      </c>
      <c r="E36" s="19"/>
      <c r="F36" s="38">
        <f t="shared" si="4"/>
        <v>0</v>
      </c>
      <c r="G36" s="39"/>
      <c r="H36" s="40"/>
      <c r="I36" s="19">
        <f t="shared" ref="I36" si="5">F36*1.21</f>
        <v>0</v>
      </c>
      <c r="J36" s="20"/>
    </row>
    <row r="37" spans="1:10" x14ac:dyDescent="0.25">
      <c r="A37" s="13"/>
      <c r="B37" s="46" t="s">
        <v>77</v>
      </c>
      <c r="C37" s="47"/>
      <c r="D37" s="47"/>
      <c r="E37" s="47"/>
      <c r="F37" s="48">
        <f>F38+F39+F40</f>
        <v>0</v>
      </c>
      <c r="G37" s="48"/>
      <c r="H37" s="48"/>
      <c r="I37" s="14">
        <f>F37*1.21</f>
        <v>0</v>
      </c>
      <c r="J37" s="20"/>
    </row>
    <row r="38" spans="1:10" x14ac:dyDescent="0.25">
      <c r="A38" s="16" t="s">
        <v>66</v>
      </c>
      <c r="B38" s="17" t="s">
        <v>78</v>
      </c>
      <c r="C38" s="2" t="s">
        <v>30</v>
      </c>
      <c r="D38" s="18">
        <v>7</v>
      </c>
      <c r="E38" s="19"/>
      <c r="F38" s="38">
        <f t="shared" ref="F38:F40" si="6">E38*D38</f>
        <v>0</v>
      </c>
      <c r="G38" s="39"/>
      <c r="H38" s="40"/>
      <c r="I38" s="19">
        <f t="shared" ref="I38:I40" si="7">F38*1.21</f>
        <v>0</v>
      </c>
      <c r="J38" s="20"/>
    </row>
    <row r="39" spans="1:10" x14ac:dyDescent="0.25">
      <c r="A39" s="16" t="s">
        <v>67</v>
      </c>
      <c r="B39" s="17" t="s">
        <v>80</v>
      </c>
      <c r="C39" s="2" t="s">
        <v>81</v>
      </c>
      <c r="D39" s="18">
        <v>48</v>
      </c>
      <c r="E39" s="19"/>
      <c r="F39" s="38">
        <f t="shared" si="6"/>
        <v>0</v>
      </c>
      <c r="G39" s="39"/>
      <c r="H39" s="40"/>
      <c r="I39" s="19">
        <f t="shared" si="7"/>
        <v>0</v>
      </c>
      <c r="J39" s="20"/>
    </row>
    <row r="40" spans="1:10" x14ac:dyDescent="0.25">
      <c r="A40" s="16" t="s">
        <v>68</v>
      </c>
      <c r="B40" s="17" t="s">
        <v>83</v>
      </c>
      <c r="C40" s="2" t="s">
        <v>25</v>
      </c>
      <c r="D40" s="18">
        <v>1</v>
      </c>
      <c r="E40" s="19"/>
      <c r="F40" s="38">
        <f t="shared" si="6"/>
        <v>0</v>
      </c>
      <c r="G40" s="39"/>
      <c r="H40" s="40"/>
      <c r="I40" s="19">
        <f t="shared" si="7"/>
        <v>0</v>
      </c>
      <c r="J40" s="20"/>
    </row>
    <row r="41" spans="1:10" x14ac:dyDescent="0.25">
      <c r="A41" s="24"/>
      <c r="B41" s="25"/>
      <c r="C41" s="26"/>
      <c r="D41" s="27"/>
      <c r="E41" s="20"/>
      <c r="F41" s="49"/>
      <c r="G41" s="49"/>
      <c r="H41" s="49"/>
      <c r="I41" s="20"/>
      <c r="J41" s="28"/>
    </row>
    <row r="42" spans="1:10" ht="15.75" thickBot="1" x14ac:dyDescent="0.3">
      <c r="A42" s="29"/>
      <c r="B42" s="30"/>
      <c r="C42" s="31"/>
      <c r="D42" s="32"/>
      <c r="E42" s="28"/>
      <c r="F42" s="28"/>
      <c r="G42" s="28"/>
      <c r="H42" s="28"/>
      <c r="I42" s="28"/>
      <c r="J42" s="28"/>
    </row>
    <row r="43" spans="1:10" ht="18.75" thickBot="1" x14ac:dyDescent="0.3">
      <c r="A43" s="29"/>
      <c r="B43" s="31"/>
      <c r="C43" s="41" t="s">
        <v>69</v>
      </c>
      <c r="D43" s="42"/>
      <c r="E43" s="43"/>
      <c r="F43" s="33" t="s">
        <v>70</v>
      </c>
      <c r="G43" s="44">
        <f>F12+F26+F34+F37</f>
        <v>0</v>
      </c>
      <c r="H43" s="45"/>
      <c r="I43" s="34">
        <f>I12+I26+I34+I37</f>
        <v>0</v>
      </c>
      <c r="J43" s="28"/>
    </row>
    <row r="44" spans="1:10" ht="18" x14ac:dyDescent="0.25">
      <c r="A44" s="31"/>
      <c r="B44" s="31"/>
      <c r="C44" s="35"/>
      <c r="D44" s="36"/>
      <c r="E44" s="37"/>
      <c r="F44" s="37"/>
      <c r="G44" s="37"/>
      <c r="H44" s="37"/>
      <c r="I44" s="37"/>
      <c r="J44" s="28"/>
    </row>
  </sheetData>
  <mergeCells count="63">
    <mergeCell ref="A1:J1"/>
    <mergeCell ref="C2:D3"/>
    <mergeCell ref="E2:F3"/>
    <mergeCell ref="G2:G3"/>
    <mergeCell ref="H2:I3"/>
    <mergeCell ref="H4:I5"/>
    <mergeCell ref="A6:A7"/>
    <mergeCell ref="B6:B7"/>
    <mergeCell ref="C6:D7"/>
    <mergeCell ref="E6:F7"/>
    <mergeCell ref="G6:G7"/>
    <mergeCell ref="H6:I7"/>
    <mergeCell ref="A4:A5"/>
    <mergeCell ref="B4:B5"/>
    <mergeCell ref="C4:D5"/>
    <mergeCell ref="E4:F5"/>
    <mergeCell ref="G4:G5"/>
    <mergeCell ref="F13:H13"/>
    <mergeCell ref="A8:A9"/>
    <mergeCell ref="B8:B9"/>
    <mergeCell ref="C8:D9"/>
    <mergeCell ref="E8:F9"/>
    <mergeCell ref="G8:G9"/>
    <mergeCell ref="H8:I8"/>
    <mergeCell ref="H9:I9"/>
    <mergeCell ref="A10:A11"/>
    <mergeCell ref="F10:H10"/>
    <mergeCell ref="F11:H11"/>
    <mergeCell ref="B12:E12"/>
    <mergeCell ref="F12:H12"/>
    <mergeCell ref="F25:H25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35:H35"/>
    <mergeCell ref="B26:E26"/>
    <mergeCell ref="F26:H26"/>
    <mergeCell ref="F27:H27"/>
    <mergeCell ref="F28:H28"/>
    <mergeCell ref="F29:H29"/>
    <mergeCell ref="F30:H30"/>
    <mergeCell ref="F31:H31"/>
    <mergeCell ref="F32:H32"/>
    <mergeCell ref="F33:H33"/>
    <mergeCell ref="B34:E34"/>
    <mergeCell ref="F34:H34"/>
    <mergeCell ref="F36:H36"/>
    <mergeCell ref="C43:E43"/>
    <mergeCell ref="G43:H43"/>
    <mergeCell ref="B37:E37"/>
    <mergeCell ref="F37:H37"/>
    <mergeCell ref="F38:H38"/>
    <mergeCell ref="F39:H39"/>
    <mergeCell ref="F40:H40"/>
    <mergeCell ref="F41:H41"/>
  </mergeCells>
  <pageMargins left="0.7" right="0.7" top="0.78740157499999996" bottom="0.78740157499999996" header="0.3" footer="0.3"/>
  <pageSetup paperSize="9" scale="55" orientation="landscape" r:id="rId1"/>
  <headerFooter>
    <oddHeader>&amp;R&amp;"arial"&amp;8&amp;K000000 KONE Internal&amp;1#_x000D_</oddHeader>
  </headerFooter>
</worksheet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Handzelová</dc:creator>
  <cp:lastModifiedBy>Kaňok Martin, Ing.</cp:lastModifiedBy>
  <cp:lastPrinted>2022-01-21T10:51:36Z</cp:lastPrinted>
  <dcterms:created xsi:type="dcterms:W3CDTF">2022-01-20T09:24:12Z</dcterms:created>
  <dcterms:modified xsi:type="dcterms:W3CDTF">2025-03-14T12:18:05Z</dcterms:modified>
</cp:coreProperties>
</file>