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VZ FMP 05 Kultivačí média\"/>
    </mc:Choice>
  </mc:AlternateContent>
  <xr:revisionPtr revIDLastSave="0" documentId="13_ncr:1_{1572CC0F-9681-487D-A99E-B001E1DB2A03}" xr6:coauthVersionLast="36" xr6:coauthVersionMax="36" xr10:uidLastSave="{00000000-0000-0000-0000-000000000000}"/>
  <bookViews>
    <workbookView xWindow="0" yWindow="0" windowWidth="20820" windowHeight="10995" xr2:uid="{A71560B4-B3FD-4456-A81A-C0ADAACDE2C3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57" i="1" l="1"/>
  <c r="I58" i="1"/>
  <c r="I59" i="1"/>
  <c r="I60" i="1"/>
  <c r="G57" i="1"/>
  <c r="J57" i="1" s="1"/>
  <c r="G58" i="1"/>
  <c r="J58" i="1" s="1"/>
  <c r="G59" i="1"/>
  <c r="H59" i="1" s="1"/>
  <c r="K59" i="1" s="1"/>
  <c r="G60" i="1"/>
  <c r="J60" i="1" s="1"/>
  <c r="D49" i="1"/>
  <c r="D44" i="1"/>
  <c r="D39" i="1"/>
  <c r="D32" i="1"/>
  <c r="D17" i="1"/>
  <c r="D60" i="1"/>
  <c r="D58" i="1"/>
  <c r="D57" i="1"/>
  <c r="H60" i="1" l="1"/>
  <c r="K60" i="1" s="1"/>
  <c r="J59" i="1"/>
  <c r="H58" i="1"/>
  <c r="K58" i="1" s="1"/>
  <c r="H57" i="1"/>
  <c r="K57" i="1" s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G9" i="1"/>
  <c r="H9" i="1" s="1"/>
  <c r="K9" i="1" s="1"/>
  <c r="G10" i="1"/>
  <c r="H10" i="1" s="1"/>
  <c r="K10" i="1" s="1"/>
  <c r="G11" i="1"/>
  <c r="H11" i="1" s="1"/>
  <c r="K11" i="1" s="1"/>
  <c r="G12" i="1"/>
  <c r="H12" i="1" s="1"/>
  <c r="K12" i="1" s="1"/>
  <c r="G13" i="1"/>
  <c r="H13" i="1" s="1"/>
  <c r="K13" i="1" s="1"/>
  <c r="G14" i="1"/>
  <c r="H14" i="1" s="1"/>
  <c r="K14" i="1" s="1"/>
  <c r="G15" i="1"/>
  <c r="J15" i="1" s="1"/>
  <c r="G16" i="1"/>
  <c r="H16" i="1" s="1"/>
  <c r="K16" i="1" s="1"/>
  <c r="G17" i="1"/>
  <c r="H17" i="1" s="1"/>
  <c r="K17" i="1" s="1"/>
  <c r="G18" i="1"/>
  <c r="H18" i="1" s="1"/>
  <c r="K18" i="1" s="1"/>
  <c r="G19" i="1"/>
  <c r="H19" i="1" s="1"/>
  <c r="K19" i="1" s="1"/>
  <c r="G20" i="1"/>
  <c r="H20" i="1" s="1"/>
  <c r="K20" i="1" s="1"/>
  <c r="G21" i="1"/>
  <c r="J21" i="1" s="1"/>
  <c r="G22" i="1"/>
  <c r="J22" i="1" s="1"/>
  <c r="G23" i="1"/>
  <c r="H23" i="1" s="1"/>
  <c r="K23" i="1" s="1"/>
  <c r="G24" i="1"/>
  <c r="J24" i="1" s="1"/>
  <c r="G25" i="1"/>
  <c r="J25" i="1" s="1"/>
  <c r="G26" i="1"/>
  <c r="J26" i="1" s="1"/>
  <c r="G27" i="1"/>
  <c r="J27" i="1" s="1"/>
  <c r="G28" i="1"/>
  <c r="J28" i="1" s="1"/>
  <c r="G29" i="1"/>
  <c r="J29" i="1" s="1"/>
  <c r="G30" i="1"/>
  <c r="H30" i="1" s="1"/>
  <c r="K30" i="1" s="1"/>
  <c r="G31" i="1"/>
  <c r="J31" i="1" s="1"/>
  <c r="G32" i="1"/>
  <c r="J32" i="1" s="1"/>
  <c r="G33" i="1"/>
  <c r="J33" i="1" s="1"/>
  <c r="G35" i="1"/>
  <c r="J35" i="1" s="1"/>
  <c r="G36" i="1"/>
  <c r="J36" i="1" s="1"/>
  <c r="G37" i="1"/>
  <c r="J37" i="1" s="1"/>
  <c r="G38" i="1"/>
  <c r="J38" i="1" s="1"/>
  <c r="G39" i="1"/>
  <c r="J39" i="1" s="1"/>
  <c r="G40" i="1"/>
  <c r="H40" i="1" s="1"/>
  <c r="K40" i="1" s="1"/>
  <c r="G41" i="1"/>
  <c r="J41" i="1" s="1"/>
  <c r="G42" i="1"/>
  <c r="H42" i="1" s="1"/>
  <c r="K42" i="1" s="1"/>
  <c r="G43" i="1"/>
  <c r="H43" i="1" s="1"/>
  <c r="K43" i="1" s="1"/>
  <c r="G44" i="1"/>
  <c r="H44" i="1" s="1"/>
  <c r="K44" i="1" s="1"/>
  <c r="G45" i="1"/>
  <c r="J45" i="1" s="1"/>
  <c r="G46" i="1"/>
  <c r="J46" i="1" s="1"/>
  <c r="G47" i="1"/>
  <c r="J47" i="1" s="1"/>
  <c r="G48" i="1"/>
  <c r="H48" i="1" s="1"/>
  <c r="K48" i="1" s="1"/>
  <c r="G49" i="1"/>
  <c r="J49" i="1" s="1"/>
  <c r="G50" i="1"/>
  <c r="J50" i="1" s="1"/>
  <c r="G51" i="1"/>
  <c r="H51" i="1" s="1"/>
  <c r="K51" i="1" s="1"/>
  <c r="G52" i="1"/>
  <c r="J52" i="1" s="1"/>
  <c r="G53" i="1"/>
  <c r="J53" i="1" s="1"/>
  <c r="G54" i="1"/>
  <c r="H54" i="1" s="1"/>
  <c r="K54" i="1" s="1"/>
  <c r="G55" i="1"/>
  <c r="J55" i="1" s="1"/>
  <c r="I8" i="1"/>
  <c r="H8" i="1"/>
  <c r="K8" i="1" s="1"/>
  <c r="H55" i="1" l="1"/>
  <c r="K55" i="1" s="1"/>
  <c r="I61" i="1"/>
  <c r="J8" i="1"/>
  <c r="H24" i="1"/>
  <c r="K24" i="1" s="1"/>
  <c r="H21" i="1"/>
  <c r="K21" i="1" s="1"/>
  <c r="H47" i="1"/>
  <c r="K47" i="1" s="1"/>
  <c r="H28" i="1"/>
  <c r="K28" i="1" s="1"/>
  <c r="H25" i="1"/>
  <c r="K25" i="1" s="1"/>
  <c r="H53" i="1"/>
  <c r="K53" i="1" s="1"/>
  <c r="H52" i="1"/>
  <c r="K52" i="1" s="1"/>
  <c r="H50" i="1"/>
  <c r="K50" i="1" s="1"/>
  <c r="J48" i="1"/>
  <c r="J43" i="1"/>
  <c r="H39" i="1"/>
  <c r="K39" i="1" s="1"/>
  <c r="H38" i="1"/>
  <c r="K38" i="1" s="1"/>
  <c r="H36" i="1"/>
  <c r="K36" i="1" s="1"/>
  <c r="H35" i="1"/>
  <c r="K35" i="1" s="1"/>
  <c r="H32" i="1"/>
  <c r="K32" i="1" s="1"/>
  <c r="J30" i="1"/>
  <c r="H27" i="1"/>
  <c r="K27" i="1" s="1"/>
  <c r="J19" i="1"/>
  <c r="J18" i="1"/>
  <c r="J17" i="1"/>
  <c r="J16" i="1"/>
  <c r="J13" i="1"/>
  <c r="J12" i="1"/>
  <c r="J11" i="1"/>
  <c r="J10" i="1"/>
  <c r="J9" i="1"/>
  <c r="H29" i="1"/>
  <c r="K29" i="1" s="1"/>
  <c r="H31" i="1"/>
  <c r="K31" i="1" s="1"/>
  <c r="H33" i="1"/>
  <c r="K33" i="1" s="1"/>
  <c r="H37" i="1"/>
  <c r="K37" i="1" s="1"/>
  <c r="J40" i="1"/>
  <c r="H41" i="1"/>
  <c r="K41" i="1" s="1"/>
  <c r="J42" i="1"/>
  <c r="J44" i="1"/>
  <c r="H45" i="1"/>
  <c r="K45" i="1" s="1"/>
  <c r="H46" i="1"/>
  <c r="K46" i="1" s="1"/>
  <c r="H49" i="1"/>
  <c r="K49" i="1" s="1"/>
  <c r="J51" i="1"/>
  <c r="J54" i="1"/>
  <c r="H26" i="1"/>
  <c r="K26" i="1" s="1"/>
  <c r="J23" i="1"/>
  <c r="H22" i="1"/>
  <c r="K22" i="1" s="1"/>
  <c r="J20" i="1"/>
  <c r="H15" i="1"/>
  <c r="K15" i="1" s="1"/>
  <c r="J14" i="1"/>
  <c r="K61" i="1" l="1"/>
  <c r="J61" i="1"/>
</calcChain>
</file>

<file path=xl/sharedStrings.xml><?xml version="1.0" encoding="utf-8"?>
<sst xmlns="http://schemas.openxmlformats.org/spreadsheetml/2006/main" count="131" uniqueCount="103">
  <si>
    <t>Alkalická peptonová voda, 5 ml</t>
  </si>
  <si>
    <t>BHI agar, 90 mm</t>
  </si>
  <si>
    <t>Bramborový agar, 90 mm</t>
  </si>
  <si>
    <t>Corn meal agar, 90 mm</t>
  </si>
  <si>
    <t>Čokoládový agar, 90 mm</t>
  </si>
  <si>
    <t>Deoxycholát-citrátový agar/DC agar, 90 mm</t>
  </si>
  <si>
    <t>Fastidious Anaerobe Agar + 5 % koňské krvee (FAA-HB), 90 mm</t>
  </si>
  <si>
    <t>Krevní agar, 90 mm</t>
  </si>
  <si>
    <t>MacConkey agar se sorbitolem, 90 mm</t>
  </si>
  <si>
    <t>MacConkey agar, 90 mm</t>
  </si>
  <si>
    <t>Malt extract agar, 90 mm</t>
  </si>
  <si>
    <t>Middlebrookovo medium</t>
  </si>
  <si>
    <t>Muller Hinton agar + 2% glukózy a mehtylénovou modří, 90 mm</t>
  </si>
  <si>
    <t>Muller Hinton agar + 5% koňské krve +  20 mg/l β-NAD (MH-F), 90 mm</t>
  </si>
  <si>
    <t>Muller Hinton agar, 90 mm</t>
  </si>
  <si>
    <t>Muller Hinton bujón, 5 ml</t>
  </si>
  <si>
    <t>RPMI 1640 medium, 90 mm</t>
  </si>
  <si>
    <t>Sabouraud agar s chloramfenikolem, 90 mm</t>
  </si>
  <si>
    <t>Sabouraudův bujón, 10 ml</t>
  </si>
  <si>
    <t>Selenitový bujón, 5 ml</t>
  </si>
  <si>
    <t>Schaedler bujón, 5 ml</t>
  </si>
  <si>
    <t>Thioglykolátová půda s resaurinem</t>
  </si>
  <si>
    <t>Todd-Hewitt bujón pro selektivní kultivaci GBS, 6 ml</t>
  </si>
  <si>
    <t>Živný bujón, 5 ml</t>
  </si>
  <si>
    <t>Základní kultivační média</t>
  </si>
  <si>
    <t>Selektivní a diagnostické kultivační média</t>
  </si>
  <si>
    <t>ESBL chromogenní agar</t>
  </si>
  <si>
    <t>Chromogenní agar pro kultivaci moči</t>
  </si>
  <si>
    <t>Chromogenní agar pro kvasinky</t>
  </si>
  <si>
    <t>Sekejtuvbá agar pro kultivaci MRSA</t>
  </si>
  <si>
    <t>Selektivní agar pro dermatofyty</t>
  </si>
  <si>
    <t>Selektivní agar pro enterokoky</t>
  </si>
  <si>
    <t>Selektivní agar pro kultivaci Bordetella sp.</t>
  </si>
  <si>
    <t>Selektivní agar pro kultivaci C. diphtheriae</t>
  </si>
  <si>
    <t xml:space="preserve">Selektivní agar pro kultivaci Campylobacter sp. </t>
  </si>
  <si>
    <t>Selektivní agar pro kultivaci Haemophilus sp.</t>
  </si>
  <si>
    <t>Selektivní agar pro kultivaci Legionella sp.</t>
  </si>
  <si>
    <t>Selektivní agar pro kultivaci Listeria sp.</t>
  </si>
  <si>
    <t>Selektivní agar pro kultivaci patogenních neisserií</t>
  </si>
  <si>
    <t>Selektivní agar pro kultivaci S. agalactiae</t>
  </si>
  <si>
    <t>Selektivní agar pro kultivaci Yersinia sp.</t>
  </si>
  <si>
    <t>Schaedler agar</t>
  </si>
  <si>
    <t>Schaedler CNA agar</t>
  </si>
  <si>
    <t>Šikmý agar pro sérologii salmonel</t>
  </si>
  <si>
    <t>TCŽS agar</t>
  </si>
  <si>
    <t>Urea - médium pro H. pylori</t>
  </si>
  <si>
    <t>Urea agar pro průkaz ureázové aktivity dermatofytů</t>
  </si>
  <si>
    <t>vyplní účastník řízení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</si>
  <si>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</si>
  <si>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</si>
  <si>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</si>
  <si>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</si>
  <si>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</si>
  <si>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</si>
  <si>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</si>
  <si>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</si>
  <si>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</si>
  <si>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</si>
  <si>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</si>
  <si>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</si>
  <si>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</si>
  <si>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</si>
  <si>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</si>
  <si>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</si>
  <si>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</si>
  <si>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</si>
  <si>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</si>
  <si>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</si>
  <si>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</si>
  <si>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</si>
  <si>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</si>
  <si>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</si>
  <si>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</si>
  <si>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</si>
  <si>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Požadavky</t>
  </si>
  <si>
    <t xml:space="preserve">EUCAST pro testování citlivosti </t>
  </si>
  <si>
    <t>Cena v Kč bez DPH/1 ks</t>
  </si>
  <si>
    <t>DPH v %</t>
  </si>
  <si>
    <t>DPH v Kč</t>
  </si>
  <si>
    <t>Cena v Kč vč. DPH/1 ks</t>
  </si>
  <si>
    <t>CELKEM</t>
  </si>
  <si>
    <t>Nutrient broth with glucose, 5 ml</t>
  </si>
  <si>
    <t>Trypton sójový agar - otisková plotna, 55-60 mm</t>
  </si>
  <si>
    <t>Předpoklá- daný odběr ks/4 roky</t>
  </si>
  <si>
    <t>Cena za předpokládaný odběr v Kč bez DPH /4 roky</t>
  </si>
  <si>
    <t>DPH v Kč za předpokládaný odběr/4 roky</t>
  </si>
  <si>
    <t>Cena za předpokládaný odběr v Kč vč. DPH /4 roky</t>
  </si>
  <si>
    <t>Požadovaný počet ks v balení</t>
  </si>
  <si>
    <t>Hemokultivační lahvičky/katalogové číslo</t>
  </si>
  <si>
    <t>aerobní/442023</t>
  </si>
  <si>
    <t>anaerobní/442021</t>
  </si>
  <si>
    <t>pedi/442020</t>
  </si>
  <si>
    <t>mykotická/442017</t>
  </si>
  <si>
    <t xml:space="preserve">V souladu s Doporučením pro lab. diagnostiku pertuse a parapertuse. </t>
  </si>
  <si>
    <t>V souladu s Doporučeným postupem při výskytu případu oenmocnění záškrtem.</t>
  </si>
  <si>
    <t>V souladu s Doporučeným postupem k zajištění surveillance programu invazivních onemocnění způsobených H. inluenzae.</t>
  </si>
  <si>
    <t>Příloha č. 5 Zadávací dokumentace</t>
  </si>
  <si>
    <t>Zadavatel:</t>
  </si>
  <si>
    <t>Slezská nemocnice v Opavě, příspěvková organizace</t>
  </si>
  <si>
    <t>Cenová nabídka</t>
  </si>
  <si>
    <t>Veřejná zakázka: "Dodávky kultivačních médií"</t>
  </si>
  <si>
    <t>Evidenční číslo: OPA/FMP/2025/05/kultivační média</t>
  </si>
  <si>
    <t>Systémové číslo: P25V00000086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</si>
</sst>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9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/>
    <xf numFmtId="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3" fontId="3" fillId="0" borderId="1" xfId="0" applyNumberFormat="1" applyFont="1" applyBorder="1"/>
    <xf numFmtId="164" fontId="3" fillId="0" borderId="1" xfId="0" applyNumberFormat="1" applyFont="1" applyBorder="1"/>
    <xf numFmtId="4" fontId="3" fillId="0" borderId="1" xfId="0" applyNumberFormat="1" applyFont="1" applyBorder="1"/>
    <xf numFmtId="0" fontId="4" fillId="3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/>
    <xf numFmtId="4" fontId="3" fillId="5" borderId="1" xfId="0" applyNumberFormat="1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3" fillId="0" borderId="0" xfId="0" applyFont="1" applyFill="1"/>
    <xf numFmtId="4" fontId="4" fillId="4" borderId="1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1" xfId="0" applyFont="1" applyFill="1" applyBorder="1" applyAlignment="1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 applyProtection="1">
      <alignment horizontal="right" vertical="center"/>
      <protection locked="0"/>
    </xf>
    <xf numFmtId="9" fontId="3" fillId="3" borderId="1" xfId="0" applyNumberFormat="1" applyFont="1" applyFill="1" applyBorder="1" applyAlignment="1" applyProtection="1">
      <alignment horizontal="righ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B8A30-2983-4F3C-8BD9-167E577970BB}">
  <sheetPr>
    <pageSetUpPr fitToPage="1"/>
  </sheetPr>
  <dimension ref="A1:P65"/>
  <sheetViews>
    <sheetView tabSelected="1" topLeftCell="A49" workbookViewId="0">
      <selection activeCell="E66" sqref="E66"/>
    </sheetView>
  </sheetViews>
  <sheetFormatPr defaultRowHeight="15" x14ac:dyDescent="0.25"/>
  <cols>
    <col min="1" max="1" width="5.42578125" customWidth="1"/>
    <col min="2" max="2" width="55" customWidth="1"/>
    <col min="3" max="3" width="25.85546875" customWidth="1"/>
    <col min="4" max="4" width="11.5703125" customWidth="1"/>
    <col min="5" max="5" width="12.28515625" customWidth="1"/>
    <col min="6" max="6" width="6.140625" customWidth="1"/>
    <col min="7" max="7" width="10.5703125" customWidth="1"/>
    <col min="8" max="8" width="11.28515625" customWidth="1"/>
    <col min="9" max="9" width="16" customWidth="1"/>
    <col min="10" max="10" width="15.85546875" customWidth="1"/>
    <col min="11" max="11" width="16.7109375" customWidth="1"/>
  </cols>
  <sheetData>
    <row r="1" spans="1:16" x14ac:dyDescent="0.25">
      <c r="A1" s="6" t="s">
        <v>96</v>
      </c>
      <c r="B1" s="6"/>
      <c r="C1" s="6"/>
      <c r="D1" s="6"/>
      <c r="E1" s="6"/>
      <c r="F1" s="6"/>
      <c r="G1" s="6"/>
      <c r="H1" s="6" t="s">
        <v>97</v>
      </c>
      <c r="I1" s="6"/>
      <c r="J1" s="6"/>
      <c r="K1" s="6"/>
      <c r="L1" s="6"/>
      <c r="M1" s="1"/>
      <c r="N1" s="1"/>
      <c r="O1" s="1"/>
      <c r="P1" s="1"/>
    </row>
    <row r="2" spans="1:16" x14ac:dyDescent="0.25">
      <c r="A2" s="6" t="s">
        <v>99</v>
      </c>
      <c r="B2" s="6"/>
      <c r="C2" s="6"/>
      <c r="D2" s="6"/>
      <c r="E2" s="6"/>
      <c r="F2" s="6"/>
      <c r="G2" s="6"/>
      <c r="H2" s="6" t="s">
        <v>98</v>
      </c>
      <c r="I2" s="6"/>
      <c r="J2" s="6"/>
      <c r="K2" s="6"/>
      <c r="L2" s="6"/>
      <c r="M2" s="1"/>
      <c r="N2" s="1"/>
      <c r="O2" s="1"/>
      <c r="P2" s="1"/>
    </row>
    <row r="3" spans="1:16" ht="18.75" x14ac:dyDescent="0.25">
      <c r="A3" s="36" t="s">
        <v>100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1"/>
      <c r="N3" s="1"/>
      <c r="O3" s="1"/>
      <c r="P3" s="1"/>
    </row>
    <row r="4" spans="1:16" x14ac:dyDescent="0.25">
      <c r="A4" s="41" t="s">
        <v>101</v>
      </c>
      <c r="B4" s="42"/>
      <c r="C4" s="42"/>
      <c r="D4" s="42"/>
      <c r="E4" s="42"/>
      <c r="F4" s="6"/>
      <c r="G4" s="6"/>
      <c r="H4" s="6"/>
      <c r="I4" s="6"/>
      <c r="J4" s="6"/>
      <c r="K4" s="6"/>
      <c r="L4" s="6"/>
      <c r="M4" s="1"/>
      <c r="N4" s="1"/>
      <c r="O4" s="1"/>
      <c r="P4" s="1"/>
    </row>
    <row r="5" spans="1:16" x14ac:dyDescent="0.25">
      <c r="A5" s="41" t="s">
        <v>102</v>
      </c>
      <c r="B5" s="42"/>
      <c r="C5" s="42"/>
      <c r="D5" s="42"/>
      <c r="E5" s="42"/>
      <c r="F5" s="6"/>
      <c r="G5" s="6"/>
      <c r="H5" s="6"/>
      <c r="I5" s="6"/>
      <c r="J5" s="6"/>
      <c r="K5" s="6"/>
      <c r="L5" s="6"/>
      <c r="M5" s="1"/>
      <c r="N5" s="1"/>
      <c r="O5" s="1"/>
      <c r="P5" s="1"/>
    </row>
    <row r="6" spans="1:16" x14ac:dyDescent="0.25">
      <c r="A6" s="7" t="s">
        <v>47</v>
      </c>
      <c r="B6" s="4"/>
      <c r="C6" s="5"/>
      <c r="D6" s="5"/>
      <c r="E6" s="5"/>
      <c r="F6" s="6"/>
      <c r="G6" s="6"/>
      <c r="H6" s="6"/>
      <c r="I6" s="6"/>
      <c r="J6" s="6"/>
      <c r="K6" s="6"/>
      <c r="L6" s="6"/>
      <c r="M6" s="1"/>
      <c r="N6" s="1"/>
      <c r="O6" s="1"/>
      <c r="P6" s="1"/>
    </row>
    <row r="7" spans="1:16" ht="57" x14ac:dyDescent="0.25">
      <c r="A7" s="39" t="s">
        <v>24</v>
      </c>
      <c r="B7" s="39"/>
      <c r="C7" s="8" t="s">
        <v>74</v>
      </c>
      <c r="D7" s="9" t="s">
        <v>83</v>
      </c>
      <c r="E7" s="9" t="s">
        <v>76</v>
      </c>
      <c r="F7" s="9" t="s">
        <v>77</v>
      </c>
      <c r="G7" s="9" t="s">
        <v>78</v>
      </c>
      <c r="H7" s="9" t="s">
        <v>79</v>
      </c>
      <c r="I7" s="9" t="s">
        <v>84</v>
      </c>
      <c r="J7" s="9" t="s">
        <v>85</v>
      </c>
      <c r="K7" s="9" t="s">
        <v>86</v>
      </c>
      <c r="L7" s="6"/>
      <c r="M7" s="1"/>
      <c r="N7" s="1"/>
      <c r="O7" s="1"/>
      <c r="P7" s="1"/>
    </row>
    <row r="8" spans="1:16" x14ac:dyDescent="0.25">
      <c r="A8" s="10" t="s">
        <v>48</v>
      </c>
      <c r="B8" s="11" t="s">
        <v>0</v>
      </c>
      <c r="C8" s="11"/>
      <c r="D8" s="12">
        <v>120</v>
      </c>
      <c r="E8" s="13"/>
      <c r="F8" s="14"/>
      <c r="G8" s="15">
        <f>E8*F8</f>
        <v>0</v>
      </c>
      <c r="H8" s="15">
        <f>G8+E8</f>
        <v>0</v>
      </c>
      <c r="I8" s="16">
        <f>E8*D8</f>
        <v>0</v>
      </c>
      <c r="J8" s="16">
        <f>G8*D8</f>
        <v>0</v>
      </c>
      <c r="K8" s="16">
        <f>H8*D8</f>
        <v>0</v>
      </c>
      <c r="L8" s="6"/>
      <c r="M8" s="1"/>
      <c r="N8" s="1"/>
      <c r="O8" s="1"/>
      <c r="P8" s="1"/>
    </row>
    <row r="9" spans="1:16" x14ac:dyDescent="0.25">
      <c r="A9" s="10" t="s">
        <v>49</v>
      </c>
      <c r="B9" s="11" t="s">
        <v>1</v>
      </c>
      <c r="C9" s="11"/>
      <c r="D9" s="12">
        <v>200</v>
      </c>
      <c r="E9" s="13"/>
      <c r="F9" s="14"/>
      <c r="G9" s="15">
        <f t="shared" ref="G9:G60" si="0">E9*F9</f>
        <v>0</v>
      </c>
      <c r="H9" s="15">
        <f t="shared" ref="H9:H60" si="1">G9+E9</f>
        <v>0</v>
      </c>
      <c r="I9" s="16">
        <f t="shared" ref="I9:I60" si="2">E9*D9</f>
        <v>0</v>
      </c>
      <c r="J9" s="16">
        <f t="shared" ref="J9:J60" si="3">G9*D9</f>
        <v>0</v>
      </c>
      <c r="K9" s="16">
        <f t="shared" ref="K9:K60" si="4">H9*D9</f>
        <v>0</v>
      </c>
      <c r="L9" s="6"/>
      <c r="M9" s="1"/>
      <c r="N9" s="1"/>
      <c r="O9" s="1"/>
      <c r="P9" s="1"/>
    </row>
    <row r="10" spans="1:16" x14ac:dyDescent="0.25">
      <c r="A10" s="10" t="s">
        <v>50</v>
      </c>
      <c r="B10" s="11" t="s">
        <v>2</v>
      </c>
      <c r="C10" s="11"/>
      <c r="D10" s="12">
        <v>160</v>
      </c>
      <c r="E10" s="13"/>
      <c r="F10" s="14"/>
      <c r="G10" s="15">
        <f t="shared" si="0"/>
        <v>0</v>
      </c>
      <c r="H10" s="15">
        <f t="shared" si="1"/>
        <v>0</v>
      </c>
      <c r="I10" s="16">
        <f t="shared" si="2"/>
        <v>0</v>
      </c>
      <c r="J10" s="16">
        <f t="shared" si="3"/>
        <v>0</v>
      </c>
      <c r="K10" s="16">
        <f t="shared" si="4"/>
        <v>0</v>
      </c>
      <c r="L10" s="6"/>
      <c r="M10" s="1"/>
      <c r="N10" s="1"/>
      <c r="O10" s="1"/>
      <c r="P10" s="1"/>
    </row>
    <row r="11" spans="1:16" x14ac:dyDescent="0.25">
      <c r="A11" s="10" t="s">
        <v>51</v>
      </c>
      <c r="B11" s="11" t="s">
        <v>3</v>
      </c>
      <c r="C11" s="11"/>
      <c r="D11" s="12">
        <v>240</v>
      </c>
      <c r="E11" s="13"/>
      <c r="F11" s="14"/>
      <c r="G11" s="15">
        <f t="shared" si="0"/>
        <v>0</v>
      </c>
      <c r="H11" s="15">
        <f t="shared" si="1"/>
        <v>0</v>
      </c>
      <c r="I11" s="16">
        <f t="shared" si="2"/>
        <v>0</v>
      </c>
      <c r="J11" s="16">
        <f t="shared" si="3"/>
        <v>0</v>
      </c>
      <c r="K11" s="16">
        <f t="shared" si="4"/>
        <v>0</v>
      </c>
      <c r="L11" s="6"/>
      <c r="M11" s="1"/>
      <c r="N11" s="1"/>
      <c r="O11" s="1"/>
      <c r="P11" s="1"/>
    </row>
    <row r="12" spans="1:16" x14ac:dyDescent="0.25">
      <c r="A12" s="10" t="s">
        <v>52</v>
      </c>
      <c r="B12" s="11" t="s">
        <v>4</v>
      </c>
      <c r="C12" s="11"/>
      <c r="D12" s="12">
        <v>8400</v>
      </c>
      <c r="E12" s="13"/>
      <c r="F12" s="14"/>
      <c r="G12" s="15">
        <f t="shared" si="0"/>
        <v>0</v>
      </c>
      <c r="H12" s="15">
        <f t="shared" si="1"/>
        <v>0</v>
      </c>
      <c r="I12" s="16">
        <f t="shared" si="2"/>
        <v>0</v>
      </c>
      <c r="J12" s="16">
        <f t="shared" si="3"/>
        <v>0</v>
      </c>
      <c r="K12" s="16">
        <f t="shared" si="4"/>
        <v>0</v>
      </c>
      <c r="L12" s="6"/>
      <c r="M12" s="1"/>
      <c r="N12" s="1"/>
      <c r="O12" s="1"/>
      <c r="P12" s="1"/>
    </row>
    <row r="13" spans="1:16" x14ac:dyDescent="0.25">
      <c r="A13" s="10" t="s">
        <v>53</v>
      </c>
      <c r="B13" s="11" t="s">
        <v>5</v>
      </c>
      <c r="C13" s="11"/>
      <c r="D13" s="12">
        <v>16400</v>
      </c>
      <c r="E13" s="13"/>
      <c r="F13" s="14"/>
      <c r="G13" s="15">
        <f t="shared" si="0"/>
        <v>0</v>
      </c>
      <c r="H13" s="15">
        <f t="shared" si="1"/>
        <v>0</v>
      </c>
      <c r="I13" s="16">
        <f t="shared" si="2"/>
        <v>0</v>
      </c>
      <c r="J13" s="16">
        <f t="shared" si="3"/>
        <v>0</v>
      </c>
      <c r="K13" s="16">
        <f t="shared" si="4"/>
        <v>0</v>
      </c>
      <c r="L13" s="6"/>
      <c r="M13" s="1"/>
      <c r="N13" s="1"/>
      <c r="O13" s="1"/>
      <c r="P13" s="1"/>
    </row>
    <row r="14" spans="1:16" ht="30" x14ac:dyDescent="0.25">
      <c r="A14" s="10" t="s">
        <v>54</v>
      </c>
      <c r="B14" s="11" t="s">
        <v>6</v>
      </c>
      <c r="C14" s="11" t="s">
        <v>75</v>
      </c>
      <c r="D14" s="12">
        <v>2000</v>
      </c>
      <c r="E14" s="13"/>
      <c r="F14" s="14"/>
      <c r="G14" s="15">
        <f t="shared" si="0"/>
        <v>0</v>
      </c>
      <c r="H14" s="15">
        <f t="shared" si="1"/>
        <v>0</v>
      </c>
      <c r="I14" s="16">
        <f t="shared" si="2"/>
        <v>0</v>
      </c>
      <c r="J14" s="16">
        <f t="shared" si="3"/>
        <v>0</v>
      </c>
      <c r="K14" s="16">
        <f t="shared" si="4"/>
        <v>0</v>
      </c>
      <c r="L14" s="6"/>
      <c r="M14" s="1"/>
      <c r="N14" s="1"/>
      <c r="O14" s="1"/>
      <c r="P14" s="1"/>
    </row>
    <row r="15" spans="1:16" x14ac:dyDescent="0.25">
      <c r="A15" s="10" t="s">
        <v>55</v>
      </c>
      <c r="B15" s="11" t="s">
        <v>7</v>
      </c>
      <c r="C15" s="11"/>
      <c r="D15" s="12">
        <v>82000</v>
      </c>
      <c r="E15" s="13"/>
      <c r="F15" s="14"/>
      <c r="G15" s="15">
        <f t="shared" si="0"/>
        <v>0</v>
      </c>
      <c r="H15" s="15">
        <f t="shared" si="1"/>
        <v>0</v>
      </c>
      <c r="I15" s="16">
        <f t="shared" si="2"/>
        <v>0</v>
      </c>
      <c r="J15" s="16">
        <f t="shared" si="3"/>
        <v>0</v>
      </c>
      <c r="K15" s="16">
        <f t="shared" si="4"/>
        <v>0</v>
      </c>
      <c r="L15" s="6"/>
      <c r="M15" s="1"/>
      <c r="N15" s="1"/>
      <c r="O15" s="1"/>
      <c r="P15" s="1"/>
    </row>
    <row r="16" spans="1:16" x14ac:dyDescent="0.25">
      <c r="A16" s="10" t="s">
        <v>56</v>
      </c>
      <c r="B16" s="11" t="s">
        <v>8</v>
      </c>
      <c r="C16" s="11"/>
      <c r="D16" s="12">
        <v>2080</v>
      </c>
      <c r="E16" s="13"/>
      <c r="F16" s="14"/>
      <c r="G16" s="15">
        <f t="shared" si="0"/>
        <v>0</v>
      </c>
      <c r="H16" s="15">
        <f t="shared" si="1"/>
        <v>0</v>
      </c>
      <c r="I16" s="16">
        <f t="shared" si="2"/>
        <v>0</v>
      </c>
      <c r="J16" s="16">
        <f t="shared" si="3"/>
        <v>0</v>
      </c>
      <c r="K16" s="16">
        <f t="shared" si="4"/>
        <v>0</v>
      </c>
      <c r="L16" s="6"/>
      <c r="M16" s="1"/>
      <c r="N16" s="1"/>
      <c r="O16" s="1"/>
      <c r="P16" s="1"/>
    </row>
    <row r="17" spans="1:16" x14ac:dyDescent="0.25">
      <c r="A17" s="10" t="s">
        <v>57</v>
      </c>
      <c r="B17" s="11" t="s">
        <v>9</v>
      </c>
      <c r="C17" s="11"/>
      <c r="D17" s="12">
        <f>34600*2</f>
        <v>69200</v>
      </c>
      <c r="E17" s="13"/>
      <c r="F17" s="14"/>
      <c r="G17" s="15">
        <f t="shared" si="0"/>
        <v>0</v>
      </c>
      <c r="H17" s="15">
        <f t="shared" si="1"/>
        <v>0</v>
      </c>
      <c r="I17" s="16">
        <f t="shared" si="2"/>
        <v>0</v>
      </c>
      <c r="J17" s="16">
        <f t="shared" si="3"/>
        <v>0</v>
      </c>
      <c r="K17" s="16">
        <f t="shared" si="4"/>
        <v>0</v>
      </c>
      <c r="L17" s="6"/>
      <c r="M17" s="1"/>
      <c r="N17" s="1"/>
      <c r="O17" s="1"/>
      <c r="P17" s="1"/>
    </row>
    <row r="18" spans="1:16" x14ac:dyDescent="0.25">
      <c r="A18" s="10" t="s">
        <v>58</v>
      </c>
      <c r="B18" s="11" t="s">
        <v>10</v>
      </c>
      <c r="C18" s="11"/>
      <c r="D18" s="12">
        <v>160</v>
      </c>
      <c r="E18" s="13"/>
      <c r="F18" s="14"/>
      <c r="G18" s="15">
        <f t="shared" si="0"/>
        <v>0</v>
      </c>
      <c r="H18" s="15">
        <f t="shared" si="1"/>
        <v>0</v>
      </c>
      <c r="I18" s="16">
        <f t="shared" si="2"/>
        <v>0</v>
      </c>
      <c r="J18" s="16">
        <f t="shared" si="3"/>
        <v>0</v>
      </c>
      <c r="K18" s="16">
        <f t="shared" si="4"/>
        <v>0</v>
      </c>
      <c r="L18" s="6"/>
      <c r="M18" s="1"/>
      <c r="N18" s="1"/>
      <c r="O18" s="1"/>
      <c r="P18" s="1"/>
    </row>
    <row r="19" spans="1:16" x14ac:dyDescent="0.25">
      <c r="A19" s="10" t="s">
        <v>59</v>
      </c>
      <c r="B19" s="11" t="s">
        <v>11</v>
      </c>
      <c r="C19" s="11"/>
      <c r="D19" s="12">
        <v>120</v>
      </c>
      <c r="E19" s="13"/>
      <c r="F19" s="14"/>
      <c r="G19" s="15">
        <f t="shared" si="0"/>
        <v>0</v>
      </c>
      <c r="H19" s="15">
        <f t="shared" si="1"/>
        <v>0</v>
      </c>
      <c r="I19" s="16">
        <f t="shared" si="2"/>
        <v>0</v>
      </c>
      <c r="J19" s="16">
        <f t="shared" si="3"/>
        <v>0</v>
      </c>
      <c r="K19" s="16">
        <f t="shared" si="4"/>
        <v>0</v>
      </c>
      <c r="L19" s="6"/>
      <c r="M19" s="1"/>
      <c r="N19" s="1"/>
      <c r="O19" s="1"/>
      <c r="P19" s="1"/>
    </row>
    <row r="20" spans="1:16" ht="30" x14ac:dyDescent="0.25">
      <c r="A20" s="10" t="s">
        <v>60</v>
      </c>
      <c r="B20" s="11" t="s">
        <v>12</v>
      </c>
      <c r="C20" s="11"/>
      <c r="D20" s="12">
        <v>10400</v>
      </c>
      <c r="E20" s="13"/>
      <c r="F20" s="14"/>
      <c r="G20" s="15">
        <f t="shared" si="0"/>
        <v>0</v>
      </c>
      <c r="H20" s="15">
        <f t="shared" si="1"/>
        <v>0</v>
      </c>
      <c r="I20" s="16">
        <f t="shared" si="2"/>
        <v>0</v>
      </c>
      <c r="J20" s="16">
        <f t="shared" si="3"/>
        <v>0</v>
      </c>
      <c r="K20" s="16">
        <f t="shared" si="4"/>
        <v>0</v>
      </c>
      <c r="L20" s="6"/>
      <c r="M20" s="1"/>
      <c r="N20" s="1"/>
      <c r="O20" s="1"/>
      <c r="P20" s="1"/>
    </row>
    <row r="21" spans="1:16" ht="30" x14ac:dyDescent="0.25">
      <c r="A21" s="10" t="s">
        <v>61</v>
      </c>
      <c r="B21" s="11" t="s">
        <v>13</v>
      </c>
      <c r="C21" s="11" t="s">
        <v>75</v>
      </c>
      <c r="D21" s="12">
        <v>16800</v>
      </c>
      <c r="E21" s="13"/>
      <c r="F21" s="14"/>
      <c r="G21" s="15">
        <f t="shared" si="0"/>
        <v>0</v>
      </c>
      <c r="H21" s="15">
        <f t="shared" si="1"/>
        <v>0</v>
      </c>
      <c r="I21" s="16">
        <f t="shared" si="2"/>
        <v>0</v>
      </c>
      <c r="J21" s="16">
        <f t="shared" si="3"/>
        <v>0</v>
      </c>
      <c r="K21" s="16">
        <f t="shared" si="4"/>
        <v>0</v>
      </c>
      <c r="L21" s="6"/>
      <c r="M21" s="1"/>
      <c r="N21" s="1"/>
      <c r="O21" s="1"/>
      <c r="P21" s="1"/>
    </row>
    <row r="22" spans="1:16" ht="30" x14ac:dyDescent="0.25">
      <c r="A22" s="10" t="s">
        <v>62</v>
      </c>
      <c r="B22" s="11" t="s">
        <v>14</v>
      </c>
      <c r="C22" s="11" t="s">
        <v>75</v>
      </c>
      <c r="D22" s="12">
        <v>60000</v>
      </c>
      <c r="E22" s="13"/>
      <c r="F22" s="14"/>
      <c r="G22" s="15">
        <f t="shared" si="0"/>
        <v>0</v>
      </c>
      <c r="H22" s="15">
        <f t="shared" si="1"/>
        <v>0</v>
      </c>
      <c r="I22" s="16">
        <f t="shared" si="2"/>
        <v>0</v>
      </c>
      <c r="J22" s="16">
        <f t="shared" si="3"/>
        <v>0</v>
      </c>
      <c r="K22" s="16">
        <f t="shared" si="4"/>
        <v>0</v>
      </c>
      <c r="L22" s="6"/>
      <c r="M22" s="1"/>
      <c r="N22" s="1"/>
      <c r="O22" s="1"/>
      <c r="P22" s="1"/>
    </row>
    <row r="23" spans="1:16" x14ac:dyDescent="0.25">
      <c r="A23" s="10" t="s">
        <v>63</v>
      </c>
      <c r="B23" s="11" t="s">
        <v>15</v>
      </c>
      <c r="C23" s="11"/>
      <c r="D23" s="12">
        <v>2200</v>
      </c>
      <c r="E23" s="13"/>
      <c r="F23" s="14"/>
      <c r="G23" s="15">
        <f t="shared" si="0"/>
        <v>0</v>
      </c>
      <c r="H23" s="15">
        <f t="shared" si="1"/>
        <v>0</v>
      </c>
      <c r="I23" s="16">
        <f t="shared" si="2"/>
        <v>0</v>
      </c>
      <c r="J23" s="16">
        <f t="shared" si="3"/>
        <v>0</v>
      </c>
      <c r="K23" s="16">
        <f t="shared" si="4"/>
        <v>0</v>
      </c>
      <c r="L23" s="6"/>
      <c r="M23" s="1"/>
      <c r="N23" s="1"/>
      <c r="O23" s="1"/>
      <c r="P23" s="1"/>
    </row>
    <row r="24" spans="1:16" ht="30" x14ac:dyDescent="0.25">
      <c r="A24" s="10" t="s">
        <v>64</v>
      </c>
      <c r="B24" s="11" t="s">
        <v>16</v>
      </c>
      <c r="C24" s="11" t="s">
        <v>75</v>
      </c>
      <c r="D24" s="12">
        <v>200</v>
      </c>
      <c r="E24" s="13"/>
      <c r="F24" s="14"/>
      <c r="G24" s="15">
        <f t="shared" si="0"/>
        <v>0</v>
      </c>
      <c r="H24" s="15">
        <f t="shared" si="1"/>
        <v>0</v>
      </c>
      <c r="I24" s="16">
        <f t="shared" si="2"/>
        <v>0</v>
      </c>
      <c r="J24" s="16">
        <f t="shared" si="3"/>
        <v>0</v>
      </c>
      <c r="K24" s="16">
        <f t="shared" si="4"/>
        <v>0</v>
      </c>
      <c r="L24" s="6"/>
      <c r="M24" s="1"/>
      <c r="N24" s="1"/>
      <c r="O24" s="1"/>
      <c r="P24" s="1"/>
    </row>
    <row r="25" spans="1:16" x14ac:dyDescent="0.25">
      <c r="A25" s="10" t="s">
        <v>65</v>
      </c>
      <c r="B25" s="11" t="s">
        <v>17</v>
      </c>
      <c r="C25" s="11"/>
      <c r="D25" s="12">
        <v>28800</v>
      </c>
      <c r="E25" s="13"/>
      <c r="F25" s="14"/>
      <c r="G25" s="15">
        <f t="shared" si="0"/>
        <v>0</v>
      </c>
      <c r="H25" s="15">
        <f t="shared" si="1"/>
        <v>0</v>
      </c>
      <c r="I25" s="16">
        <f t="shared" si="2"/>
        <v>0</v>
      </c>
      <c r="J25" s="16">
        <f t="shared" si="3"/>
        <v>0</v>
      </c>
      <c r="K25" s="16">
        <f t="shared" si="4"/>
        <v>0</v>
      </c>
      <c r="L25" s="6"/>
      <c r="M25" s="1"/>
      <c r="N25" s="1"/>
      <c r="O25" s="1"/>
      <c r="P25" s="1"/>
    </row>
    <row r="26" spans="1:16" x14ac:dyDescent="0.25">
      <c r="A26" s="10" t="s">
        <v>66</v>
      </c>
      <c r="B26" s="11" t="s">
        <v>18</v>
      </c>
      <c r="C26" s="11"/>
      <c r="D26" s="12">
        <v>680</v>
      </c>
      <c r="E26" s="13"/>
      <c r="F26" s="14"/>
      <c r="G26" s="15">
        <f t="shared" si="0"/>
        <v>0</v>
      </c>
      <c r="H26" s="15">
        <f t="shared" si="1"/>
        <v>0</v>
      </c>
      <c r="I26" s="16">
        <f t="shared" si="2"/>
        <v>0</v>
      </c>
      <c r="J26" s="16">
        <f t="shared" si="3"/>
        <v>0</v>
      </c>
      <c r="K26" s="16">
        <f t="shared" si="4"/>
        <v>0</v>
      </c>
      <c r="L26" s="6"/>
      <c r="M26" s="1"/>
      <c r="N26" s="1"/>
      <c r="O26" s="1"/>
      <c r="P26" s="1"/>
    </row>
    <row r="27" spans="1:16" x14ac:dyDescent="0.25">
      <c r="A27" s="10" t="s">
        <v>67</v>
      </c>
      <c r="B27" s="11" t="s">
        <v>19</v>
      </c>
      <c r="C27" s="11"/>
      <c r="D27" s="12">
        <v>8000</v>
      </c>
      <c r="E27" s="13"/>
      <c r="F27" s="14"/>
      <c r="G27" s="15">
        <f t="shared" si="0"/>
        <v>0</v>
      </c>
      <c r="H27" s="15">
        <f t="shared" si="1"/>
        <v>0</v>
      </c>
      <c r="I27" s="16">
        <f t="shared" si="2"/>
        <v>0</v>
      </c>
      <c r="J27" s="16">
        <f t="shared" si="3"/>
        <v>0</v>
      </c>
      <c r="K27" s="16">
        <f t="shared" si="4"/>
        <v>0</v>
      </c>
      <c r="L27" s="6"/>
      <c r="M27" s="1"/>
      <c r="N27" s="1"/>
      <c r="O27" s="1"/>
      <c r="P27" s="1"/>
    </row>
    <row r="28" spans="1:16" x14ac:dyDescent="0.25">
      <c r="A28" s="10" t="s">
        <v>68</v>
      </c>
      <c r="B28" s="11" t="s">
        <v>20</v>
      </c>
      <c r="C28" s="11"/>
      <c r="D28" s="12">
        <v>8800</v>
      </c>
      <c r="E28" s="13"/>
      <c r="F28" s="14"/>
      <c r="G28" s="15">
        <f t="shared" si="0"/>
        <v>0</v>
      </c>
      <c r="H28" s="15">
        <f t="shared" si="1"/>
        <v>0</v>
      </c>
      <c r="I28" s="16">
        <f t="shared" si="2"/>
        <v>0</v>
      </c>
      <c r="J28" s="16">
        <f t="shared" si="3"/>
        <v>0</v>
      </c>
      <c r="K28" s="16">
        <f t="shared" si="4"/>
        <v>0</v>
      </c>
      <c r="L28" s="6"/>
      <c r="M28" s="1"/>
      <c r="N28" s="1"/>
      <c r="O28" s="1"/>
      <c r="P28" s="1"/>
    </row>
    <row r="29" spans="1:16" x14ac:dyDescent="0.25">
      <c r="A29" s="10" t="s">
        <v>69</v>
      </c>
      <c r="B29" s="17" t="s">
        <v>81</v>
      </c>
      <c r="C29" s="17"/>
      <c r="D29" s="12">
        <v>3000</v>
      </c>
      <c r="E29" s="13"/>
      <c r="F29" s="14"/>
      <c r="G29" s="15">
        <f t="shared" si="0"/>
        <v>0</v>
      </c>
      <c r="H29" s="15">
        <f t="shared" si="1"/>
        <v>0</v>
      </c>
      <c r="I29" s="16">
        <f t="shared" si="2"/>
        <v>0</v>
      </c>
      <c r="J29" s="16">
        <f t="shared" si="3"/>
        <v>0</v>
      </c>
      <c r="K29" s="16">
        <f t="shared" si="4"/>
        <v>0</v>
      </c>
      <c r="L29" s="6"/>
      <c r="M29" s="1"/>
      <c r="N29" s="1"/>
      <c r="O29" s="1"/>
      <c r="P29" s="1"/>
    </row>
    <row r="30" spans="1:16" x14ac:dyDescent="0.25">
      <c r="A30" s="10" t="s">
        <v>70</v>
      </c>
      <c r="B30" s="17" t="s">
        <v>21</v>
      </c>
      <c r="C30" s="11"/>
      <c r="D30" s="12">
        <v>400</v>
      </c>
      <c r="E30" s="13"/>
      <c r="F30" s="14"/>
      <c r="G30" s="15">
        <f t="shared" si="0"/>
        <v>0</v>
      </c>
      <c r="H30" s="15">
        <f t="shared" si="1"/>
        <v>0</v>
      </c>
      <c r="I30" s="16">
        <f t="shared" si="2"/>
        <v>0</v>
      </c>
      <c r="J30" s="16">
        <f t="shared" si="3"/>
        <v>0</v>
      </c>
      <c r="K30" s="16">
        <f t="shared" si="4"/>
        <v>0</v>
      </c>
      <c r="L30" s="6"/>
      <c r="M30" s="1"/>
      <c r="N30" s="1"/>
      <c r="O30" s="1"/>
      <c r="P30" s="1"/>
    </row>
    <row r="31" spans="1:16" x14ac:dyDescent="0.25">
      <c r="A31" s="10" t="s">
        <v>71</v>
      </c>
      <c r="B31" s="17" t="s">
        <v>22</v>
      </c>
      <c r="C31" s="11"/>
      <c r="D31" s="12">
        <v>1200</v>
      </c>
      <c r="E31" s="13"/>
      <c r="F31" s="14"/>
      <c r="G31" s="15">
        <f t="shared" si="0"/>
        <v>0</v>
      </c>
      <c r="H31" s="15">
        <f t="shared" si="1"/>
        <v>0</v>
      </c>
      <c r="I31" s="16">
        <f t="shared" si="2"/>
        <v>0</v>
      </c>
      <c r="J31" s="16">
        <f t="shared" si="3"/>
        <v>0</v>
      </c>
      <c r="K31" s="16">
        <f t="shared" si="4"/>
        <v>0</v>
      </c>
      <c r="L31" s="6"/>
      <c r="M31" s="1"/>
      <c r="N31" s="1"/>
      <c r="O31" s="1"/>
      <c r="P31" s="1"/>
    </row>
    <row r="32" spans="1:16" x14ac:dyDescent="0.25">
      <c r="A32" s="10" t="s">
        <v>72</v>
      </c>
      <c r="B32" s="17" t="s">
        <v>82</v>
      </c>
      <c r="C32" s="18"/>
      <c r="D32" s="12">
        <f>720*2</f>
        <v>1440</v>
      </c>
      <c r="E32" s="13"/>
      <c r="F32" s="14"/>
      <c r="G32" s="15">
        <f t="shared" si="0"/>
        <v>0</v>
      </c>
      <c r="H32" s="15">
        <f t="shared" si="1"/>
        <v>0</v>
      </c>
      <c r="I32" s="16">
        <f t="shared" si="2"/>
        <v>0</v>
      </c>
      <c r="J32" s="16">
        <f t="shared" si="3"/>
        <v>0</v>
      </c>
      <c r="K32" s="16">
        <f t="shared" si="4"/>
        <v>0</v>
      </c>
      <c r="L32" s="6"/>
      <c r="M32" s="1"/>
      <c r="N32" s="1"/>
      <c r="O32" s="1"/>
      <c r="P32" s="1"/>
    </row>
    <row r="33" spans="1:16" x14ac:dyDescent="0.25">
      <c r="A33" s="10" t="s">
        <v>73</v>
      </c>
      <c r="B33" s="11" t="s">
        <v>23</v>
      </c>
      <c r="C33" s="11"/>
      <c r="D33" s="12">
        <v>800</v>
      </c>
      <c r="E33" s="13"/>
      <c r="F33" s="14"/>
      <c r="G33" s="15">
        <f t="shared" si="0"/>
        <v>0</v>
      </c>
      <c r="H33" s="15">
        <f t="shared" si="1"/>
        <v>0</v>
      </c>
      <c r="I33" s="16">
        <f t="shared" si="2"/>
        <v>0</v>
      </c>
      <c r="J33" s="16">
        <f t="shared" si="3"/>
        <v>0</v>
      </c>
      <c r="K33" s="16">
        <f t="shared" si="4"/>
        <v>0</v>
      </c>
      <c r="L33" s="6"/>
      <c r="M33" s="1"/>
      <c r="N33" s="1"/>
      <c r="O33" s="1"/>
      <c r="P33" s="1"/>
    </row>
    <row r="34" spans="1:16" x14ac:dyDescent="0.25">
      <c r="A34" s="40" t="s">
        <v>25</v>
      </c>
      <c r="B34" s="40"/>
      <c r="C34" s="19"/>
      <c r="D34" s="20"/>
      <c r="E34" s="44"/>
      <c r="F34" s="45"/>
      <c r="G34" s="22"/>
      <c r="H34" s="22"/>
      <c r="I34" s="21"/>
      <c r="J34" s="21"/>
      <c r="K34" s="21"/>
      <c r="L34" s="6"/>
      <c r="M34" s="1"/>
      <c r="N34" s="1"/>
      <c r="O34" s="1"/>
      <c r="P34" s="1"/>
    </row>
    <row r="35" spans="1:16" x14ac:dyDescent="0.25">
      <c r="A35" s="23" t="s">
        <v>48</v>
      </c>
      <c r="B35" s="24" t="s">
        <v>26</v>
      </c>
      <c r="C35" s="11"/>
      <c r="D35" s="25">
        <v>320</v>
      </c>
      <c r="E35" s="13"/>
      <c r="F35" s="14"/>
      <c r="G35" s="15">
        <f t="shared" si="0"/>
        <v>0</v>
      </c>
      <c r="H35" s="15">
        <f t="shared" si="1"/>
        <v>0</v>
      </c>
      <c r="I35" s="16">
        <f t="shared" si="2"/>
        <v>0</v>
      </c>
      <c r="J35" s="16">
        <f t="shared" si="3"/>
        <v>0</v>
      </c>
      <c r="K35" s="16">
        <f t="shared" si="4"/>
        <v>0</v>
      </c>
      <c r="L35" s="6"/>
      <c r="M35" s="1"/>
      <c r="N35" s="1"/>
      <c r="O35" s="1"/>
      <c r="P35" s="1"/>
    </row>
    <row r="36" spans="1:16" x14ac:dyDescent="0.25">
      <c r="A36" s="23" t="s">
        <v>49</v>
      </c>
      <c r="B36" s="24" t="s">
        <v>27</v>
      </c>
      <c r="C36" s="11"/>
      <c r="D36" s="25">
        <v>90000</v>
      </c>
      <c r="E36" s="13"/>
      <c r="F36" s="14"/>
      <c r="G36" s="15">
        <f t="shared" si="0"/>
        <v>0</v>
      </c>
      <c r="H36" s="15">
        <f t="shared" si="1"/>
        <v>0</v>
      </c>
      <c r="I36" s="16">
        <f t="shared" si="2"/>
        <v>0</v>
      </c>
      <c r="J36" s="16">
        <f t="shared" si="3"/>
        <v>0</v>
      </c>
      <c r="K36" s="16">
        <f t="shared" si="4"/>
        <v>0</v>
      </c>
      <c r="L36" s="6"/>
      <c r="M36" s="1"/>
      <c r="N36" s="1"/>
      <c r="O36" s="1"/>
      <c r="P36" s="1"/>
    </row>
    <row r="37" spans="1:16" x14ac:dyDescent="0.25">
      <c r="A37" s="23" t="s">
        <v>50</v>
      </c>
      <c r="B37" s="24" t="s">
        <v>28</v>
      </c>
      <c r="C37" s="11"/>
      <c r="D37" s="25">
        <v>160</v>
      </c>
      <c r="E37" s="13"/>
      <c r="F37" s="14"/>
      <c r="G37" s="15">
        <f t="shared" si="0"/>
        <v>0</v>
      </c>
      <c r="H37" s="15">
        <f t="shared" si="1"/>
        <v>0</v>
      </c>
      <c r="I37" s="16">
        <f t="shared" si="2"/>
        <v>0</v>
      </c>
      <c r="J37" s="16">
        <f t="shared" si="3"/>
        <v>0</v>
      </c>
      <c r="K37" s="16">
        <f t="shared" si="4"/>
        <v>0</v>
      </c>
      <c r="L37" s="6"/>
      <c r="M37" s="1"/>
      <c r="N37" s="1"/>
      <c r="O37" s="1"/>
      <c r="P37" s="1"/>
    </row>
    <row r="38" spans="1:16" x14ac:dyDescent="0.25">
      <c r="A38" s="23" t="s">
        <v>51</v>
      </c>
      <c r="B38" s="24" t="s">
        <v>29</v>
      </c>
      <c r="C38" s="11"/>
      <c r="D38" s="25">
        <v>2400</v>
      </c>
      <c r="E38" s="13"/>
      <c r="F38" s="14"/>
      <c r="G38" s="15">
        <f t="shared" si="0"/>
        <v>0</v>
      </c>
      <c r="H38" s="15">
        <f t="shared" si="1"/>
        <v>0</v>
      </c>
      <c r="I38" s="16">
        <f t="shared" si="2"/>
        <v>0</v>
      </c>
      <c r="J38" s="16">
        <f t="shared" si="3"/>
        <v>0</v>
      </c>
      <c r="K38" s="16">
        <f t="shared" si="4"/>
        <v>0</v>
      </c>
      <c r="L38" s="6"/>
      <c r="M38" s="1"/>
      <c r="N38" s="1"/>
      <c r="O38" s="1"/>
      <c r="P38" s="1"/>
    </row>
    <row r="39" spans="1:16" x14ac:dyDescent="0.25">
      <c r="A39" s="23" t="s">
        <v>52</v>
      </c>
      <c r="B39" s="24" t="s">
        <v>30</v>
      </c>
      <c r="C39" s="11"/>
      <c r="D39" s="25">
        <f>660*2</f>
        <v>1320</v>
      </c>
      <c r="E39" s="13"/>
      <c r="F39" s="14"/>
      <c r="G39" s="15">
        <f t="shared" si="0"/>
        <v>0</v>
      </c>
      <c r="H39" s="15">
        <f t="shared" si="1"/>
        <v>0</v>
      </c>
      <c r="I39" s="16">
        <f t="shared" si="2"/>
        <v>0</v>
      </c>
      <c r="J39" s="16">
        <f t="shared" si="3"/>
        <v>0</v>
      </c>
      <c r="K39" s="16">
        <f t="shared" si="4"/>
        <v>0</v>
      </c>
      <c r="L39" s="6"/>
      <c r="M39" s="1"/>
      <c r="N39" s="1"/>
      <c r="O39" s="1"/>
      <c r="P39" s="1"/>
    </row>
    <row r="40" spans="1:16" x14ac:dyDescent="0.25">
      <c r="A40" s="23" t="s">
        <v>53</v>
      </c>
      <c r="B40" s="24" t="s">
        <v>31</v>
      </c>
      <c r="C40" s="11"/>
      <c r="D40" s="25">
        <v>400</v>
      </c>
      <c r="E40" s="13"/>
      <c r="F40" s="14"/>
      <c r="G40" s="15">
        <f t="shared" si="0"/>
        <v>0</v>
      </c>
      <c r="H40" s="15">
        <f t="shared" si="1"/>
        <v>0</v>
      </c>
      <c r="I40" s="16">
        <f t="shared" si="2"/>
        <v>0</v>
      </c>
      <c r="J40" s="16">
        <f t="shared" si="3"/>
        <v>0</v>
      </c>
      <c r="K40" s="16">
        <f t="shared" si="4"/>
        <v>0</v>
      </c>
      <c r="L40" s="6"/>
      <c r="M40" s="1"/>
      <c r="N40" s="1"/>
      <c r="O40" s="1"/>
      <c r="P40" s="1"/>
    </row>
    <row r="41" spans="1:16" ht="45" x14ac:dyDescent="0.25">
      <c r="A41" s="23" t="s">
        <v>54</v>
      </c>
      <c r="B41" s="11" t="s">
        <v>32</v>
      </c>
      <c r="C41" s="11" t="s">
        <v>93</v>
      </c>
      <c r="D41" s="12">
        <v>80</v>
      </c>
      <c r="E41" s="13"/>
      <c r="F41" s="14"/>
      <c r="G41" s="15">
        <f t="shared" si="0"/>
        <v>0</v>
      </c>
      <c r="H41" s="15">
        <f t="shared" si="1"/>
        <v>0</v>
      </c>
      <c r="I41" s="16">
        <f t="shared" si="2"/>
        <v>0</v>
      </c>
      <c r="J41" s="16">
        <f t="shared" si="3"/>
        <v>0</v>
      </c>
      <c r="K41" s="16">
        <f t="shared" si="4"/>
        <v>0</v>
      </c>
      <c r="L41" s="6"/>
      <c r="M41" s="1"/>
      <c r="N41" s="1"/>
      <c r="O41" s="1"/>
      <c r="P41" s="1"/>
    </row>
    <row r="42" spans="1:16" ht="60" x14ac:dyDescent="0.25">
      <c r="A42" s="23" t="s">
        <v>55</v>
      </c>
      <c r="B42" s="11" t="s">
        <v>33</v>
      </c>
      <c r="C42" s="11" t="s">
        <v>94</v>
      </c>
      <c r="D42" s="12">
        <v>80</v>
      </c>
      <c r="E42" s="13"/>
      <c r="F42" s="14"/>
      <c r="G42" s="15">
        <f t="shared" si="0"/>
        <v>0</v>
      </c>
      <c r="H42" s="15">
        <f t="shared" si="1"/>
        <v>0</v>
      </c>
      <c r="I42" s="16">
        <f t="shared" si="2"/>
        <v>0</v>
      </c>
      <c r="J42" s="16">
        <f t="shared" si="3"/>
        <v>0</v>
      </c>
      <c r="K42" s="16">
        <f t="shared" si="4"/>
        <v>0</v>
      </c>
      <c r="L42" s="6"/>
      <c r="M42" s="1"/>
      <c r="N42" s="1"/>
      <c r="O42" s="1"/>
      <c r="P42" s="1"/>
    </row>
    <row r="43" spans="1:16" x14ac:dyDescent="0.25">
      <c r="A43" s="23" t="s">
        <v>56</v>
      </c>
      <c r="B43" s="11" t="s">
        <v>34</v>
      </c>
      <c r="C43" s="11"/>
      <c r="D43" s="12">
        <v>4800</v>
      </c>
      <c r="E43" s="13"/>
      <c r="F43" s="14"/>
      <c r="G43" s="15">
        <f t="shared" si="0"/>
        <v>0</v>
      </c>
      <c r="H43" s="15">
        <f t="shared" si="1"/>
        <v>0</v>
      </c>
      <c r="I43" s="16">
        <f t="shared" si="2"/>
        <v>0</v>
      </c>
      <c r="J43" s="16">
        <f t="shared" si="3"/>
        <v>0</v>
      </c>
      <c r="K43" s="16">
        <f t="shared" si="4"/>
        <v>0</v>
      </c>
      <c r="L43" s="6"/>
      <c r="M43" s="1"/>
      <c r="N43" s="1"/>
      <c r="O43" s="1"/>
      <c r="P43" s="1"/>
    </row>
    <row r="44" spans="1:16" ht="75" x14ac:dyDescent="0.25">
      <c r="A44" s="23" t="s">
        <v>57</v>
      </c>
      <c r="B44" s="11" t="s">
        <v>35</v>
      </c>
      <c r="C44" s="11" t="s">
        <v>95</v>
      </c>
      <c r="D44" s="12">
        <f>2900*2</f>
        <v>5800</v>
      </c>
      <c r="E44" s="13"/>
      <c r="F44" s="14"/>
      <c r="G44" s="15">
        <f t="shared" si="0"/>
        <v>0</v>
      </c>
      <c r="H44" s="15">
        <f t="shared" si="1"/>
        <v>0</v>
      </c>
      <c r="I44" s="16">
        <f t="shared" si="2"/>
        <v>0</v>
      </c>
      <c r="J44" s="16">
        <f t="shared" si="3"/>
        <v>0</v>
      </c>
      <c r="K44" s="16">
        <f t="shared" si="4"/>
        <v>0</v>
      </c>
      <c r="L44" s="6"/>
      <c r="M44" s="1"/>
      <c r="N44" s="1"/>
      <c r="O44" s="1"/>
      <c r="P44" s="1"/>
    </row>
    <row r="45" spans="1:16" x14ac:dyDescent="0.25">
      <c r="A45" s="23" t="s">
        <v>58</v>
      </c>
      <c r="B45" s="24" t="s">
        <v>36</v>
      </c>
      <c r="C45" s="11"/>
      <c r="D45" s="25">
        <v>80</v>
      </c>
      <c r="E45" s="13"/>
      <c r="F45" s="14"/>
      <c r="G45" s="15">
        <f t="shared" si="0"/>
        <v>0</v>
      </c>
      <c r="H45" s="15">
        <f t="shared" si="1"/>
        <v>0</v>
      </c>
      <c r="I45" s="16">
        <f t="shared" si="2"/>
        <v>0</v>
      </c>
      <c r="J45" s="16">
        <f t="shared" si="3"/>
        <v>0</v>
      </c>
      <c r="K45" s="16">
        <f t="shared" si="4"/>
        <v>0</v>
      </c>
      <c r="L45" s="6"/>
      <c r="M45" s="1"/>
      <c r="N45" s="1"/>
      <c r="O45" s="1"/>
      <c r="P45" s="1"/>
    </row>
    <row r="46" spans="1:16" x14ac:dyDescent="0.25">
      <c r="A46" s="23" t="s">
        <v>59</v>
      </c>
      <c r="B46" s="24" t="s">
        <v>37</v>
      </c>
      <c r="C46" s="11"/>
      <c r="D46" s="25">
        <v>240</v>
      </c>
      <c r="E46" s="13"/>
      <c r="F46" s="14"/>
      <c r="G46" s="15">
        <f t="shared" si="0"/>
        <v>0</v>
      </c>
      <c r="H46" s="15">
        <f t="shared" si="1"/>
        <v>0</v>
      </c>
      <c r="I46" s="16">
        <f t="shared" si="2"/>
        <v>0</v>
      </c>
      <c r="J46" s="16">
        <f t="shared" si="3"/>
        <v>0</v>
      </c>
      <c r="K46" s="16">
        <f t="shared" si="4"/>
        <v>0</v>
      </c>
      <c r="L46" s="6"/>
      <c r="M46" s="1"/>
      <c r="N46" s="1"/>
      <c r="O46" s="1"/>
      <c r="P46" s="1"/>
    </row>
    <row r="47" spans="1:16" x14ac:dyDescent="0.25">
      <c r="A47" s="23" t="s">
        <v>60</v>
      </c>
      <c r="B47" s="24" t="s">
        <v>38</v>
      </c>
      <c r="C47" s="11"/>
      <c r="D47" s="25">
        <v>12000</v>
      </c>
      <c r="E47" s="13"/>
      <c r="F47" s="14"/>
      <c r="G47" s="15">
        <f t="shared" si="0"/>
        <v>0</v>
      </c>
      <c r="H47" s="15">
        <f t="shared" si="1"/>
        <v>0</v>
      </c>
      <c r="I47" s="16">
        <f t="shared" si="2"/>
        <v>0</v>
      </c>
      <c r="J47" s="16">
        <f t="shared" si="3"/>
        <v>0</v>
      </c>
      <c r="K47" s="16">
        <f t="shared" si="4"/>
        <v>0</v>
      </c>
      <c r="L47" s="6"/>
      <c r="M47" s="1"/>
      <c r="N47" s="1"/>
      <c r="O47" s="1"/>
      <c r="P47" s="1"/>
    </row>
    <row r="48" spans="1:16" x14ac:dyDescent="0.25">
      <c r="A48" s="23" t="s">
        <v>61</v>
      </c>
      <c r="B48" s="24" t="s">
        <v>39</v>
      </c>
      <c r="C48" s="11"/>
      <c r="D48" s="25">
        <v>800</v>
      </c>
      <c r="E48" s="13"/>
      <c r="F48" s="14"/>
      <c r="G48" s="15">
        <f t="shared" si="0"/>
        <v>0</v>
      </c>
      <c r="H48" s="15">
        <f t="shared" si="1"/>
        <v>0</v>
      </c>
      <c r="I48" s="16">
        <f t="shared" si="2"/>
        <v>0</v>
      </c>
      <c r="J48" s="16">
        <f t="shared" si="3"/>
        <v>0</v>
      </c>
      <c r="K48" s="16">
        <f t="shared" si="4"/>
        <v>0</v>
      </c>
      <c r="L48" s="6"/>
      <c r="M48" s="1"/>
      <c r="N48" s="1"/>
      <c r="O48" s="1"/>
      <c r="P48" s="1"/>
    </row>
    <row r="49" spans="1:16" x14ac:dyDescent="0.25">
      <c r="A49" s="23" t="s">
        <v>62</v>
      </c>
      <c r="B49" s="24" t="s">
        <v>40</v>
      </c>
      <c r="C49" s="11"/>
      <c r="D49" s="25">
        <f>2900*2</f>
        <v>5800</v>
      </c>
      <c r="E49" s="13"/>
      <c r="F49" s="14"/>
      <c r="G49" s="15">
        <f t="shared" si="0"/>
        <v>0</v>
      </c>
      <c r="H49" s="15">
        <f t="shared" si="1"/>
        <v>0</v>
      </c>
      <c r="I49" s="16">
        <f t="shared" si="2"/>
        <v>0</v>
      </c>
      <c r="J49" s="16">
        <f t="shared" si="3"/>
        <v>0</v>
      </c>
      <c r="K49" s="16">
        <f t="shared" si="4"/>
        <v>0</v>
      </c>
      <c r="L49" s="6"/>
      <c r="M49" s="1"/>
      <c r="N49" s="1"/>
      <c r="O49" s="1"/>
      <c r="P49" s="1"/>
    </row>
    <row r="50" spans="1:16" x14ac:dyDescent="0.25">
      <c r="A50" s="23" t="s">
        <v>63</v>
      </c>
      <c r="B50" s="24" t="s">
        <v>41</v>
      </c>
      <c r="C50" s="11"/>
      <c r="D50" s="25">
        <v>28400</v>
      </c>
      <c r="E50" s="13"/>
      <c r="F50" s="14"/>
      <c r="G50" s="15">
        <f t="shared" si="0"/>
        <v>0</v>
      </c>
      <c r="H50" s="15">
        <f t="shared" si="1"/>
        <v>0</v>
      </c>
      <c r="I50" s="16">
        <f t="shared" si="2"/>
        <v>0</v>
      </c>
      <c r="J50" s="16">
        <f t="shared" si="3"/>
        <v>0</v>
      </c>
      <c r="K50" s="16">
        <f t="shared" si="4"/>
        <v>0</v>
      </c>
      <c r="L50" s="6"/>
      <c r="M50" s="1"/>
      <c r="N50" s="1"/>
      <c r="O50" s="1"/>
      <c r="P50" s="1"/>
    </row>
    <row r="51" spans="1:16" x14ac:dyDescent="0.25">
      <c r="A51" s="23" t="s">
        <v>64</v>
      </c>
      <c r="B51" s="24" t="s">
        <v>42</v>
      </c>
      <c r="C51" s="11"/>
      <c r="D51" s="25">
        <v>8000</v>
      </c>
      <c r="E51" s="13"/>
      <c r="F51" s="14"/>
      <c r="G51" s="15">
        <f t="shared" si="0"/>
        <v>0</v>
      </c>
      <c r="H51" s="15">
        <f t="shared" si="1"/>
        <v>0</v>
      </c>
      <c r="I51" s="16">
        <f t="shared" si="2"/>
        <v>0</v>
      </c>
      <c r="J51" s="16">
        <f t="shared" si="3"/>
        <v>0</v>
      </c>
      <c r="K51" s="16">
        <f t="shared" si="4"/>
        <v>0</v>
      </c>
      <c r="L51" s="6"/>
      <c r="M51" s="1"/>
      <c r="N51" s="1"/>
      <c r="O51" s="1"/>
      <c r="P51" s="1"/>
    </row>
    <row r="52" spans="1:16" x14ac:dyDescent="0.25">
      <c r="A52" s="23" t="s">
        <v>65</v>
      </c>
      <c r="B52" s="24" t="s">
        <v>43</v>
      </c>
      <c r="C52" s="11"/>
      <c r="D52" s="25">
        <v>240</v>
      </c>
      <c r="E52" s="13"/>
      <c r="F52" s="14"/>
      <c r="G52" s="15">
        <f t="shared" si="0"/>
        <v>0</v>
      </c>
      <c r="H52" s="15">
        <f t="shared" si="1"/>
        <v>0</v>
      </c>
      <c r="I52" s="16">
        <f t="shared" si="2"/>
        <v>0</v>
      </c>
      <c r="J52" s="16">
        <f t="shared" si="3"/>
        <v>0</v>
      </c>
      <c r="K52" s="16">
        <f t="shared" si="4"/>
        <v>0</v>
      </c>
      <c r="L52" s="6"/>
      <c r="M52" s="1"/>
      <c r="N52" s="1"/>
      <c r="O52" s="1"/>
      <c r="P52" s="1"/>
    </row>
    <row r="53" spans="1:16" x14ac:dyDescent="0.25">
      <c r="A53" s="23" t="s">
        <v>66</v>
      </c>
      <c r="B53" s="24" t="s">
        <v>44</v>
      </c>
      <c r="C53" s="11"/>
      <c r="D53" s="25">
        <v>120</v>
      </c>
      <c r="E53" s="13"/>
      <c r="F53" s="14"/>
      <c r="G53" s="15">
        <f t="shared" si="0"/>
        <v>0</v>
      </c>
      <c r="H53" s="15">
        <f t="shared" si="1"/>
        <v>0</v>
      </c>
      <c r="I53" s="16">
        <f t="shared" si="2"/>
        <v>0</v>
      </c>
      <c r="J53" s="16">
        <f t="shared" si="3"/>
        <v>0</v>
      </c>
      <c r="K53" s="16">
        <f t="shared" si="4"/>
        <v>0</v>
      </c>
      <c r="L53" s="6"/>
      <c r="M53" s="1"/>
      <c r="N53" s="1"/>
      <c r="O53" s="1"/>
      <c r="P53" s="1"/>
    </row>
    <row r="54" spans="1:16" x14ac:dyDescent="0.25">
      <c r="A54" s="23" t="s">
        <v>67</v>
      </c>
      <c r="B54" s="24" t="s">
        <v>45</v>
      </c>
      <c r="C54" s="11"/>
      <c r="D54" s="25">
        <v>920</v>
      </c>
      <c r="E54" s="13"/>
      <c r="F54" s="14"/>
      <c r="G54" s="15">
        <f t="shared" si="0"/>
        <v>0</v>
      </c>
      <c r="H54" s="15">
        <f t="shared" si="1"/>
        <v>0</v>
      </c>
      <c r="I54" s="16">
        <f t="shared" si="2"/>
        <v>0</v>
      </c>
      <c r="J54" s="16">
        <f t="shared" si="3"/>
        <v>0</v>
      </c>
      <c r="K54" s="16">
        <f t="shared" si="4"/>
        <v>0</v>
      </c>
      <c r="L54" s="6"/>
      <c r="M54" s="1"/>
      <c r="N54" s="1"/>
      <c r="O54" s="1"/>
      <c r="P54" s="1"/>
    </row>
    <row r="55" spans="1:16" x14ac:dyDescent="0.25">
      <c r="A55" s="23" t="s">
        <v>68</v>
      </c>
      <c r="B55" s="24" t="s">
        <v>46</v>
      </c>
      <c r="C55" s="11"/>
      <c r="D55" s="25">
        <v>160</v>
      </c>
      <c r="E55" s="13"/>
      <c r="F55" s="14"/>
      <c r="G55" s="26">
        <f t="shared" si="0"/>
        <v>0</v>
      </c>
      <c r="H55" s="26">
        <f t="shared" si="1"/>
        <v>0</v>
      </c>
      <c r="I55" s="27">
        <f t="shared" si="2"/>
        <v>0</v>
      </c>
      <c r="J55" s="27">
        <f t="shared" si="3"/>
        <v>0</v>
      </c>
      <c r="K55" s="27">
        <f t="shared" si="4"/>
        <v>0</v>
      </c>
      <c r="L55" s="6"/>
      <c r="M55" s="1"/>
      <c r="N55" s="1"/>
      <c r="O55" s="1"/>
      <c r="P55" s="1"/>
    </row>
    <row r="56" spans="1:16" ht="28.5" x14ac:dyDescent="0.25">
      <c r="A56" s="43" t="s">
        <v>88</v>
      </c>
      <c r="B56" s="43"/>
      <c r="C56" s="28" t="s">
        <v>87</v>
      </c>
      <c r="D56" s="20"/>
      <c r="E56" s="44"/>
      <c r="F56" s="45"/>
      <c r="G56" s="29"/>
      <c r="H56" s="29"/>
      <c r="I56" s="30"/>
      <c r="J56" s="30"/>
      <c r="K56" s="30"/>
      <c r="L56" s="6"/>
      <c r="M56" s="1"/>
      <c r="N56" s="1"/>
      <c r="O56" s="1"/>
      <c r="P56" s="1"/>
    </row>
    <row r="57" spans="1:16" x14ac:dyDescent="0.25">
      <c r="A57" s="31" t="s">
        <v>48</v>
      </c>
      <c r="B57" s="32" t="s">
        <v>89</v>
      </c>
      <c r="C57" s="35">
        <v>50</v>
      </c>
      <c r="D57" s="25">
        <f>7100*2</f>
        <v>14200</v>
      </c>
      <c r="E57" s="13"/>
      <c r="F57" s="14"/>
      <c r="G57" s="26">
        <f t="shared" si="0"/>
        <v>0</v>
      </c>
      <c r="H57" s="26">
        <f t="shared" si="1"/>
        <v>0</v>
      </c>
      <c r="I57" s="27">
        <f t="shared" si="2"/>
        <v>0</v>
      </c>
      <c r="J57" s="27">
        <f t="shared" si="3"/>
        <v>0</v>
      </c>
      <c r="K57" s="27">
        <f t="shared" si="4"/>
        <v>0</v>
      </c>
      <c r="L57" s="6"/>
      <c r="M57" s="1"/>
      <c r="N57" s="1"/>
      <c r="O57" s="1"/>
      <c r="P57" s="1"/>
    </row>
    <row r="58" spans="1:16" x14ac:dyDescent="0.25">
      <c r="A58" s="31" t="s">
        <v>49</v>
      </c>
      <c r="B58" s="32" t="s">
        <v>90</v>
      </c>
      <c r="C58" s="35">
        <v>50</v>
      </c>
      <c r="D58" s="25">
        <f>7100*2</f>
        <v>14200</v>
      </c>
      <c r="E58" s="13"/>
      <c r="F58" s="14"/>
      <c r="G58" s="26">
        <f t="shared" si="0"/>
        <v>0</v>
      </c>
      <c r="H58" s="26">
        <f t="shared" si="1"/>
        <v>0</v>
      </c>
      <c r="I58" s="27">
        <f t="shared" si="2"/>
        <v>0</v>
      </c>
      <c r="J58" s="27">
        <f t="shared" si="3"/>
        <v>0</v>
      </c>
      <c r="K58" s="27">
        <f t="shared" si="4"/>
        <v>0</v>
      </c>
      <c r="L58" s="6"/>
      <c r="M58" s="1"/>
      <c r="N58" s="1"/>
      <c r="O58" s="1"/>
      <c r="P58" s="1"/>
    </row>
    <row r="59" spans="1:16" x14ac:dyDescent="0.25">
      <c r="A59" s="31" t="s">
        <v>50</v>
      </c>
      <c r="B59" s="32" t="s">
        <v>92</v>
      </c>
      <c r="C59" s="35">
        <v>1</v>
      </c>
      <c r="D59" s="25">
        <v>200</v>
      </c>
      <c r="E59" s="13"/>
      <c r="F59" s="14"/>
      <c r="G59" s="26">
        <f t="shared" si="0"/>
        <v>0</v>
      </c>
      <c r="H59" s="26">
        <f t="shared" si="1"/>
        <v>0</v>
      </c>
      <c r="I59" s="27">
        <f t="shared" si="2"/>
        <v>0</v>
      </c>
      <c r="J59" s="27">
        <f t="shared" si="3"/>
        <v>0</v>
      </c>
      <c r="K59" s="27">
        <f t="shared" si="4"/>
        <v>0</v>
      </c>
      <c r="L59" s="6"/>
      <c r="M59" s="1"/>
      <c r="N59" s="1"/>
      <c r="O59" s="1"/>
      <c r="P59" s="1"/>
    </row>
    <row r="60" spans="1:16" s="3" customFormat="1" x14ac:dyDescent="0.25">
      <c r="A60" s="31" t="s">
        <v>51</v>
      </c>
      <c r="B60" s="32" t="s">
        <v>91</v>
      </c>
      <c r="C60" s="35">
        <v>50</v>
      </c>
      <c r="D60" s="25">
        <f>1300*2</f>
        <v>2600</v>
      </c>
      <c r="E60" s="13"/>
      <c r="F60" s="14"/>
      <c r="G60" s="26">
        <f t="shared" si="0"/>
        <v>0</v>
      </c>
      <c r="H60" s="26">
        <f t="shared" si="1"/>
        <v>0</v>
      </c>
      <c r="I60" s="27">
        <f t="shared" si="2"/>
        <v>0</v>
      </c>
      <c r="J60" s="27">
        <f t="shared" si="3"/>
        <v>0</v>
      </c>
      <c r="K60" s="27">
        <f t="shared" si="4"/>
        <v>0</v>
      </c>
      <c r="L60" s="33"/>
      <c r="M60" s="2"/>
      <c r="N60" s="2"/>
      <c r="O60" s="2"/>
      <c r="P60" s="2"/>
    </row>
    <row r="61" spans="1:16" x14ac:dyDescent="0.25">
      <c r="A61" s="38" t="s">
        <v>80</v>
      </c>
      <c r="B61" s="38"/>
      <c r="C61" s="38"/>
      <c r="D61" s="38"/>
      <c r="E61" s="38"/>
      <c r="F61" s="38"/>
      <c r="G61" s="38"/>
      <c r="H61" s="38"/>
      <c r="I61" s="34">
        <f>SUM(I8:I60)</f>
        <v>0</v>
      </c>
      <c r="J61" s="34">
        <f>SUM(J8:J60)</f>
        <v>0</v>
      </c>
      <c r="K61" s="34">
        <f>SUM(K8:K60)</f>
        <v>0</v>
      </c>
      <c r="L61" s="6"/>
      <c r="M61" s="1"/>
      <c r="N61" s="1"/>
      <c r="O61" s="1"/>
      <c r="P61" s="1"/>
    </row>
    <row r="62" spans="1:16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1"/>
      <c r="N62" s="1"/>
      <c r="O62" s="1"/>
      <c r="P62" s="1"/>
    </row>
    <row r="63" spans="1:16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1"/>
      <c r="N63" s="1"/>
      <c r="O63" s="1"/>
      <c r="P63" s="1"/>
    </row>
    <row r="64" spans="1:16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1"/>
      <c r="N64" s="1"/>
      <c r="O64" s="1"/>
      <c r="P64" s="1"/>
    </row>
    <row r="65" spans="1:12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</sheetData>
  <sheetProtection algorithmName="SHA-512" hashValue="fcUSwYtzHiSTlFOzLPO2pdDfHunaspSv1Ay7PgnaGvuCKe8jkFmc9Z7u+TAN5NeFxdvwKfW4tV5owmVk+RGH4Q==" saltValue="emtjazno+RnQk6Cd1rrLBg==" spinCount="100000" sheet="1" objects="1" scenarios="1"/>
  <mergeCells count="7">
    <mergeCell ref="A3:L3"/>
    <mergeCell ref="A61:H61"/>
    <mergeCell ref="A7:B7"/>
    <mergeCell ref="A34:B34"/>
    <mergeCell ref="A4:E4"/>
    <mergeCell ref="A5:E5"/>
    <mergeCell ref="A56:B56"/>
  </mergeCells>
  <pageMargins left="0.7" right="0.7" top="0.78740157499999996" bottom="0.78740157499999996" header="0.3" footer="0.3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cp:lastPrinted>2024-11-18T07:56:08Z</cp:lastPrinted>
  <dcterms:created xsi:type="dcterms:W3CDTF">2024-11-12T09:15:10Z</dcterms:created>
  <dcterms:modified xsi:type="dcterms:W3CDTF">2025-04-01T05:32:33Z</dcterms:modified>
</cp:coreProperties>
</file>