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 Třinec 2025\Nadlimitka „Dodávka medicinálních a technických plynů“\Zadávací dokumentace\"/>
    </mc:Choice>
  </mc:AlternateContent>
  <xr:revisionPtr revIDLastSave="0" documentId="13_ncr:1_{E49D2052-C701-41B7-8F70-F1242CD063F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Cenová nabíd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  <c r="E20" i="2"/>
  <c r="E19" i="2"/>
  <c r="E18" i="2"/>
  <c r="H18" i="2" l="1"/>
  <c r="G21" i="2"/>
  <c r="H19" i="2"/>
  <c r="H20" i="2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  <c r="L7" i="2"/>
  <c r="N7" i="2" s="1"/>
  <c r="L6" i="2"/>
  <c r="N6" i="2" s="1"/>
  <c r="L5" i="2"/>
  <c r="N5" i="2" s="1"/>
  <c r="N14" i="2" l="1"/>
  <c r="E26" i="2" s="1"/>
  <c r="C20" i="2"/>
  <c r="C19" i="2"/>
  <c r="C18" i="2"/>
  <c r="D14" i="2"/>
  <c r="J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E21" i="2" l="1"/>
  <c r="H21" i="2" s="1"/>
  <c r="E27" i="2" s="1"/>
  <c r="I14" i="2"/>
  <c r="E25" i="2" s="1"/>
  <c r="L14" i="2"/>
  <c r="D26" i="2" s="1"/>
  <c r="H14" i="2"/>
  <c r="D25" i="2" s="1"/>
  <c r="C21" i="2"/>
  <c r="D27" i="2" s="1"/>
  <c r="D28" i="2" l="1"/>
  <c r="E28" i="2"/>
</calcChain>
</file>

<file path=xl/sharedStrings.xml><?xml version="1.0" encoding="utf-8"?>
<sst xmlns="http://schemas.openxmlformats.org/spreadsheetml/2006/main" count="73" uniqueCount="56">
  <si>
    <t>Název</t>
  </si>
  <si>
    <t>Množství plynu v lahvi</t>
  </si>
  <si>
    <t>Předpokládané množství odběru za 4 roky (ks)</t>
  </si>
  <si>
    <t>Označení láhve</t>
  </si>
  <si>
    <t>Název nabízeného plynu</t>
  </si>
  <si>
    <t>Předpokládaný trvalý počet lahví (ks) v pronájmu</t>
  </si>
  <si>
    <t>Kyslík technický</t>
  </si>
  <si>
    <t>50 l/200 bar</t>
  </si>
  <si>
    <t>Oxid uhličitý – technický</t>
  </si>
  <si>
    <t>30 kg</t>
  </si>
  <si>
    <t>ARGON 4.8-LG</t>
  </si>
  <si>
    <t>1,1 m³</t>
  </si>
  <si>
    <t>10 l</t>
  </si>
  <si>
    <t>40 l</t>
  </si>
  <si>
    <t>CO₂ medicinální</t>
  </si>
  <si>
    <t>7,5 kg</t>
  </si>
  <si>
    <t>Kyslík med. – integrovaný ventil</t>
  </si>
  <si>
    <t>2 l/200 bar</t>
  </si>
  <si>
    <t xml:space="preserve"> 0,4 m³</t>
  </si>
  <si>
    <t>CELKEM</t>
  </si>
  <si>
    <t xml:space="preserve">CENA CELKEM   </t>
  </si>
  <si>
    <t>Silniční poplatek</t>
  </si>
  <si>
    <t>Cena celkem</t>
  </si>
  <si>
    <t>Kyslík medicinální - léčivo</t>
  </si>
  <si>
    <t>x</t>
  </si>
  <si>
    <t>ADR lahve</t>
  </si>
  <si>
    <t>10,8 m³</t>
  </si>
  <si>
    <t>40 l / 200 bar</t>
  </si>
  <si>
    <t>5 l/200 bar</t>
  </si>
  <si>
    <t>10 l/200 bar</t>
  </si>
  <si>
    <t>2,2 m³</t>
  </si>
  <si>
    <t>150 - 200 bar</t>
  </si>
  <si>
    <t>Cena v Kč bez DPH/4 roky (1253 lahví)</t>
  </si>
  <si>
    <t>Cena dopravy</t>
  </si>
  <si>
    <t>Cena 4 letého pronájmu lahví</t>
  </si>
  <si>
    <t>Cena celkem za předpokl. odebrané množství plynu v  Kč bez DPH/4 roky (za všechny lahve)</t>
  </si>
  <si>
    <t>CELKOVÁ NABÍDKOVÁ CENA</t>
  </si>
  <si>
    <t>Cena celkem za předpokl. odebrané množství plynu/4 roky</t>
  </si>
  <si>
    <t>cena v Kč bez DPH</t>
  </si>
  <si>
    <t>cena v Kč vč. DPH</t>
  </si>
  <si>
    <t>Cena celkem v Kč bez DPH za 4 letý pronájem lahví</t>
  </si>
  <si>
    <t>Doprava lahve</t>
  </si>
  <si>
    <t>Sazba DPH v %</t>
  </si>
  <si>
    <t>Cena v Kč s DPH         za 18 lahví (technický plyn)</t>
  </si>
  <si>
    <t>DPH v % - medicinální plyn</t>
  </si>
  <si>
    <t>DPH v % - technický plyn</t>
  </si>
  <si>
    <t>Cena v Kč vč. DPH za 1235 lahví (medicinální plyn)</t>
  </si>
  <si>
    <t>Cena celkem vč. DPH za 4 roky (medicinální i technické plyny)</t>
  </si>
  <si>
    <t>Kalibrační plyn: 0,3 % oxid uhelnatý, 0,3 % methan, 0,3 % acetylén, 21 % kyslík, zbytek dusík</t>
  </si>
  <si>
    <t>Cena celkem za předpokl. odebrané množství plynu v  Kč vč. DPH/4 roky (za všechny lahve)</t>
  </si>
  <si>
    <t>Cena celkem v Kč vč. DPH za 4 letý pronájem lahví</t>
  </si>
  <si>
    <t>Cena celkem za náplň v Kč bez DPH/lahev</t>
  </si>
  <si>
    <t>Cena půlročního pronájmu v Kč bez DPH/lahev</t>
  </si>
  <si>
    <t>Cena v Kč bez DPH/lahev</t>
  </si>
  <si>
    <t>Příloha č. 5 ZD - Tabulka pro výpočet nabídkové ceny</t>
  </si>
  <si>
    <t>VZ "Dodávka medicinálních a technických plynů"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</si>
</sst>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0" fillId="0" borderId="1" xfId="0" applyNumberFormat="1" applyBorder="1"/>
    <xf numFmtId="165" fontId="1" fillId="5" borderId="2" xfId="0" applyNumberFormat="1" applyFont="1" applyFill="1" applyBorder="1"/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4" borderId="1" xfId="0" applyNumberFormat="1" applyFill="1" applyBorder="1"/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/>
    <xf numFmtId="165" fontId="2" fillId="0" borderId="1" xfId="0" applyNumberFormat="1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left"/>
    </xf>
    <xf numFmtId="4" fontId="0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165" fontId="0" fillId="0" borderId="0" xfId="0" applyNumberFormat="1" applyBorder="1"/>
    <xf numFmtId="164" fontId="2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165" fontId="0" fillId="0" borderId="0" xfId="0" applyNumberFormat="1" applyFill="1" applyBorder="1"/>
    <xf numFmtId="0" fontId="5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workbookViewId="0">
      <selection activeCell="A2" sqref="A2:N2"/>
    </sheetView>
  </sheetViews>
  <sheetFormatPr defaultRowHeight="14.25" x14ac:dyDescent="0.45"/>
  <cols>
    <col min="1" max="1" width="18.86328125" customWidth="1"/>
    <col min="2" max="2" width="15.265625" customWidth="1"/>
    <col min="3" max="3" width="13" customWidth="1"/>
    <col min="4" max="4" width="16.265625" customWidth="1"/>
    <col min="5" max="5" width="17.73046875" customWidth="1"/>
    <col min="6" max="7" width="16.1328125" customWidth="1"/>
    <col min="8" max="8" width="19.3984375" customWidth="1"/>
    <col min="9" max="9" width="18.73046875" customWidth="1"/>
    <col min="10" max="10" width="17.1328125" customWidth="1"/>
    <col min="11" max="11" width="13.59765625" customWidth="1"/>
    <col min="12" max="12" width="17.86328125" customWidth="1"/>
    <col min="13" max="13" width="9.59765625" customWidth="1"/>
    <col min="14" max="14" width="16" customWidth="1"/>
    <col min="15" max="15" width="15" customWidth="1"/>
    <col min="16" max="16" width="14.86328125" customWidth="1"/>
    <col min="17" max="20" width="19.3984375" customWidth="1"/>
  </cols>
  <sheetData>
    <row r="1" spans="1:14" x14ac:dyDescent="0.45">
      <c r="A1" s="49" t="s">
        <v>54</v>
      </c>
    </row>
    <row r="2" spans="1:14" ht="18" x14ac:dyDescent="0.55000000000000004">
      <c r="A2" s="40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14" ht="78.75" customHeight="1" x14ac:dyDescent="0.45">
      <c r="A4" s="3" t="s">
        <v>0</v>
      </c>
      <c r="B4" s="3" t="s">
        <v>3</v>
      </c>
      <c r="C4" s="3" t="s">
        <v>1</v>
      </c>
      <c r="D4" s="3" t="s">
        <v>2</v>
      </c>
      <c r="E4" s="3" t="s">
        <v>4</v>
      </c>
      <c r="F4" s="3" t="s">
        <v>51</v>
      </c>
      <c r="G4" s="3" t="s">
        <v>42</v>
      </c>
      <c r="H4" s="12" t="s">
        <v>35</v>
      </c>
      <c r="I4" s="12" t="s">
        <v>49</v>
      </c>
      <c r="J4" s="3" t="s">
        <v>5</v>
      </c>
      <c r="K4" s="3" t="s">
        <v>52</v>
      </c>
      <c r="L4" s="12" t="s">
        <v>40</v>
      </c>
      <c r="M4" s="3" t="s">
        <v>42</v>
      </c>
      <c r="N4" s="12" t="s">
        <v>50</v>
      </c>
    </row>
    <row r="5" spans="1:14" ht="30.75" customHeight="1" x14ac:dyDescent="0.45">
      <c r="A5" s="1" t="s">
        <v>6</v>
      </c>
      <c r="B5" s="2" t="s">
        <v>7</v>
      </c>
      <c r="C5" s="2" t="s">
        <v>26</v>
      </c>
      <c r="D5" s="2">
        <v>3</v>
      </c>
      <c r="E5" s="9"/>
      <c r="F5" s="27"/>
      <c r="G5" s="31"/>
      <c r="H5" s="23">
        <f t="shared" ref="H5:H13" si="0">D5*F5</f>
        <v>0</v>
      </c>
      <c r="I5" s="23">
        <f>H5*(1+G5/100)</f>
        <v>0</v>
      </c>
      <c r="J5" s="2">
        <v>3</v>
      </c>
      <c r="K5" s="27"/>
      <c r="L5" s="21">
        <f t="shared" ref="L5:L13" si="1">J5*K5*8</f>
        <v>0</v>
      </c>
      <c r="M5" s="31"/>
      <c r="N5" s="32">
        <f>L5*(1+M5/100)</f>
        <v>0</v>
      </c>
    </row>
    <row r="6" spans="1:14" ht="30.75" customHeight="1" x14ac:dyDescent="0.45">
      <c r="A6" s="1" t="s">
        <v>8</v>
      </c>
      <c r="B6" s="2" t="s">
        <v>27</v>
      </c>
      <c r="C6" s="2" t="s">
        <v>9</v>
      </c>
      <c r="D6" s="2">
        <v>2</v>
      </c>
      <c r="E6" s="9"/>
      <c r="F6" s="27"/>
      <c r="G6" s="31"/>
      <c r="H6" s="23">
        <f t="shared" si="0"/>
        <v>0</v>
      </c>
      <c r="I6" s="23">
        <f t="shared" ref="I6:I13" si="2">H6*(1+G6/100)</f>
        <v>0</v>
      </c>
      <c r="J6" s="2">
        <v>2</v>
      </c>
      <c r="K6" s="27"/>
      <c r="L6" s="21">
        <f t="shared" si="1"/>
        <v>0</v>
      </c>
      <c r="M6" s="31"/>
      <c r="N6" s="32">
        <f t="shared" ref="N6:N13" si="3">L6*(1+M6/100)</f>
        <v>0</v>
      </c>
    </row>
    <row r="7" spans="1:14" ht="30.75" customHeight="1" x14ac:dyDescent="0.45">
      <c r="A7" s="1" t="s">
        <v>10</v>
      </c>
      <c r="B7" s="2" t="s">
        <v>28</v>
      </c>
      <c r="C7" s="2" t="s">
        <v>11</v>
      </c>
      <c r="D7" s="2">
        <v>1</v>
      </c>
      <c r="E7" s="9"/>
      <c r="F7" s="27"/>
      <c r="G7" s="31"/>
      <c r="H7" s="23">
        <f t="shared" si="0"/>
        <v>0</v>
      </c>
      <c r="I7" s="23">
        <f t="shared" si="2"/>
        <v>0</v>
      </c>
      <c r="J7" s="2">
        <v>1</v>
      </c>
      <c r="K7" s="27"/>
      <c r="L7" s="21">
        <f t="shared" si="1"/>
        <v>0</v>
      </c>
      <c r="M7" s="31"/>
      <c r="N7" s="32">
        <f t="shared" si="3"/>
        <v>0</v>
      </c>
    </row>
    <row r="8" spans="1:14" ht="30.75" customHeight="1" x14ac:dyDescent="0.45">
      <c r="A8" s="1" t="s">
        <v>23</v>
      </c>
      <c r="B8" s="2" t="s">
        <v>7</v>
      </c>
      <c r="C8" s="2" t="s">
        <v>26</v>
      </c>
      <c r="D8" s="2">
        <v>10</v>
      </c>
      <c r="E8" s="9"/>
      <c r="F8" s="27"/>
      <c r="G8" s="31"/>
      <c r="H8" s="23">
        <f t="shared" si="0"/>
        <v>0</v>
      </c>
      <c r="I8" s="23">
        <f t="shared" si="2"/>
        <v>0</v>
      </c>
      <c r="J8" s="2">
        <v>10</v>
      </c>
      <c r="K8" s="27"/>
      <c r="L8" s="21">
        <f t="shared" si="1"/>
        <v>0</v>
      </c>
      <c r="M8" s="31"/>
      <c r="N8" s="32">
        <f t="shared" si="3"/>
        <v>0</v>
      </c>
    </row>
    <row r="9" spans="1:14" ht="30.75" customHeight="1" x14ac:dyDescent="0.45">
      <c r="A9" s="1" t="s">
        <v>14</v>
      </c>
      <c r="B9" s="2" t="s">
        <v>12</v>
      </c>
      <c r="C9" s="2" t="s">
        <v>15</v>
      </c>
      <c r="D9" s="2">
        <v>44</v>
      </c>
      <c r="E9" s="9"/>
      <c r="F9" s="27"/>
      <c r="G9" s="31"/>
      <c r="H9" s="23">
        <f t="shared" si="0"/>
        <v>0</v>
      </c>
      <c r="I9" s="23">
        <f t="shared" si="2"/>
        <v>0</v>
      </c>
      <c r="J9" s="2">
        <v>6</v>
      </c>
      <c r="K9" s="27"/>
      <c r="L9" s="21">
        <f t="shared" si="1"/>
        <v>0</v>
      </c>
      <c r="M9" s="31"/>
      <c r="N9" s="32">
        <f t="shared" si="3"/>
        <v>0</v>
      </c>
    </row>
    <row r="10" spans="1:14" ht="30.75" customHeight="1" x14ac:dyDescent="0.45">
      <c r="A10" s="1" t="s">
        <v>14</v>
      </c>
      <c r="B10" s="2" t="s">
        <v>13</v>
      </c>
      <c r="C10" s="2" t="s">
        <v>9</v>
      </c>
      <c r="D10" s="2">
        <v>64</v>
      </c>
      <c r="E10" s="9"/>
      <c r="F10" s="27"/>
      <c r="G10" s="31"/>
      <c r="H10" s="23">
        <f t="shared" si="0"/>
        <v>0</v>
      </c>
      <c r="I10" s="23">
        <f t="shared" si="2"/>
        <v>0</v>
      </c>
      <c r="J10" s="2">
        <v>8</v>
      </c>
      <c r="K10" s="27"/>
      <c r="L10" s="21">
        <f t="shared" si="1"/>
        <v>0</v>
      </c>
      <c r="M10" s="31"/>
      <c r="N10" s="32">
        <f t="shared" si="3"/>
        <v>0</v>
      </c>
    </row>
    <row r="11" spans="1:14" ht="30.75" customHeight="1" x14ac:dyDescent="0.45">
      <c r="A11" s="1" t="s">
        <v>16</v>
      </c>
      <c r="B11" s="2" t="s">
        <v>29</v>
      </c>
      <c r="C11" s="2" t="s">
        <v>30</v>
      </c>
      <c r="D11" s="2">
        <v>17</v>
      </c>
      <c r="E11" s="9"/>
      <c r="F11" s="27"/>
      <c r="G11" s="31"/>
      <c r="H11" s="23">
        <f t="shared" si="0"/>
        <v>0</v>
      </c>
      <c r="I11" s="23">
        <f t="shared" si="2"/>
        <v>0</v>
      </c>
      <c r="J11" s="2">
        <v>17</v>
      </c>
      <c r="K11" s="27"/>
      <c r="L11" s="21">
        <f t="shared" si="1"/>
        <v>0</v>
      </c>
      <c r="M11" s="31"/>
      <c r="N11" s="32">
        <f t="shared" si="3"/>
        <v>0</v>
      </c>
    </row>
    <row r="12" spans="1:14" ht="30.75" customHeight="1" x14ac:dyDescent="0.45">
      <c r="A12" s="1" t="s">
        <v>16</v>
      </c>
      <c r="B12" s="2" t="s">
        <v>17</v>
      </c>
      <c r="C12" s="2" t="s">
        <v>18</v>
      </c>
      <c r="D12" s="2">
        <v>1100</v>
      </c>
      <c r="E12" s="9"/>
      <c r="F12" s="27"/>
      <c r="G12" s="31"/>
      <c r="H12" s="23">
        <f t="shared" si="0"/>
        <v>0</v>
      </c>
      <c r="I12" s="23">
        <f t="shared" si="2"/>
        <v>0</v>
      </c>
      <c r="J12" s="2">
        <v>70</v>
      </c>
      <c r="K12" s="27"/>
      <c r="L12" s="21">
        <f t="shared" si="1"/>
        <v>0</v>
      </c>
      <c r="M12" s="31"/>
      <c r="N12" s="32">
        <f t="shared" si="3"/>
        <v>0</v>
      </c>
    </row>
    <row r="13" spans="1:14" ht="69.400000000000006" x14ac:dyDescent="0.45">
      <c r="A13" s="4" t="s">
        <v>48</v>
      </c>
      <c r="B13" s="2" t="s">
        <v>31</v>
      </c>
      <c r="C13" s="2" t="s">
        <v>12</v>
      </c>
      <c r="D13" s="2">
        <v>12</v>
      </c>
      <c r="E13" s="9"/>
      <c r="F13" s="27"/>
      <c r="G13" s="31"/>
      <c r="H13" s="23">
        <f t="shared" si="0"/>
        <v>0</v>
      </c>
      <c r="I13" s="23">
        <f t="shared" si="2"/>
        <v>0</v>
      </c>
      <c r="J13" s="2">
        <v>2</v>
      </c>
      <c r="K13" s="27"/>
      <c r="L13" s="21">
        <f t="shared" si="1"/>
        <v>0</v>
      </c>
      <c r="M13" s="31"/>
      <c r="N13" s="32">
        <f t="shared" si="3"/>
        <v>0</v>
      </c>
    </row>
    <row r="14" spans="1:14" x14ac:dyDescent="0.45">
      <c r="A14" s="5" t="s">
        <v>19</v>
      </c>
      <c r="B14" s="6" t="s">
        <v>24</v>
      </c>
      <c r="C14" s="6" t="s">
        <v>24</v>
      </c>
      <c r="D14" s="26">
        <f>SUM(D5:D13)</f>
        <v>1253</v>
      </c>
      <c r="E14" s="6" t="s">
        <v>24</v>
      </c>
      <c r="F14" s="6" t="s">
        <v>24</v>
      </c>
      <c r="G14" s="6" t="s">
        <v>24</v>
      </c>
      <c r="H14" s="24">
        <f>SUM(H5:H13)</f>
        <v>0</v>
      </c>
      <c r="I14" s="24">
        <f>SUM(I5:I13)</f>
        <v>0</v>
      </c>
      <c r="J14" s="6">
        <f>SUM(J5:J13)</f>
        <v>119</v>
      </c>
      <c r="K14" s="25" t="s">
        <v>24</v>
      </c>
      <c r="L14" s="22">
        <f>SUM(L5:L13)</f>
        <v>0</v>
      </c>
      <c r="M14" s="6" t="s">
        <v>24</v>
      </c>
      <c r="N14" s="18">
        <f>SUM(N5:N13)</f>
        <v>0</v>
      </c>
    </row>
    <row r="15" spans="1:14" x14ac:dyDescent="0.45">
      <c r="B15" s="10"/>
      <c r="C15" s="10"/>
      <c r="D15" s="10"/>
      <c r="E15" s="10"/>
      <c r="F15" s="10"/>
      <c r="G15" s="10"/>
    </row>
    <row r="16" spans="1:14" ht="15" customHeight="1" x14ac:dyDescent="0.45">
      <c r="A16" s="13"/>
    </row>
    <row r="17" spans="1:9" ht="42.75" x14ac:dyDescent="0.45">
      <c r="A17" s="3" t="s">
        <v>33</v>
      </c>
      <c r="B17" s="3" t="s">
        <v>53</v>
      </c>
      <c r="C17" s="3" t="s">
        <v>32</v>
      </c>
      <c r="D17" s="3" t="s">
        <v>44</v>
      </c>
      <c r="E17" s="3" t="s">
        <v>46</v>
      </c>
      <c r="F17" s="3" t="s">
        <v>45</v>
      </c>
      <c r="G17" s="3" t="s">
        <v>43</v>
      </c>
      <c r="H17" s="3" t="s">
        <v>47</v>
      </c>
      <c r="I17" s="29"/>
    </row>
    <row r="18" spans="1:9" x14ac:dyDescent="0.45">
      <c r="A18" s="8" t="s">
        <v>25</v>
      </c>
      <c r="B18" s="11"/>
      <c r="C18" s="16">
        <f>B18*1253</f>
        <v>0</v>
      </c>
      <c r="D18" s="34"/>
      <c r="E18" s="14">
        <f>B18*1235*(1+D18/100)</f>
        <v>0</v>
      </c>
      <c r="F18" s="34"/>
      <c r="G18" s="14">
        <f>B18*18*(1+F18/100)</f>
        <v>0</v>
      </c>
      <c r="H18" s="14">
        <f>E18+G18</f>
        <v>0</v>
      </c>
    </row>
    <row r="19" spans="1:9" x14ac:dyDescent="0.45">
      <c r="A19" s="8" t="s">
        <v>21</v>
      </c>
      <c r="B19" s="11"/>
      <c r="C19" s="16">
        <f t="shared" ref="C19:C20" si="4">B19*1253</f>
        <v>0</v>
      </c>
      <c r="D19" s="34"/>
      <c r="E19" s="14">
        <f t="shared" ref="E19:E20" si="5">B19*1235*(1+D19/100)</f>
        <v>0</v>
      </c>
      <c r="F19" s="34"/>
      <c r="G19" s="14">
        <f t="shared" ref="G19:G20" si="6">B19*18*(1+F19/100)</f>
        <v>0</v>
      </c>
      <c r="H19" s="14">
        <f t="shared" ref="H19:H21" si="7">E19+G19</f>
        <v>0</v>
      </c>
    </row>
    <row r="20" spans="1:9" x14ac:dyDescent="0.45">
      <c r="A20" s="8" t="s">
        <v>41</v>
      </c>
      <c r="B20" s="11"/>
      <c r="C20" s="16">
        <f t="shared" si="4"/>
        <v>0</v>
      </c>
      <c r="D20" s="34"/>
      <c r="E20" s="14">
        <f t="shared" si="5"/>
        <v>0</v>
      </c>
      <c r="F20" s="34"/>
      <c r="G20" s="14">
        <f t="shared" si="6"/>
        <v>0</v>
      </c>
      <c r="H20" s="14">
        <f t="shared" si="7"/>
        <v>0</v>
      </c>
    </row>
    <row r="21" spans="1:9" x14ac:dyDescent="0.45">
      <c r="A21" s="7" t="s">
        <v>22</v>
      </c>
      <c r="B21" s="28" t="s">
        <v>24</v>
      </c>
      <c r="C21" s="18">
        <f t="shared" ref="C21" si="8">SUM(C18:C20)</f>
        <v>0</v>
      </c>
      <c r="D21" s="33" t="s">
        <v>24</v>
      </c>
      <c r="E21" s="14">
        <f>SUM(E18:E20)</f>
        <v>0</v>
      </c>
      <c r="F21" s="35" t="s">
        <v>24</v>
      </c>
      <c r="G21" s="14">
        <f>SUM(G18:G20)</f>
        <v>0</v>
      </c>
      <c r="H21" s="18">
        <f t="shared" si="7"/>
        <v>0</v>
      </c>
    </row>
    <row r="22" spans="1:9" x14ac:dyDescent="0.45">
      <c r="A22" s="38"/>
      <c r="B22" s="36"/>
      <c r="C22" s="39"/>
      <c r="D22" s="36"/>
      <c r="E22" s="30"/>
      <c r="F22" s="36"/>
      <c r="G22" s="30"/>
      <c r="H22" s="37"/>
    </row>
    <row r="24" spans="1:9" ht="31.5" customHeight="1" x14ac:dyDescent="0.5">
      <c r="A24" s="41" t="s">
        <v>36</v>
      </c>
      <c r="B24" s="41"/>
      <c r="C24" s="41"/>
      <c r="D24" s="19" t="s">
        <v>38</v>
      </c>
      <c r="E24" s="20" t="s">
        <v>39</v>
      </c>
    </row>
    <row r="25" spans="1:9" ht="15" customHeight="1" x14ac:dyDescent="0.45">
      <c r="A25" s="42" t="s">
        <v>37</v>
      </c>
      <c r="B25" s="42"/>
      <c r="C25" s="43"/>
      <c r="D25" s="16">
        <f>H14</f>
        <v>0</v>
      </c>
      <c r="E25" s="14">
        <f>I14</f>
        <v>0</v>
      </c>
    </row>
    <row r="26" spans="1:9" x14ac:dyDescent="0.45">
      <c r="A26" s="44" t="s">
        <v>34</v>
      </c>
      <c r="B26" s="44"/>
      <c r="C26" s="45"/>
      <c r="D26" s="16">
        <f>L14</f>
        <v>0</v>
      </c>
      <c r="E26" s="14">
        <f>N14</f>
        <v>0</v>
      </c>
    </row>
    <row r="27" spans="1:9" ht="14.65" thickBot="1" x14ac:dyDescent="0.5">
      <c r="A27" s="45" t="s">
        <v>33</v>
      </c>
      <c r="B27" s="48"/>
      <c r="C27" s="48"/>
      <c r="D27" s="17">
        <f>C21</f>
        <v>0</v>
      </c>
      <c r="E27" s="14">
        <f>H21</f>
        <v>0</v>
      </c>
    </row>
    <row r="28" spans="1:9" ht="16.149999999999999" thickBot="1" x14ac:dyDescent="0.55000000000000004">
      <c r="A28" s="46" t="s">
        <v>20</v>
      </c>
      <c r="B28" s="46"/>
      <c r="C28" s="47"/>
      <c r="D28" s="15">
        <f>SUM(D25:D27)</f>
        <v>0</v>
      </c>
      <c r="E28" s="15">
        <f>SUM(E25:E27)</f>
        <v>0</v>
      </c>
    </row>
  </sheetData>
  <mergeCells count="6">
    <mergeCell ref="A2:N2"/>
    <mergeCell ref="A24:C24"/>
    <mergeCell ref="A25:C25"/>
    <mergeCell ref="A26:C26"/>
    <mergeCell ref="A28:C28"/>
    <mergeCell ref="A27:C27"/>
  </mergeCells>
  <pageMargins left="0.39" right="0.21" top="0.579999999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103717</dc:creator>
  <cp:lastModifiedBy>JUDr. Rita Kubicová</cp:lastModifiedBy>
  <cp:lastPrinted>2025-06-27T08:13:30Z</cp:lastPrinted>
  <dcterms:created xsi:type="dcterms:W3CDTF">2025-03-31T12:25:19Z</dcterms:created>
  <dcterms:modified xsi:type="dcterms:W3CDTF">2025-07-01T05:28:00Z</dcterms:modified>
</cp:coreProperties>
</file>