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Zasedací místnost, WC" sheetId="2" r:id="rId2"/>
    <sheet name="02 - Konzultační místnost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Zasedací místnost, WC'!$C$78:$K$115</definedName>
    <definedName name="_xlnm.Print_Area" localSheetId="1">'01 - Zasedací místnost, WC'!$C$4:$J$39,'01 - Zasedací místnost, WC'!$C$45:$J$60,'01 - Zasedací místnost, WC'!$C$66:$K$115</definedName>
    <definedName name="_xlnm.Print_Titles" localSheetId="1">'01 - Zasedací místnost, WC'!$78:$78</definedName>
    <definedName name="_xlnm._FilterDatabase" localSheetId="2" hidden="1">'02 - Konzultační místnost'!$C$79:$K$91</definedName>
    <definedName name="_xlnm.Print_Area" localSheetId="2">'02 - Konzultační místnost'!$C$4:$J$39,'02 - Konzultační místnost'!$C$45:$J$61,'02 - Konzultační místnost'!$C$67:$K$91</definedName>
    <definedName name="_xlnm.Print_Titles" localSheetId="2">'02 - Konzultační místnost'!$79:$79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F76"/>
  <c r="F74"/>
  <c r="E72"/>
  <c r="J55"/>
  <c r="F54"/>
  <c r="F52"/>
  <c r="E50"/>
  <c r="J21"/>
  <c r="E21"/>
  <c r="J54"/>
  <c r="J20"/>
  <c r="J18"/>
  <c r="E18"/>
  <c r="F77"/>
  <c r="J17"/>
  <c r="J12"/>
  <c r="J52"/>
  <c r="E7"/>
  <c r="E48"/>
  <c i="2" r="J37"/>
  <c r="J36"/>
  <c i="1" r="AY55"/>
  <c i="2" r="J35"/>
  <c i="1" r="AX55"/>
  <c i="2"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J76"/>
  <c r="F75"/>
  <c r="F73"/>
  <c r="E71"/>
  <c r="J55"/>
  <c r="F54"/>
  <c r="F52"/>
  <c r="E50"/>
  <c r="J21"/>
  <c r="E21"/>
  <c r="J75"/>
  <c r="J20"/>
  <c r="J18"/>
  <c r="E18"/>
  <c r="F76"/>
  <c r="J17"/>
  <c r="J12"/>
  <c r="J73"/>
  <c r="E7"/>
  <c r="E69"/>
  <c i="1" r="L50"/>
  <c r="AM50"/>
  <c r="AM49"/>
  <c r="L49"/>
  <c r="AM47"/>
  <c r="L47"/>
  <c r="L45"/>
  <c r="L44"/>
  <c i="2" r="BK99"/>
  <c r="J34"/>
  <c i="3" r="BK88"/>
  <c i="2" r="J102"/>
  <c r="BK96"/>
  <c i="3" r="BK86"/>
  <c i="2" r="J105"/>
  <c i="3" r="J86"/>
  <c i="2" r="J93"/>
  <c r="F34"/>
  <c r="BK108"/>
  <c r="BK86"/>
  <c r="J90"/>
  <c i="3" r="BK84"/>
  <c i="2" r="J96"/>
  <c i="3" r="BK82"/>
  <c i="2" r="J108"/>
  <c r="BK80"/>
  <c r="BK113"/>
  <c r="BK105"/>
  <c r="BK90"/>
  <c r="F37"/>
  <c r="J86"/>
  <c r="J113"/>
  <c r="J88"/>
  <c r="BK84"/>
  <c i="3" r="J84"/>
  <c i="2" r="J111"/>
  <c r="BK88"/>
  <c r="J84"/>
  <c r="F35"/>
  <c r="J99"/>
  <c r="J80"/>
  <c i="1" r="AS54"/>
  <c i="2" r="BK111"/>
  <c r="F36"/>
  <c i="3" r="J88"/>
  <c i="2" r="BK93"/>
  <c r="BK102"/>
  <c r="J82"/>
  <c i="3" r="J82"/>
  <c i="2" r="BK82"/>
  <c i="3" l="1" r="T81"/>
  <c r="T80"/>
  <c i="2" r="R79"/>
  <c i="3" r="BK81"/>
  <c r="BK80"/>
  <c r="J80"/>
  <c r="J59"/>
  <c i="2" r="BK79"/>
  <c r="J79"/>
  <c r="J59"/>
  <c r="P79"/>
  <c i="1" r="AU55"/>
  <c i="3" r="P81"/>
  <c r="P80"/>
  <c i="1" r="AU56"/>
  <c i="2" r="T79"/>
  <c i="3" r="R81"/>
  <c r="R80"/>
  <c r="F55"/>
  <c r="BE82"/>
  <c r="BE88"/>
  <c r="E70"/>
  <c r="J74"/>
  <c r="J76"/>
  <c r="BE84"/>
  <c r="BE86"/>
  <c i="1" r="AW55"/>
  <c r="BB55"/>
  <c r="BC55"/>
  <c i="2" r="E48"/>
  <c r="J52"/>
  <c r="J54"/>
  <c r="F55"/>
  <c r="BE80"/>
  <c r="BE82"/>
  <c r="BE84"/>
  <c r="BE86"/>
  <c r="BE88"/>
  <c r="BE90"/>
  <c r="BE93"/>
  <c r="BE96"/>
  <c r="BE99"/>
  <c r="BE102"/>
  <c r="BE105"/>
  <c r="BE108"/>
  <c r="BE111"/>
  <c r="BE113"/>
  <c i="1" r="BA55"/>
  <c r="BD55"/>
  <c i="3" r="F37"/>
  <c i="1" r="BD56"/>
  <c r="BD54"/>
  <c r="W33"/>
  <c i="3" r="J34"/>
  <c i="1" r="AW56"/>
  <c i="3" r="F34"/>
  <c i="1" r="BA56"/>
  <c r="BA54"/>
  <c r="W30"/>
  <c i="3" r="F35"/>
  <c i="1" r="BB56"/>
  <c r="BB54"/>
  <c r="W31"/>
  <c i="3" r="F36"/>
  <c i="1" r="BC56"/>
  <c r="BC54"/>
  <c r="W32"/>
  <c i="3" l="1" r="J81"/>
  <c r="J60"/>
  <c i="2" r="J30"/>
  <c i="1" r="AX54"/>
  <c i="3" r="J30"/>
  <c i="1" r="AG56"/>
  <c i="2" r="F33"/>
  <c i="1" r="AZ55"/>
  <c r="AW54"/>
  <c r="AK30"/>
  <c r="AU54"/>
  <c r="AY54"/>
  <c i="3" r="F33"/>
  <c i="1" r="AZ56"/>
  <c i="2" r="J33"/>
  <c i="1" r="AV55"/>
  <c r="AT55"/>
  <c i="3" r="J33"/>
  <c i="1" r="AV56"/>
  <c r="AT56"/>
  <c r="AN56"/>
  <c l="1" r="AG55"/>
  <c i="3" r="J39"/>
  <c i="2" r="J39"/>
  <c i="1" r="AN55"/>
  <c r="AZ54"/>
  <c r="W29"/>
  <c r="AG54"/>
  <c r="AK26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<sst xmlns="http://schemas.openxmlformats.org/spreadsheetml/2006/main">
  <si>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</si>
  <si>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</si>
  <si>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</si>
  <si>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</si>
  <si>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</si>
  <si>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{fa2d2d67-8fe9-4ce9-8de9-6563a3e4f6cc}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</si>
  <si>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</si>
  <si>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</si>
  <si>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</si>
  <si>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</si>
  <si>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</si>
  <si>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</si>
  <si>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</si>
  <si>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</si>
  <si>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25_06_HavNem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</si>
  <si>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</si>
  <si>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</si>
  <si>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Centrum Paliativní péče - (Vybavení) Zasedací místnost, WC, Konzultační místnost</t>
  </si>
  <si>
    <t>KSO:</t>
  </si>
  <si>
    <t/>
  </si>
  <si>
    <t>CC-CZ:</t>
  </si>
  <si>
    <t>Místo:</t>
  </si>
  <si>
    <t>Nemocnice Havířov</t>
  </si>
  <si>
    <t>Datum:</t>
  </si>
  <si>
    <t>10. 9. 2023</t>
  </si>
  <si>
    <t>Zadavatel:</t>
  </si>
  <si>
    <t>IČ:</t>
  </si>
  <si>
    <t>00844896</t>
  </si>
  <si>
    <t>Nemocnice Havířov, p.o.</t>
  </si>
  <si>
    <t>DIČ:</t>
  </si>
  <si>
    <t>CZ00844896</t>
  </si>
  <si>
    <t>Účastník:</t>
  </si>
  <si>
    <t>Vyplň údaj</t>
  </si>
  <si>
    <t>Projektant:</t>
  </si>
  <si>
    <t xml:space="preserve"> </t>
  </si>
  <si>
    <t>True</t>
  </si>
  <si>
    <t>Zpracovatel:</t>
  </si>
  <si>
    <t>06369201</t>
  </si>
  <si>
    <t>Amun Pro s.r.o.</t>
  </si>
  <si>
    <t>CZ06369201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</si>
  <si>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</si>
  <si>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</si>
  <si>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</si>
  <si>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</si>
  <si>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</si>
  <si>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</si>
  <si>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</si>
  <si>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</si>
  <si>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</si>
  <si>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</si>
  <si>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</si>
  <si>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</si>
  <si>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</si>
  <si>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</si>
  <si>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</si>
  <si>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</si>
  <si>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</si>
  <si>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</si>
  <si>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</si>
  <si>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</si>
  <si>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</si>
  <si>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</si>
  <si>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</si>
  <si>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</si>
  <si>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</si>
  <si>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</si>
  <si>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</si>
  <si>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</si>
  <si>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</si>
  <si>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</si>
  <si>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</si>
  <si>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</si>
  <si>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</si>
  <si>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</si>
  <si>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</si>
  <si>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</si>
  <si>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</si>
  <si>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</si>
  <si>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</si>
  <si>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</si>
  <si>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</si>
  <si>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</si>
  <si>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Zasedací místnost, WC</t>
  </si>
  <si>
    <t>STA</t>
  </si>
  <si>
    <t>1</t>
  </si>
  <si>
    <t>{2ed57215-2bfa-4290-8e76-98f3306ade35}</t>
  </si>
  <si>
    <t>2</t>
  </si>
  <si>
    <t>02</t>
  </si>
  <si>
    <t>Konzultační místnost</t>
  </si>
  <si>
    <t>{368aa072-36bb-4f87-afdb-bf4f2b369795}</t>
  </si>
  <si>
    <t>KRYCÍ LIST SOUPISU PRACÍ</t>
  </si>
  <si>
    <t>Objekt:</t>
  </si>
  <si>
    <t>01 - Zasedací místnost, WC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</si>
  <si>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</si>
  <si>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</si>
  <si>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</si>
  <si>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</si>
  <si>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</si>
  <si>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</si>
  <si>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</si>
  <si>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</si>
  <si>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</si>
  <si>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</si>
  <si>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</si>
  <si>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</si>
  <si>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</si>
  <si>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</si>
  <si>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</si>
  <si>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</si>
  <si>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</si>
  <si>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32</t>
  </si>
  <si>
    <t>M</t>
  </si>
  <si>
    <t>63465122</t>
  </si>
  <si>
    <t xml:space="preserve">zrcadlo 400x600mm, čiré tl 3mm </t>
  </si>
  <si>
    <t>kus</t>
  </si>
  <si>
    <t>CS ÚRS 2023 02</t>
  </si>
  <si>
    <t>ROZPOCET</t>
  </si>
  <si>
    <t>16</t>
  </si>
  <si>
    <t>2094888520</t>
  </si>
  <si>
    <t>PP</t>
  </si>
  <si>
    <t>33</t>
  </si>
  <si>
    <t>64294411</t>
  </si>
  <si>
    <t>mýdlenka keramická bílá</t>
  </si>
  <si>
    <t>1845898964</t>
  </si>
  <si>
    <t>34</t>
  </si>
  <si>
    <t>55431086</t>
  </si>
  <si>
    <t>zásobník papírových ručníků skládaných komaxit bílý</t>
  </si>
  <si>
    <t>1197392203</t>
  </si>
  <si>
    <t>35</t>
  </si>
  <si>
    <t>55431092</t>
  </si>
  <si>
    <t>zásobník toaletních papírů komaxit bílý D 310mm</t>
  </si>
  <si>
    <t>1946824517</t>
  </si>
  <si>
    <t>115</t>
  </si>
  <si>
    <t>ADI.0031458.URS</t>
  </si>
  <si>
    <t>Polohovatelný držák pro montáž LCD monitorů a TV na zeď, 55" až 90"</t>
  </si>
  <si>
    <t>1932455194</t>
  </si>
  <si>
    <t>116</t>
  </si>
  <si>
    <t>742.01</t>
  </si>
  <si>
    <t>QLED TV 65 inch</t>
  </si>
  <si>
    <t>-731315481</t>
  </si>
  <si>
    <t>P</t>
  </si>
  <si>
    <t xml:space="preserve">Poznámka k položce:_x000d_
HbbTV, Chytrý ovladač, Ovládání hlasem, Webový prohlížeč, Přehrávání 360° videa_x000d_
Bezdrátové připojení WiFi, Bluetooth, Párování s mobilním zařízením, Apple AirPlay 2, DLNA_x000d_
Vstupy a výstupy USB, LAN, HDMI 2.0, Digitální optický/Digitální audio výstup, CI / CI+_x000d_
HDMI 3 ×, USB 2 ×,  DVB-T2 HEVC, DVB-S2, DVB-C</t>
  </si>
  <si>
    <t>139</t>
  </si>
  <si>
    <t>K</t>
  </si>
  <si>
    <t>76681284.1</t>
  </si>
  <si>
    <t>D+M Židle konferenční</t>
  </si>
  <si>
    <t>-975115445</t>
  </si>
  <si>
    <t>Poznámka k položce:_x000d_
parametry viz. interiérová studie</t>
  </si>
  <si>
    <t>140</t>
  </si>
  <si>
    <t>76681284.2</t>
  </si>
  <si>
    <t>D+M Pracovní stůl</t>
  </si>
  <si>
    <t>-213200324</t>
  </si>
  <si>
    <t>141</t>
  </si>
  <si>
    <t>76681284.3</t>
  </si>
  <si>
    <t>D+M Jednací stůl</t>
  </si>
  <si>
    <t>824747291</t>
  </si>
  <si>
    <t>142</t>
  </si>
  <si>
    <t>76681284.4</t>
  </si>
  <si>
    <t>D+M Odkládací stolek</t>
  </si>
  <si>
    <t>1363571903</t>
  </si>
  <si>
    <t>143</t>
  </si>
  <si>
    <t>76681284.5</t>
  </si>
  <si>
    <t>D+M Sezení do výklenku</t>
  </si>
  <si>
    <t>-3973136</t>
  </si>
  <si>
    <t>144</t>
  </si>
  <si>
    <t>76681284.6</t>
  </si>
  <si>
    <t>D+M Úložná skříň</t>
  </si>
  <si>
    <t>-718870136</t>
  </si>
  <si>
    <t>Poznámka k položce:_x000d_
2667 x 1340 x 600mm</t>
  </si>
  <si>
    <t>145</t>
  </si>
  <si>
    <t>76681284.7</t>
  </si>
  <si>
    <t>D+M Ochranný obklad zdi</t>
  </si>
  <si>
    <t>m</t>
  </si>
  <si>
    <t>-1391159595</t>
  </si>
  <si>
    <t>146</t>
  </si>
  <si>
    <t>76681284.8</t>
  </si>
  <si>
    <t>D+M Kuchyňský kout</t>
  </si>
  <si>
    <t>-1627013852</t>
  </si>
  <si>
    <t>Poznámka k položce:_x000d_
1500 x 1931 x 600mm</t>
  </si>
  <si>
    <t>02 - Konzultační místnost</t>
  </si>
  <si>
    <t>OST - Vybavení</t>
  </si>
  <si>
    <t>OST</t>
  </si>
  <si>
    <t>Vybavení</t>
  </si>
  <si>
    <t>4</t>
  </si>
  <si>
    <t>23</t>
  </si>
  <si>
    <t>776_001</t>
  </si>
  <si>
    <t>Pracovní stůl koordinátora paliativního týmu, kancelářské křeslo 150kg</t>
  </si>
  <si>
    <t>523270253</t>
  </si>
  <si>
    <t>24</t>
  </si>
  <si>
    <t>776_002</t>
  </si>
  <si>
    <t>Rohová textilní sedačka - 5míst</t>
  </si>
  <si>
    <t>560451010</t>
  </si>
  <si>
    <t>25</t>
  </si>
  <si>
    <t>776_003</t>
  </si>
  <si>
    <t>konferenční stolek</t>
  </si>
  <si>
    <t>-735729853</t>
  </si>
  <si>
    <t>26</t>
  </si>
  <si>
    <t>776_004</t>
  </si>
  <si>
    <t xml:space="preserve">Skříň </t>
  </si>
  <si>
    <t>-1555121205</t>
  </si>
  <si>
    <t>Poznámka k položce:_x000d_
úložná, rozměr šířka 800mm, hloubka 450mm, Výška 2000mm</t>
  </si>
  <si>
    <t>VV</t>
  </si>
  <si>
    <t>1*2 'Přepočtené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</si>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</sst>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37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39</v>
      </c>
      <c r="AO20" s="21"/>
      <c r="AP20" s="21"/>
      <c r="AQ20" s="21"/>
      <c r="AR20" s="19"/>
      <c r="BE20" s="30"/>
      <c r="BS20" s="16" t="s">
        <v>35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43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44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45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46</v>
      </c>
      <c r="E29" s="46"/>
      <c r="F29" s="31" t="s">
        <v>47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48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49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50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51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52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53</v>
      </c>
      <c r="U35" s="53"/>
      <c r="V35" s="53"/>
      <c r="W35" s="53"/>
      <c r="X35" s="55" t="s">
        <v>54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55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25_06_HavNem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Centrum Paliativní péče - (Vybavení) Zasedací místnost, WC, Konzultační místnost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Nemocnice Havířov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10. 9. 2023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Nemocnice Havířov, p.o.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56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2" t="str">
        <f>IF(E20="","",E20)</f>
        <v>Amun Pro s.r.o.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57</v>
      </c>
      <c r="D52" s="86"/>
      <c r="E52" s="86"/>
      <c r="F52" s="86"/>
      <c r="G52" s="86"/>
      <c r="H52" s="87"/>
      <c r="I52" s="88" t="s">
        <v>58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59</v>
      </c>
      <c r="AH52" s="86"/>
      <c r="AI52" s="86"/>
      <c r="AJ52" s="86"/>
      <c r="AK52" s="86"/>
      <c r="AL52" s="86"/>
      <c r="AM52" s="86"/>
      <c r="AN52" s="88" t="s">
        <v>60</v>
      </c>
      <c r="AO52" s="86"/>
      <c r="AP52" s="86"/>
      <c r="AQ52" s="90" t="s">
        <v>61</v>
      </c>
      <c r="AR52" s="43"/>
      <c r="AS52" s="91" t="s">
        <v>62</v>
      </c>
      <c r="AT52" s="92" t="s">
        <v>63</v>
      </c>
      <c r="AU52" s="92" t="s">
        <v>64</v>
      </c>
      <c r="AV52" s="92" t="s">
        <v>65</v>
      </c>
      <c r="AW52" s="92" t="s">
        <v>66</v>
      </c>
      <c r="AX52" s="92" t="s">
        <v>67</v>
      </c>
      <c r="AY52" s="92" t="s">
        <v>68</v>
      </c>
      <c r="AZ52" s="92" t="s">
        <v>69</v>
      </c>
      <c r="BA52" s="92" t="s">
        <v>70</v>
      </c>
      <c r="BB52" s="92" t="s">
        <v>71</v>
      </c>
      <c r="BC52" s="92" t="s">
        <v>72</v>
      </c>
      <c r="BD52" s="93" t="s">
        <v>73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74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75</v>
      </c>
      <c r="BT54" s="108" t="s">
        <v>76</v>
      </c>
      <c r="BU54" s="109" t="s">
        <v>77</v>
      </c>
      <c r="BV54" s="108" t="s">
        <v>78</v>
      </c>
      <c r="BW54" s="108" t="s">
        <v>5</v>
      </c>
      <c r="BX54" s="108" t="s">
        <v>79</v>
      </c>
      <c r="CL54" s="108" t="s">
        <v>19</v>
      </c>
    </row>
    <row r="55" s="7" customFormat="1" ht="16.5" customHeight="1">
      <c r="A55" s="110" t="s">
        <v>80</v>
      </c>
      <c r="B55" s="111"/>
      <c r="C55" s="112"/>
      <c r="D55" s="113" t="s">
        <v>81</v>
      </c>
      <c r="E55" s="113"/>
      <c r="F55" s="113"/>
      <c r="G55" s="113"/>
      <c r="H55" s="113"/>
      <c r="I55" s="114"/>
      <c r="J55" s="113" t="s">
        <v>82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'01 - Zasedací místnost, WC'!J30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83</v>
      </c>
      <c r="AR55" s="117"/>
      <c r="AS55" s="118">
        <v>0</v>
      </c>
      <c r="AT55" s="119">
        <f>ROUND(SUM(AV55:AW55),2)</f>
        <v>0</v>
      </c>
      <c r="AU55" s="120">
        <f>'01 - Zasedací místnost, WC'!P79</f>
        <v>0</v>
      </c>
      <c r="AV55" s="119">
        <f>'01 - Zasedací místnost, WC'!J33</f>
        <v>0</v>
      </c>
      <c r="AW55" s="119">
        <f>'01 - Zasedací místnost, WC'!J34</f>
        <v>0</v>
      </c>
      <c r="AX55" s="119">
        <f>'01 - Zasedací místnost, WC'!J35</f>
        <v>0</v>
      </c>
      <c r="AY55" s="119">
        <f>'01 - Zasedací místnost, WC'!J36</f>
        <v>0</v>
      </c>
      <c r="AZ55" s="119">
        <f>'01 - Zasedací místnost, WC'!F33</f>
        <v>0</v>
      </c>
      <c r="BA55" s="119">
        <f>'01 - Zasedací místnost, WC'!F34</f>
        <v>0</v>
      </c>
      <c r="BB55" s="119">
        <f>'01 - Zasedací místnost, WC'!F35</f>
        <v>0</v>
      </c>
      <c r="BC55" s="119">
        <f>'01 - Zasedací místnost, WC'!F36</f>
        <v>0</v>
      </c>
      <c r="BD55" s="121">
        <f>'01 - Zasedací místnost, WC'!F37</f>
        <v>0</v>
      </c>
      <c r="BE55" s="7"/>
      <c r="BT55" s="122" t="s">
        <v>84</v>
      </c>
      <c r="BV55" s="122" t="s">
        <v>78</v>
      </c>
      <c r="BW55" s="122" t="s">
        <v>85</v>
      </c>
      <c r="BX55" s="122" t="s">
        <v>5</v>
      </c>
      <c r="CL55" s="122" t="s">
        <v>19</v>
      </c>
      <c r="CM55" s="122" t="s">
        <v>86</v>
      </c>
    </row>
    <row r="56" s="7" customFormat="1" ht="16.5" customHeight="1">
      <c r="A56" s="110" t="s">
        <v>80</v>
      </c>
      <c r="B56" s="111"/>
      <c r="C56" s="112"/>
      <c r="D56" s="113" t="s">
        <v>87</v>
      </c>
      <c r="E56" s="113"/>
      <c r="F56" s="113"/>
      <c r="G56" s="113"/>
      <c r="H56" s="113"/>
      <c r="I56" s="114"/>
      <c r="J56" s="113" t="s">
        <v>88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'02 - Konzultační místnost'!J30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83</v>
      </c>
      <c r="AR56" s="117"/>
      <c r="AS56" s="123">
        <v>0</v>
      </c>
      <c r="AT56" s="124">
        <f>ROUND(SUM(AV56:AW56),2)</f>
        <v>0</v>
      </c>
      <c r="AU56" s="125">
        <f>'02 - Konzultační místnost'!P80</f>
        <v>0</v>
      </c>
      <c r="AV56" s="124">
        <f>'02 - Konzultační místnost'!J33</f>
        <v>0</v>
      </c>
      <c r="AW56" s="124">
        <f>'02 - Konzultační místnost'!J34</f>
        <v>0</v>
      </c>
      <c r="AX56" s="124">
        <f>'02 - Konzultační místnost'!J35</f>
        <v>0</v>
      </c>
      <c r="AY56" s="124">
        <f>'02 - Konzultační místnost'!J36</f>
        <v>0</v>
      </c>
      <c r="AZ56" s="124">
        <f>'02 - Konzultační místnost'!F33</f>
        <v>0</v>
      </c>
      <c r="BA56" s="124">
        <f>'02 - Konzultační místnost'!F34</f>
        <v>0</v>
      </c>
      <c r="BB56" s="124">
        <f>'02 - Konzultační místnost'!F35</f>
        <v>0</v>
      </c>
      <c r="BC56" s="124">
        <f>'02 - Konzultační místnost'!F36</f>
        <v>0</v>
      </c>
      <c r="BD56" s="126">
        <f>'02 - Konzultační místnost'!F37</f>
        <v>0</v>
      </c>
      <c r="BE56" s="7"/>
      <c r="BT56" s="122" t="s">
        <v>84</v>
      </c>
      <c r="BV56" s="122" t="s">
        <v>78</v>
      </c>
      <c r="BW56" s="122" t="s">
        <v>89</v>
      </c>
      <c r="BX56" s="122" t="s">
        <v>5</v>
      </c>
      <c r="CL56" s="122" t="s">
        <v>19</v>
      </c>
      <c r="CM56" s="122" t="s">
        <v>86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bDM1aOG7O/F1CjYF31sC7/owmJ04ysYz4os/hkynnKV4rYhzJYCcUkLts6vcmvmaVzLEYeihPao34gZMAQR1bA==" hashValue="nmlzVClyNRRQKp+tsf2EmJkmtE4f7YHjinD6QT8TySHvs687j6e7S8wuCdwDpHeasyYPs8XrMa7V3Uxah2E2O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Zasedací místnost, WC'!C2" display="/"/>
    <hyperlink ref="A56" location="'02 - Konzultační místnost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86</v>
      </c>
    </row>
    <row r="4" s="1" customFormat="1" ht="24.96" customHeight="1">
      <c r="B4" s="19"/>
      <c r="D4" s="129" t="s">
        <v>90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Centrum Paliativní péče - (Vybavení) Zasedací místnost, WC, Konzultační místnost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91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10. 9. 2023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29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36</v>
      </c>
      <c r="E23" s="37"/>
      <c r="F23" s="37"/>
      <c r="G23" s="37"/>
      <c r="H23" s="37"/>
      <c r="I23" s="131" t="s">
        <v>26</v>
      </c>
      <c r="J23" s="135" t="s">
        <v>37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38</v>
      </c>
      <c r="F24" s="37"/>
      <c r="G24" s="37"/>
      <c r="H24" s="37"/>
      <c r="I24" s="131" t="s">
        <v>29</v>
      </c>
      <c r="J24" s="135" t="s">
        <v>39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40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42</v>
      </c>
      <c r="E30" s="37"/>
      <c r="F30" s="37"/>
      <c r="G30" s="37"/>
      <c r="H30" s="37"/>
      <c r="I30" s="37"/>
      <c r="J30" s="143">
        <f>ROUND(J79,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44</v>
      </c>
      <c r="G32" s="37"/>
      <c r="H32" s="37"/>
      <c r="I32" s="144" t="s">
        <v>43</v>
      </c>
      <c r="J32" s="144" t="s">
        <v>45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46</v>
      </c>
      <c r="E33" s="131" t="s">
        <v>47</v>
      </c>
      <c r="F33" s="146">
        <f>ROUND((SUM(BE79:BE115)),  2)</f>
        <v>0</v>
      </c>
      <c r="G33" s="37"/>
      <c r="H33" s="37"/>
      <c r="I33" s="147">
        <v>0.20999999999999999</v>
      </c>
      <c r="J33" s="146">
        <f>ROUND(((SUM(BE79:BE115))*I33),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48</v>
      </c>
      <c r="F34" s="146">
        <f>ROUND((SUM(BF79:BF115)),  2)</f>
        <v>0</v>
      </c>
      <c r="G34" s="37"/>
      <c r="H34" s="37"/>
      <c r="I34" s="147">
        <v>0.12</v>
      </c>
      <c r="J34" s="146">
        <f>ROUND(((SUM(BF79:BF115))*I34),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49</v>
      </c>
      <c r="F35" s="146">
        <f>ROUND((SUM(BG79:BG115)),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50</v>
      </c>
      <c r="F36" s="146">
        <f>ROUND((SUM(BH79:BH115)),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51</v>
      </c>
      <c r="F37" s="146">
        <f>ROUND((SUM(BI79:BI115)),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52</v>
      </c>
      <c r="E39" s="150"/>
      <c r="F39" s="150"/>
      <c r="G39" s="151" t="s">
        <v>53</v>
      </c>
      <c r="H39" s="152" t="s">
        <v>54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Centrum Paliativní péče - (Vybavení) Zasedací místnost, WC, Konzultační místnost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91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01 - Zasedací místnost, WC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Nemocnice Havířov</v>
      </c>
      <c r="G52" s="39"/>
      <c r="H52" s="39"/>
      <c r="I52" s="31" t="s">
        <v>23</v>
      </c>
      <c r="J52" s="71" t="str">
        <f>IF(J12="","",J12)</f>
        <v>10. 9. 2023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Nemocnice Havířov, p.o.</v>
      </c>
      <c r="G54" s="39"/>
      <c r="H54" s="39"/>
      <c r="I54" s="31" t="s">
        <v>33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Amun Pro s.r.o.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94</v>
      </c>
      <c r="D57" s="161"/>
      <c r="E57" s="161"/>
      <c r="F57" s="161"/>
      <c r="G57" s="161"/>
      <c r="H57" s="161"/>
      <c r="I57" s="161"/>
      <c r="J57" s="162" t="s">
        <v>95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74</v>
      </c>
      <c r="D59" s="39"/>
      <c r="E59" s="39"/>
      <c r="F59" s="39"/>
      <c r="G59" s="39"/>
      <c r="H59" s="39"/>
      <c r="I59" s="39"/>
      <c r="J59" s="101">
        <f>J79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96</v>
      </c>
    </row>
    <row r="60" s="2" customFormat="1" ht="21.84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3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13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5" s="2" customFormat="1" ht="6.96" customHeight="1">
      <c r="A65" s="37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24.96" customHeight="1">
      <c r="A66" s="37"/>
      <c r="B66" s="38"/>
      <c r="C66" s="22" t="s">
        <v>97</v>
      </c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12" customHeight="1">
      <c r="A68" s="37"/>
      <c r="B68" s="38"/>
      <c r="C68" s="31" t="s">
        <v>16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6.5" customHeight="1">
      <c r="A69" s="37"/>
      <c r="B69" s="38"/>
      <c r="C69" s="39"/>
      <c r="D69" s="39"/>
      <c r="E69" s="159" t="str">
        <f>E7</f>
        <v>Centrum Paliativní péče - (Vybavení) Zasedací místnost, WC, Konzultační místnost</v>
      </c>
      <c r="F69" s="31"/>
      <c r="G69" s="31"/>
      <c r="H69" s="31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91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68" t="str">
        <f>E9</f>
        <v>01 - Zasedací místnost, WC</v>
      </c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21</v>
      </c>
      <c r="D73" s="39"/>
      <c r="E73" s="39"/>
      <c r="F73" s="26" t="str">
        <f>F12</f>
        <v>Nemocnice Havířov</v>
      </c>
      <c r="G73" s="39"/>
      <c r="H73" s="39"/>
      <c r="I73" s="31" t="s">
        <v>23</v>
      </c>
      <c r="J73" s="71" t="str">
        <f>IF(J12="","",J12)</f>
        <v>10. 9. 2023</v>
      </c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15" customHeight="1">
      <c r="A75" s="37"/>
      <c r="B75" s="38"/>
      <c r="C75" s="31" t="s">
        <v>25</v>
      </c>
      <c r="D75" s="39"/>
      <c r="E75" s="39"/>
      <c r="F75" s="26" t="str">
        <f>E15</f>
        <v>Nemocnice Havířov, p.o.</v>
      </c>
      <c r="G75" s="39"/>
      <c r="H75" s="39"/>
      <c r="I75" s="31" t="s">
        <v>33</v>
      </c>
      <c r="J75" s="35" t="str">
        <f>E21</f>
        <v xml:space="preserve"> 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31</v>
      </c>
      <c r="D76" s="39"/>
      <c r="E76" s="39"/>
      <c r="F76" s="26" t="str">
        <f>IF(E18="","",E18)</f>
        <v>Vyplň údaj</v>
      </c>
      <c r="G76" s="39"/>
      <c r="H76" s="39"/>
      <c r="I76" s="31" t="s">
        <v>36</v>
      </c>
      <c r="J76" s="35" t="str">
        <f>E24</f>
        <v>Amun Pro s.r.o.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0.32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9" customFormat="1" ht="29.28" customHeight="1">
      <c r="A78" s="164"/>
      <c r="B78" s="165"/>
      <c r="C78" s="166" t="s">
        <v>98</v>
      </c>
      <c r="D78" s="167" t="s">
        <v>61</v>
      </c>
      <c r="E78" s="167" t="s">
        <v>57</v>
      </c>
      <c r="F78" s="167" t="s">
        <v>58</v>
      </c>
      <c r="G78" s="167" t="s">
        <v>99</v>
      </c>
      <c r="H78" s="167" t="s">
        <v>100</v>
      </c>
      <c r="I78" s="167" t="s">
        <v>101</v>
      </c>
      <c r="J78" s="167" t="s">
        <v>95</v>
      </c>
      <c r="K78" s="168" t="s">
        <v>102</v>
      </c>
      <c r="L78" s="169"/>
      <c r="M78" s="91" t="s">
        <v>19</v>
      </c>
      <c r="N78" s="92" t="s">
        <v>46</v>
      </c>
      <c r="O78" s="92" t="s">
        <v>103</v>
      </c>
      <c r="P78" s="92" t="s">
        <v>104</v>
      </c>
      <c r="Q78" s="92" t="s">
        <v>105</v>
      </c>
      <c r="R78" s="92" t="s">
        <v>106</v>
      </c>
      <c r="S78" s="92" t="s">
        <v>107</v>
      </c>
      <c r="T78" s="93" t="s">
        <v>108</v>
      </c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</row>
    <row r="79" s="2" customFormat="1" ht="22.8" customHeight="1">
      <c r="A79" s="37"/>
      <c r="B79" s="38"/>
      <c r="C79" s="98" t="s">
        <v>109</v>
      </c>
      <c r="D79" s="39"/>
      <c r="E79" s="39"/>
      <c r="F79" s="39"/>
      <c r="G79" s="39"/>
      <c r="H79" s="39"/>
      <c r="I79" s="39"/>
      <c r="J79" s="170">
        <f>BK79</f>
        <v>0</v>
      </c>
      <c r="K79" s="39"/>
      <c r="L79" s="43"/>
      <c r="M79" s="94"/>
      <c r="N79" s="171"/>
      <c r="O79" s="95"/>
      <c r="P79" s="172">
        <f>SUM(P80:P115)</f>
        <v>0</v>
      </c>
      <c r="Q79" s="95"/>
      <c r="R79" s="172">
        <f>SUM(R80:R115)</f>
        <v>0.012199999999999999</v>
      </c>
      <c r="S79" s="95"/>
      <c r="T79" s="173">
        <f>SUM(T80:T115)</f>
        <v>0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75</v>
      </c>
      <c r="AU79" s="16" t="s">
        <v>96</v>
      </c>
      <c r="BK79" s="174">
        <f>SUM(BK80:BK115)</f>
        <v>0</v>
      </c>
    </row>
    <row r="80" s="2" customFormat="1" ht="16.5" customHeight="1">
      <c r="A80" s="37"/>
      <c r="B80" s="38"/>
      <c r="C80" s="175" t="s">
        <v>110</v>
      </c>
      <c r="D80" s="175" t="s">
        <v>111</v>
      </c>
      <c r="E80" s="176" t="s">
        <v>112</v>
      </c>
      <c r="F80" s="177" t="s">
        <v>113</v>
      </c>
      <c r="G80" s="178" t="s">
        <v>114</v>
      </c>
      <c r="H80" s="179">
        <v>1</v>
      </c>
      <c r="I80" s="180"/>
      <c r="J80" s="181">
        <f>ROUND(I80*H80,2)</f>
        <v>0</v>
      </c>
      <c r="K80" s="177" t="s">
        <v>115</v>
      </c>
      <c r="L80" s="182"/>
      <c r="M80" s="183" t="s">
        <v>19</v>
      </c>
      <c r="N80" s="184" t="s">
        <v>47</v>
      </c>
      <c r="O80" s="83"/>
      <c r="P80" s="185">
        <f>O80*H80</f>
        <v>0</v>
      </c>
      <c r="Q80" s="185">
        <v>0.0074999999999999997</v>
      </c>
      <c r="R80" s="185">
        <f>Q80*H80</f>
        <v>0.0074999999999999997</v>
      </c>
      <c r="S80" s="185">
        <v>0</v>
      </c>
      <c r="T80" s="186">
        <f>S80*H80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R80" s="187" t="s">
        <v>110</v>
      </c>
      <c r="AT80" s="187" t="s">
        <v>111</v>
      </c>
      <c r="AU80" s="187" t="s">
        <v>76</v>
      </c>
      <c r="AY80" s="16" t="s">
        <v>116</v>
      </c>
      <c r="BE80" s="188">
        <f>IF(N80="základní",J80,0)</f>
        <v>0</v>
      </c>
      <c r="BF80" s="188">
        <f>IF(N80="snížená",J80,0)</f>
        <v>0</v>
      </c>
      <c r="BG80" s="188">
        <f>IF(N80="zákl. přenesená",J80,0)</f>
        <v>0</v>
      </c>
      <c r="BH80" s="188">
        <f>IF(N80="sníž. přenesená",J80,0)</f>
        <v>0</v>
      </c>
      <c r="BI80" s="188">
        <f>IF(N80="nulová",J80,0)</f>
        <v>0</v>
      </c>
      <c r="BJ80" s="16" t="s">
        <v>84</v>
      </c>
      <c r="BK80" s="188">
        <f>ROUND(I80*H80,2)</f>
        <v>0</v>
      </c>
      <c r="BL80" s="16" t="s">
        <v>117</v>
      </c>
      <c r="BM80" s="187" t="s">
        <v>118</v>
      </c>
    </row>
    <row r="81" s="2" customFormat="1">
      <c r="A81" s="37"/>
      <c r="B81" s="38"/>
      <c r="C81" s="39"/>
      <c r="D81" s="189" t="s">
        <v>119</v>
      </c>
      <c r="E81" s="39"/>
      <c r="F81" s="190" t="s">
        <v>113</v>
      </c>
      <c r="G81" s="39"/>
      <c r="H81" s="39"/>
      <c r="I81" s="191"/>
      <c r="J81" s="39"/>
      <c r="K81" s="39"/>
      <c r="L81" s="43"/>
      <c r="M81" s="192"/>
      <c r="N81" s="193"/>
      <c r="O81" s="83"/>
      <c r="P81" s="83"/>
      <c r="Q81" s="83"/>
      <c r="R81" s="83"/>
      <c r="S81" s="83"/>
      <c r="T81" s="84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119</v>
      </c>
      <c r="AU81" s="16" t="s">
        <v>76</v>
      </c>
    </row>
    <row r="82" s="2" customFormat="1" ht="16.5" customHeight="1">
      <c r="A82" s="37"/>
      <c r="B82" s="38"/>
      <c r="C82" s="175" t="s">
        <v>120</v>
      </c>
      <c r="D82" s="175" t="s">
        <v>111</v>
      </c>
      <c r="E82" s="176" t="s">
        <v>121</v>
      </c>
      <c r="F82" s="177" t="s">
        <v>122</v>
      </c>
      <c r="G82" s="178" t="s">
        <v>114</v>
      </c>
      <c r="H82" s="179">
        <v>1</v>
      </c>
      <c r="I82" s="180"/>
      <c r="J82" s="181">
        <f>ROUND(I82*H82,2)</f>
        <v>0</v>
      </c>
      <c r="K82" s="177" t="s">
        <v>115</v>
      </c>
      <c r="L82" s="182"/>
      <c r="M82" s="183" t="s">
        <v>19</v>
      </c>
      <c r="N82" s="184" t="s">
        <v>47</v>
      </c>
      <c r="O82" s="83"/>
      <c r="P82" s="185">
        <f>O82*H82</f>
        <v>0</v>
      </c>
      <c r="Q82" s="185">
        <v>0.00029999999999999997</v>
      </c>
      <c r="R82" s="185">
        <f>Q82*H82</f>
        <v>0.00029999999999999997</v>
      </c>
      <c r="S82" s="185">
        <v>0</v>
      </c>
      <c r="T82" s="186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7" t="s">
        <v>110</v>
      </c>
      <c r="AT82" s="187" t="s">
        <v>111</v>
      </c>
      <c r="AU82" s="187" t="s">
        <v>76</v>
      </c>
      <c r="AY82" s="16" t="s">
        <v>116</v>
      </c>
      <c r="BE82" s="188">
        <f>IF(N82="základní",J82,0)</f>
        <v>0</v>
      </c>
      <c r="BF82" s="188">
        <f>IF(N82="snížená",J82,0)</f>
        <v>0</v>
      </c>
      <c r="BG82" s="188">
        <f>IF(N82="zákl. přenesená",J82,0)</f>
        <v>0</v>
      </c>
      <c r="BH82" s="188">
        <f>IF(N82="sníž. přenesená",J82,0)</f>
        <v>0</v>
      </c>
      <c r="BI82" s="188">
        <f>IF(N82="nulová",J82,0)</f>
        <v>0</v>
      </c>
      <c r="BJ82" s="16" t="s">
        <v>84</v>
      </c>
      <c r="BK82" s="188">
        <f>ROUND(I82*H82,2)</f>
        <v>0</v>
      </c>
      <c r="BL82" s="16" t="s">
        <v>117</v>
      </c>
      <c r="BM82" s="187" t="s">
        <v>123</v>
      </c>
    </row>
    <row r="83" s="2" customFormat="1">
      <c r="A83" s="37"/>
      <c r="B83" s="38"/>
      <c r="C83" s="39"/>
      <c r="D83" s="189" t="s">
        <v>119</v>
      </c>
      <c r="E83" s="39"/>
      <c r="F83" s="190" t="s">
        <v>122</v>
      </c>
      <c r="G83" s="39"/>
      <c r="H83" s="39"/>
      <c r="I83" s="191"/>
      <c r="J83" s="39"/>
      <c r="K83" s="39"/>
      <c r="L83" s="43"/>
      <c r="M83" s="192"/>
      <c r="N83" s="193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119</v>
      </c>
      <c r="AU83" s="16" t="s">
        <v>76</v>
      </c>
    </row>
    <row r="84" s="2" customFormat="1" ht="16.5" customHeight="1">
      <c r="A84" s="37"/>
      <c r="B84" s="38"/>
      <c r="C84" s="175" t="s">
        <v>124</v>
      </c>
      <c r="D84" s="175" t="s">
        <v>111</v>
      </c>
      <c r="E84" s="176" t="s">
        <v>125</v>
      </c>
      <c r="F84" s="177" t="s">
        <v>126</v>
      </c>
      <c r="G84" s="178" t="s">
        <v>114</v>
      </c>
      <c r="H84" s="179">
        <v>1</v>
      </c>
      <c r="I84" s="180"/>
      <c r="J84" s="181">
        <f>ROUND(I84*H84,2)</f>
        <v>0</v>
      </c>
      <c r="K84" s="177" t="s">
        <v>115</v>
      </c>
      <c r="L84" s="182"/>
      <c r="M84" s="183" t="s">
        <v>19</v>
      </c>
      <c r="N84" s="184" t="s">
        <v>47</v>
      </c>
      <c r="O84" s="83"/>
      <c r="P84" s="185">
        <f>O84*H84</f>
        <v>0</v>
      </c>
      <c r="Q84" s="185">
        <v>0.00050000000000000001</v>
      </c>
      <c r="R84" s="185">
        <f>Q84*H84</f>
        <v>0.00050000000000000001</v>
      </c>
      <c r="S84" s="185">
        <v>0</v>
      </c>
      <c r="T84" s="186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110</v>
      </c>
      <c r="AT84" s="187" t="s">
        <v>111</v>
      </c>
      <c r="AU84" s="187" t="s">
        <v>76</v>
      </c>
      <c r="AY84" s="16" t="s">
        <v>116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6" t="s">
        <v>84</v>
      </c>
      <c r="BK84" s="188">
        <f>ROUND(I84*H84,2)</f>
        <v>0</v>
      </c>
      <c r="BL84" s="16" t="s">
        <v>117</v>
      </c>
      <c r="BM84" s="187" t="s">
        <v>127</v>
      </c>
    </row>
    <row r="85" s="2" customFormat="1">
      <c r="A85" s="37"/>
      <c r="B85" s="38"/>
      <c r="C85" s="39"/>
      <c r="D85" s="189" t="s">
        <v>119</v>
      </c>
      <c r="E85" s="39"/>
      <c r="F85" s="190" t="s">
        <v>126</v>
      </c>
      <c r="G85" s="39"/>
      <c r="H85" s="39"/>
      <c r="I85" s="191"/>
      <c r="J85" s="39"/>
      <c r="K85" s="39"/>
      <c r="L85" s="43"/>
      <c r="M85" s="192"/>
      <c r="N85" s="193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119</v>
      </c>
      <c r="AU85" s="16" t="s">
        <v>76</v>
      </c>
    </row>
    <row r="86" s="2" customFormat="1" ht="16.5" customHeight="1">
      <c r="A86" s="37"/>
      <c r="B86" s="38"/>
      <c r="C86" s="175" t="s">
        <v>128</v>
      </c>
      <c r="D86" s="175" t="s">
        <v>111</v>
      </c>
      <c r="E86" s="176" t="s">
        <v>129</v>
      </c>
      <c r="F86" s="177" t="s">
        <v>130</v>
      </c>
      <c r="G86" s="178" t="s">
        <v>114</v>
      </c>
      <c r="H86" s="179">
        <v>1</v>
      </c>
      <c r="I86" s="180"/>
      <c r="J86" s="181">
        <f>ROUND(I86*H86,2)</f>
        <v>0</v>
      </c>
      <c r="K86" s="177" t="s">
        <v>115</v>
      </c>
      <c r="L86" s="182"/>
      <c r="M86" s="183" t="s">
        <v>19</v>
      </c>
      <c r="N86" s="184" t="s">
        <v>47</v>
      </c>
      <c r="O86" s="83"/>
      <c r="P86" s="185">
        <f>O86*H86</f>
        <v>0</v>
      </c>
      <c r="Q86" s="185">
        <v>0.00050000000000000001</v>
      </c>
      <c r="R86" s="185">
        <f>Q86*H86</f>
        <v>0.00050000000000000001</v>
      </c>
      <c r="S86" s="185">
        <v>0</v>
      </c>
      <c r="T86" s="18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110</v>
      </c>
      <c r="AT86" s="187" t="s">
        <v>111</v>
      </c>
      <c r="AU86" s="187" t="s">
        <v>76</v>
      </c>
      <c r="AY86" s="16" t="s">
        <v>116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6" t="s">
        <v>84</v>
      </c>
      <c r="BK86" s="188">
        <f>ROUND(I86*H86,2)</f>
        <v>0</v>
      </c>
      <c r="BL86" s="16" t="s">
        <v>117</v>
      </c>
      <c r="BM86" s="187" t="s">
        <v>131</v>
      </c>
    </row>
    <row r="87" s="2" customFormat="1">
      <c r="A87" s="37"/>
      <c r="B87" s="38"/>
      <c r="C87" s="39"/>
      <c r="D87" s="189" t="s">
        <v>119</v>
      </c>
      <c r="E87" s="39"/>
      <c r="F87" s="190" t="s">
        <v>130</v>
      </c>
      <c r="G87" s="39"/>
      <c r="H87" s="39"/>
      <c r="I87" s="191"/>
      <c r="J87" s="39"/>
      <c r="K87" s="39"/>
      <c r="L87" s="43"/>
      <c r="M87" s="192"/>
      <c r="N87" s="193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119</v>
      </c>
      <c r="AU87" s="16" t="s">
        <v>76</v>
      </c>
    </row>
    <row r="88" s="2" customFormat="1" ht="24.15" customHeight="1">
      <c r="A88" s="37"/>
      <c r="B88" s="38"/>
      <c r="C88" s="175" t="s">
        <v>132</v>
      </c>
      <c r="D88" s="175" t="s">
        <v>111</v>
      </c>
      <c r="E88" s="176" t="s">
        <v>133</v>
      </c>
      <c r="F88" s="177" t="s">
        <v>134</v>
      </c>
      <c r="G88" s="178" t="s">
        <v>114</v>
      </c>
      <c r="H88" s="179">
        <v>2</v>
      </c>
      <c r="I88" s="180"/>
      <c r="J88" s="181">
        <f>ROUND(I88*H88,2)</f>
        <v>0</v>
      </c>
      <c r="K88" s="177" t="s">
        <v>115</v>
      </c>
      <c r="L88" s="182"/>
      <c r="M88" s="183" t="s">
        <v>19</v>
      </c>
      <c r="N88" s="184" t="s">
        <v>47</v>
      </c>
      <c r="O88" s="83"/>
      <c r="P88" s="185">
        <f>O88*H88</f>
        <v>0</v>
      </c>
      <c r="Q88" s="185">
        <v>0.0016999999999999999</v>
      </c>
      <c r="R88" s="185">
        <f>Q88*H88</f>
        <v>0.0033999999999999998</v>
      </c>
      <c r="S88" s="185">
        <v>0</v>
      </c>
      <c r="T88" s="186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110</v>
      </c>
      <c r="AT88" s="187" t="s">
        <v>111</v>
      </c>
      <c r="AU88" s="187" t="s">
        <v>76</v>
      </c>
      <c r="AY88" s="16" t="s">
        <v>116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6" t="s">
        <v>84</v>
      </c>
      <c r="BK88" s="188">
        <f>ROUND(I88*H88,2)</f>
        <v>0</v>
      </c>
      <c r="BL88" s="16" t="s">
        <v>117</v>
      </c>
      <c r="BM88" s="187" t="s">
        <v>135</v>
      </c>
    </row>
    <row r="89" s="2" customFormat="1">
      <c r="A89" s="37"/>
      <c r="B89" s="38"/>
      <c r="C89" s="39"/>
      <c r="D89" s="189" t="s">
        <v>119</v>
      </c>
      <c r="E89" s="39"/>
      <c r="F89" s="190" t="s">
        <v>134</v>
      </c>
      <c r="G89" s="39"/>
      <c r="H89" s="39"/>
      <c r="I89" s="191"/>
      <c r="J89" s="39"/>
      <c r="K89" s="39"/>
      <c r="L89" s="43"/>
      <c r="M89" s="192"/>
      <c r="N89" s="193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119</v>
      </c>
      <c r="AU89" s="16" t="s">
        <v>76</v>
      </c>
    </row>
    <row r="90" s="2" customFormat="1" ht="16.5" customHeight="1">
      <c r="A90" s="37"/>
      <c r="B90" s="38"/>
      <c r="C90" s="175" t="s">
        <v>136</v>
      </c>
      <c r="D90" s="175" t="s">
        <v>111</v>
      </c>
      <c r="E90" s="176" t="s">
        <v>137</v>
      </c>
      <c r="F90" s="177" t="s">
        <v>138</v>
      </c>
      <c r="G90" s="178" t="s">
        <v>114</v>
      </c>
      <c r="H90" s="179">
        <v>2</v>
      </c>
      <c r="I90" s="180"/>
      <c r="J90" s="181">
        <f>ROUND(I90*H90,2)</f>
        <v>0</v>
      </c>
      <c r="K90" s="177" t="s">
        <v>19</v>
      </c>
      <c r="L90" s="182"/>
      <c r="M90" s="183" t="s">
        <v>19</v>
      </c>
      <c r="N90" s="184" t="s">
        <v>47</v>
      </c>
      <c r="O90" s="83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110</v>
      </c>
      <c r="AT90" s="187" t="s">
        <v>111</v>
      </c>
      <c r="AU90" s="187" t="s">
        <v>76</v>
      </c>
      <c r="AY90" s="16" t="s">
        <v>116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6" t="s">
        <v>84</v>
      </c>
      <c r="BK90" s="188">
        <f>ROUND(I90*H90,2)</f>
        <v>0</v>
      </c>
      <c r="BL90" s="16" t="s">
        <v>117</v>
      </c>
      <c r="BM90" s="187" t="s">
        <v>139</v>
      </c>
    </row>
    <row r="91" s="2" customFormat="1">
      <c r="A91" s="37"/>
      <c r="B91" s="38"/>
      <c r="C91" s="39"/>
      <c r="D91" s="189" t="s">
        <v>119</v>
      </c>
      <c r="E91" s="39"/>
      <c r="F91" s="190" t="s">
        <v>138</v>
      </c>
      <c r="G91" s="39"/>
      <c r="H91" s="39"/>
      <c r="I91" s="191"/>
      <c r="J91" s="39"/>
      <c r="K91" s="39"/>
      <c r="L91" s="43"/>
      <c r="M91" s="192"/>
      <c r="N91" s="193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119</v>
      </c>
      <c r="AU91" s="16" t="s">
        <v>76</v>
      </c>
    </row>
    <row r="92" s="2" customFormat="1">
      <c r="A92" s="37"/>
      <c r="B92" s="38"/>
      <c r="C92" s="39"/>
      <c r="D92" s="189" t="s">
        <v>140</v>
      </c>
      <c r="E92" s="39"/>
      <c r="F92" s="194" t="s">
        <v>141</v>
      </c>
      <c r="G92" s="39"/>
      <c r="H92" s="39"/>
      <c r="I92" s="191"/>
      <c r="J92" s="39"/>
      <c r="K92" s="39"/>
      <c r="L92" s="43"/>
      <c r="M92" s="192"/>
      <c r="N92" s="193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140</v>
      </c>
      <c r="AU92" s="16" t="s">
        <v>76</v>
      </c>
    </row>
    <row r="93" s="2" customFormat="1" ht="16.5" customHeight="1">
      <c r="A93" s="37"/>
      <c r="B93" s="38"/>
      <c r="C93" s="195" t="s">
        <v>142</v>
      </c>
      <c r="D93" s="195" t="s">
        <v>143</v>
      </c>
      <c r="E93" s="196" t="s">
        <v>144</v>
      </c>
      <c r="F93" s="197" t="s">
        <v>145</v>
      </c>
      <c r="G93" s="198" t="s">
        <v>114</v>
      </c>
      <c r="H93" s="199">
        <v>16</v>
      </c>
      <c r="I93" s="200"/>
      <c r="J93" s="201">
        <f>ROUND(I93*H93,2)</f>
        <v>0</v>
      </c>
      <c r="K93" s="197" t="s">
        <v>19</v>
      </c>
      <c r="L93" s="43"/>
      <c r="M93" s="202" t="s">
        <v>19</v>
      </c>
      <c r="N93" s="203" t="s">
        <v>47</v>
      </c>
      <c r="O93" s="83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117</v>
      </c>
      <c r="AT93" s="187" t="s">
        <v>143</v>
      </c>
      <c r="AU93" s="187" t="s">
        <v>76</v>
      </c>
      <c r="AY93" s="16" t="s">
        <v>116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6" t="s">
        <v>84</v>
      </c>
      <c r="BK93" s="188">
        <f>ROUND(I93*H93,2)</f>
        <v>0</v>
      </c>
      <c r="BL93" s="16" t="s">
        <v>117</v>
      </c>
      <c r="BM93" s="187" t="s">
        <v>146</v>
      </c>
    </row>
    <row r="94" s="2" customFormat="1">
      <c r="A94" s="37"/>
      <c r="B94" s="38"/>
      <c r="C94" s="39"/>
      <c r="D94" s="189" t="s">
        <v>119</v>
      </c>
      <c r="E94" s="39"/>
      <c r="F94" s="190" t="s">
        <v>145</v>
      </c>
      <c r="G94" s="39"/>
      <c r="H94" s="39"/>
      <c r="I94" s="191"/>
      <c r="J94" s="39"/>
      <c r="K94" s="39"/>
      <c r="L94" s="43"/>
      <c r="M94" s="192"/>
      <c r="N94" s="193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119</v>
      </c>
      <c r="AU94" s="16" t="s">
        <v>76</v>
      </c>
    </row>
    <row r="95" s="2" customFormat="1">
      <c r="A95" s="37"/>
      <c r="B95" s="38"/>
      <c r="C95" s="39"/>
      <c r="D95" s="189" t="s">
        <v>140</v>
      </c>
      <c r="E95" s="39"/>
      <c r="F95" s="194" t="s">
        <v>147</v>
      </c>
      <c r="G95" s="39"/>
      <c r="H95" s="39"/>
      <c r="I95" s="191"/>
      <c r="J95" s="39"/>
      <c r="K95" s="39"/>
      <c r="L95" s="43"/>
      <c r="M95" s="192"/>
      <c r="N95" s="193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140</v>
      </c>
      <c r="AU95" s="16" t="s">
        <v>76</v>
      </c>
    </row>
    <row r="96" s="2" customFormat="1" ht="16.5" customHeight="1">
      <c r="A96" s="37"/>
      <c r="B96" s="38"/>
      <c r="C96" s="195" t="s">
        <v>148</v>
      </c>
      <c r="D96" s="195" t="s">
        <v>143</v>
      </c>
      <c r="E96" s="196" t="s">
        <v>149</v>
      </c>
      <c r="F96" s="197" t="s">
        <v>150</v>
      </c>
      <c r="G96" s="198" t="s">
        <v>114</v>
      </c>
      <c r="H96" s="199">
        <v>1</v>
      </c>
      <c r="I96" s="200"/>
      <c r="J96" s="201">
        <f>ROUND(I96*H96,2)</f>
        <v>0</v>
      </c>
      <c r="K96" s="197" t="s">
        <v>19</v>
      </c>
      <c r="L96" s="43"/>
      <c r="M96" s="202" t="s">
        <v>19</v>
      </c>
      <c r="N96" s="203" t="s">
        <v>47</v>
      </c>
      <c r="O96" s="83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117</v>
      </c>
      <c r="AT96" s="187" t="s">
        <v>143</v>
      </c>
      <c r="AU96" s="187" t="s">
        <v>76</v>
      </c>
      <c r="AY96" s="16" t="s">
        <v>116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6" t="s">
        <v>84</v>
      </c>
      <c r="BK96" s="188">
        <f>ROUND(I96*H96,2)</f>
        <v>0</v>
      </c>
      <c r="BL96" s="16" t="s">
        <v>117</v>
      </c>
      <c r="BM96" s="187" t="s">
        <v>151</v>
      </c>
    </row>
    <row r="97" s="2" customFormat="1">
      <c r="A97" s="37"/>
      <c r="B97" s="38"/>
      <c r="C97" s="39"/>
      <c r="D97" s="189" t="s">
        <v>119</v>
      </c>
      <c r="E97" s="39"/>
      <c r="F97" s="190" t="s">
        <v>150</v>
      </c>
      <c r="G97" s="39"/>
      <c r="H97" s="39"/>
      <c r="I97" s="191"/>
      <c r="J97" s="39"/>
      <c r="K97" s="39"/>
      <c r="L97" s="43"/>
      <c r="M97" s="192"/>
      <c r="N97" s="193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119</v>
      </c>
      <c r="AU97" s="16" t="s">
        <v>76</v>
      </c>
    </row>
    <row r="98" s="2" customFormat="1">
      <c r="A98" s="37"/>
      <c r="B98" s="38"/>
      <c r="C98" s="39"/>
      <c r="D98" s="189" t="s">
        <v>140</v>
      </c>
      <c r="E98" s="39"/>
      <c r="F98" s="194" t="s">
        <v>147</v>
      </c>
      <c r="G98" s="39"/>
      <c r="H98" s="39"/>
      <c r="I98" s="191"/>
      <c r="J98" s="39"/>
      <c r="K98" s="39"/>
      <c r="L98" s="43"/>
      <c r="M98" s="192"/>
      <c r="N98" s="193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140</v>
      </c>
      <c r="AU98" s="16" t="s">
        <v>76</v>
      </c>
    </row>
    <row r="99" s="2" customFormat="1" ht="16.5" customHeight="1">
      <c r="A99" s="37"/>
      <c r="B99" s="38"/>
      <c r="C99" s="195" t="s">
        <v>152</v>
      </c>
      <c r="D99" s="195" t="s">
        <v>143</v>
      </c>
      <c r="E99" s="196" t="s">
        <v>153</v>
      </c>
      <c r="F99" s="197" t="s">
        <v>154</v>
      </c>
      <c r="G99" s="198" t="s">
        <v>114</v>
      </c>
      <c r="H99" s="199">
        <v>1</v>
      </c>
      <c r="I99" s="200"/>
      <c r="J99" s="201">
        <f>ROUND(I99*H99,2)</f>
        <v>0</v>
      </c>
      <c r="K99" s="197" t="s">
        <v>19</v>
      </c>
      <c r="L99" s="43"/>
      <c r="M99" s="202" t="s">
        <v>19</v>
      </c>
      <c r="N99" s="203" t="s">
        <v>47</v>
      </c>
      <c r="O99" s="8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117</v>
      </c>
      <c r="AT99" s="187" t="s">
        <v>143</v>
      </c>
      <c r="AU99" s="187" t="s">
        <v>76</v>
      </c>
      <c r="AY99" s="16" t="s">
        <v>116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6" t="s">
        <v>84</v>
      </c>
      <c r="BK99" s="188">
        <f>ROUND(I99*H99,2)</f>
        <v>0</v>
      </c>
      <c r="BL99" s="16" t="s">
        <v>117</v>
      </c>
      <c r="BM99" s="187" t="s">
        <v>155</v>
      </c>
    </row>
    <row r="100" s="2" customFormat="1">
      <c r="A100" s="37"/>
      <c r="B100" s="38"/>
      <c r="C100" s="39"/>
      <c r="D100" s="189" t="s">
        <v>119</v>
      </c>
      <c r="E100" s="39"/>
      <c r="F100" s="190" t="s">
        <v>154</v>
      </c>
      <c r="G100" s="39"/>
      <c r="H100" s="39"/>
      <c r="I100" s="191"/>
      <c r="J100" s="39"/>
      <c r="K100" s="39"/>
      <c r="L100" s="43"/>
      <c r="M100" s="192"/>
      <c r="N100" s="193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119</v>
      </c>
      <c r="AU100" s="16" t="s">
        <v>76</v>
      </c>
    </row>
    <row r="101" s="2" customFormat="1">
      <c r="A101" s="37"/>
      <c r="B101" s="38"/>
      <c r="C101" s="39"/>
      <c r="D101" s="189" t="s">
        <v>140</v>
      </c>
      <c r="E101" s="39"/>
      <c r="F101" s="194" t="s">
        <v>147</v>
      </c>
      <c r="G101" s="39"/>
      <c r="H101" s="39"/>
      <c r="I101" s="191"/>
      <c r="J101" s="39"/>
      <c r="K101" s="39"/>
      <c r="L101" s="43"/>
      <c r="M101" s="192"/>
      <c r="N101" s="193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140</v>
      </c>
      <c r="AU101" s="16" t="s">
        <v>76</v>
      </c>
    </row>
    <row r="102" s="2" customFormat="1" ht="16.5" customHeight="1">
      <c r="A102" s="37"/>
      <c r="B102" s="38"/>
      <c r="C102" s="195" t="s">
        <v>156</v>
      </c>
      <c r="D102" s="195" t="s">
        <v>143</v>
      </c>
      <c r="E102" s="196" t="s">
        <v>157</v>
      </c>
      <c r="F102" s="197" t="s">
        <v>158</v>
      </c>
      <c r="G102" s="198" t="s">
        <v>114</v>
      </c>
      <c r="H102" s="199">
        <v>1</v>
      </c>
      <c r="I102" s="200"/>
      <c r="J102" s="201">
        <f>ROUND(I102*H102,2)</f>
        <v>0</v>
      </c>
      <c r="K102" s="197" t="s">
        <v>19</v>
      </c>
      <c r="L102" s="43"/>
      <c r="M102" s="202" t="s">
        <v>19</v>
      </c>
      <c r="N102" s="203" t="s">
        <v>47</v>
      </c>
      <c r="O102" s="8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117</v>
      </c>
      <c r="AT102" s="187" t="s">
        <v>143</v>
      </c>
      <c r="AU102" s="187" t="s">
        <v>76</v>
      </c>
      <c r="AY102" s="16" t="s">
        <v>116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6" t="s">
        <v>84</v>
      </c>
      <c r="BK102" s="188">
        <f>ROUND(I102*H102,2)</f>
        <v>0</v>
      </c>
      <c r="BL102" s="16" t="s">
        <v>117</v>
      </c>
      <c r="BM102" s="187" t="s">
        <v>159</v>
      </c>
    </row>
    <row r="103" s="2" customFormat="1">
      <c r="A103" s="37"/>
      <c r="B103" s="38"/>
      <c r="C103" s="39"/>
      <c r="D103" s="189" t="s">
        <v>119</v>
      </c>
      <c r="E103" s="39"/>
      <c r="F103" s="190" t="s">
        <v>158</v>
      </c>
      <c r="G103" s="39"/>
      <c r="H103" s="39"/>
      <c r="I103" s="191"/>
      <c r="J103" s="39"/>
      <c r="K103" s="39"/>
      <c r="L103" s="43"/>
      <c r="M103" s="192"/>
      <c r="N103" s="193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119</v>
      </c>
      <c r="AU103" s="16" t="s">
        <v>76</v>
      </c>
    </row>
    <row r="104" s="2" customFormat="1">
      <c r="A104" s="37"/>
      <c r="B104" s="38"/>
      <c r="C104" s="39"/>
      <c r="D104" s="189" t="s">
        <v>140</v>
      </c>
      <c r="E104" s="39"/>
      <c r="F104" s="194" t="s">
        <v>147</v>
      </c>
      <c r="G104" s="39"/>
      <c r="H104" s="39"/>
      <c r="I104" s="191"/>
      <c r="J104" s="39"/>
      <c r="K104" s="39"/>
      <c r="L104" s="43"/>
      <c r="M104" s="192"/>
      <c r="N104" s="193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140</v>
      </c>
      <c r="AU104" s="16" t="s">
        <v>76</v>
      </c>
    </row>
    <row r="105" s="2" customFormat="1" ht="16.5" customHeight="1">
      <c r="A105" s="37"/>
      <c r="B105" s="38"/>
      <c r="C105" s="195" t="s">
        <v>160</v>
      </c>
      <c r="D105" s="195" t="s">
        <v>143</v>
      </c>
      <c r="E105" s="196" t="s">
        <v>161</v>
      </c>
      <c r="F105" s="197" t="s">
        <v>162</v>
      </c>
      <c r="G105" s="198" t="s">
        <v>114</v>
      </c>
      <c r="H105" s="199">
        <v>1</v>
      </c>
      <c r="I105" s="200"/>
      <c r="J105" s="201">
        <f>ROUND(I105*H105,2)</f>
        <v>0</v>
      </c>
      <c r="K105" s="197" t="s">
        <v>19</v>
      </c>
      <c r="L105" s="43"/>
      <c r="M105" s="202" t="s">
        <v>19</v>
      </c>
      <c r="N105" s="203" t="s">
        <v>47</v>
      </c>
      <c r="O105" s="8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117</v>
      </c>
      <c r="AT105" s="187" t="s">
        <v>143</v>
      </c>
      <c r="AU105" s="187" t="s">
        <v>76</v>
      </c>
      <c r="AY105" s="16" t="s">
        <v>116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16" t="s">
        <v>84</v>
      </c>
      <c r="BK105" s="188">
        <f>ROUND(I105*H105,2)</f>
        <v>0</v>
      </c>
      <c r="BL105" s="16" t="s">
        <v>117</v>
      </c>
      <c r="BM105" s="187" t="s">
        <v>163</v>
      </c>
    </row>
    <row r="106" s="2" customFormat="1">
      <c r="A106" s="37"/>
      <c r="B106" s="38"/>
      <c r="C106" s="39"/>
      <c r="D106" s="189" t="s">
        <v>119</v>
      </c>
      <c r="E106" s="39"/>
      <c r="F106" s="190" t="s">
        <v>162</v>
      </c>
      <c r="G106" s="39"/>
      <c r="H106" s="39"/>
      <c r="I106" s="191"/>
      <c r="J106" s="39"/>
      <c r="K106" s="39"/>
      <c r="L106" s="43"/>
      <c r="M106" s="192"/>
      <c r="N106" s="193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119</v>
      </c>
      <c r="AU106" s="16" t="s">
        <v>76</v>
      </c>
    </row>
    <row r="107" s="2" customFormat="1">
      <c r="A107" s="37"/>
      <c r="B107" s="38"/>
      <c r="C107" s="39"/>
      <c r="D107" s="189" t="s">
        <v>140</v>
      </c>
      <c r="E107" s="39"/>
      <c r="F107" s="194" t="s">
        <v>147</v>
      </c>
      <c r="G107" s="39"/>
      <c r="H107" s="39"/>
      <c r="I107" s="191"/>
      <c r="J107" s="39"/>
      <c r="K107" s="39"/>
      <c r="L107" s="43"/>
      <c r="M107" s="192"/>
      <c r="N107" s="193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140</v>
      </c>
      <c r="AU107" s="16" t="s">
        <v>76</v>
      </c>
    </row>
    <row r="108" s="2" customFormat="1" ht="16.5" customHeight="1">
      <c r="A108" s="37"/>
      <c r="B108" s="38"/>
      <c r="C108" s="195" t="s">
        <v>164</v>
      </c>
      <c r="D108" s="195" t="s">
        <v>143</v>
      </c>
      <c r="E108" s="196" t="s">
        <v>165</v>
      </c>
      <c r="F108" s="197" t="s">
        <v>166</v>
      </c>
      <c r="G108" s="198" t="s">
        <v>114</v>
      </c>
      <c r="H108" s="199">
        <v>1</v>
      </c>
      <c r="I108" s="200"/>
      <c r="J108" s="201">
        <f>ROUND(I108*H108,2)</f>
        <v>0</v>
      </c>
      <c r="K108" s="197" t="s">
        <v>19</v>
      </c>
      <c r="L108" s="43"/>
      <c r="M108" s="202" t="s">
        <v>19</v>
      </c>
      <c r="N108" s="203" t="s">
        <v>47</v>
      </c>
      <c r="O108" s="8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117</v>
      </c>
      <c r="AT108" s="187" t="s">
        <v>143</v>
      </c>
      <c r="AU108" s="187" t="s">
        <v>76</v>
      </c>
      <c r="AY108" s="16" t="s">
        <v>116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6" t="s">
        <v>84</v>
      </c>
      <c r="BK108" s="188">
        <f>ROUND(I108*H108,2)</f>
        <v>0</v>
      </c>
      <c r="BL108" s="16" t="s">
        <v>117</v>
      </c>
      <c r="BM108" s="187" t="s">
        <v>167</v>
      </c>
    </row>
    <row r="109" s="2" customFormat="1">
      <c r="A109" s="37"/>
      <c r="B109" s="38"/>
      <c r="C109" s="39"/>
      <c r="D109" s="189" t="s">
        <v>119</v>
      </c>
      <c r="E109" s="39"/>
      <c r="F109" s="190" t="s">
        <v>166</v>
      </c>
      <c r="G109" s="39"/>
      <c r="H109" s="39"/>
      <c r="I109" s="191"/>
      <c r="J109" s="39"/>
      <c r="K109" s="39"/>
      <c r="L109" s="43"/>
      <c r="M109" s="192"/>
      <c r="N109" s="193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119</v>
      </c>
      <c r="AU109" s="16" t="s">
        <v>76</v>
      </c>
    </row>
    <row r="110" s="2" customFormat="1">
      <c r="A110" s="37"/>
      <c r="B110" s="38"/>
      <c r="C110" s="39"/>
      <c r="D110" s="189" t="s">
        <v>140</v>
      </c>
      <c r="E110" s="39"/>
      <c r="F110" s="194" t="s">
        <v>168</v>
      </c>
      <c r="G110" s="39"/>
      <c r="H110" s="39"/>
      <c r="I110" s="191"/>
      <c r="J110" s="39"/>
      <c r="K110" s="39"/>
      <c r="L110" s="43"/>
      <c r="M110" s="192"/>
      <c r="N110" s="193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140</v>
      </c>
      <c r="AU110" s="16" t="s">
        <v>76</v>
      </c>
    </row>
    <row r="111" s="2" customFormat="1" ht="16.5" customHeight="1">
      <c r="A111" s="37"/>
      <c r="B111" s="38"/>
      <c r="C111" s="195" t="s">
        <v>169</v>
      </c>
      <c r="D111" s="195" t="s">
        <v>143</v>
      </c>
      <c r="E111" s="196" t="s">
        <v>170</v>
      </c>
      <c r="F111" s="197" t="s">
        <v>171</v>
      </c>
      <c r="G111" s="198" t="s">
        <v>172</v>
      </c>
      <c r="H111" s="199">
        <v>8</v>
      </c>
      <c r="I111" s="200"/>
      <c r="J111" s="201">
        <f>ROUND(I111*H111,2)</f>
        <v>0</v>
      </c>
      <c r="K111" s="197" t="s">
        <v>19</v>
      </c>
      <c r="L111" s="43"/>
      <c r="M111" s="202" t="s">
        <v>19</v>
      </c>
      <c r="N111" s="203" t="s">
        <v>47</v>
      </c>
      <c r="O111" s="8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117</v>
      </c>
      <c r="AT111" s="187" t="s">
        <v>143</v>
      </c>
      <c r="AU111" s="187" t="s">
        <v>76</v>
      </c>
      <c r="AY111" s="16" t="s">
        <v>116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6" t="s">
        <v>84</v>
      </c>
      <c r="BK111" s="188">
        <f>ROUND(I111*H111,2)</f>
        <v>0</v>
      </c>
      <c r="BL111" s="16" t="s">
        <v>117</v>
      </c>
      <c r="BM111" s="187" t="s">
        <v>173</v>
      </c>
    </row>
    <row r="112" s="2" customFormat="1">
      <c r="A112" s="37"/>
      <c r="B112" s="38"/>
      <c r="C112" s="39"/>
      <c r="D112" s="189" t="s">
        <v>119</v>
      </c>
      <c r="E112" s="39"/>
      <c r="F112" s="190" t="s">
        <v>171</v>
      </c>
      <c r="G112" s="39"/>
      <c r="H112" s="39"/>
      <c r="I112" s="191"/>
      <c r="J112" s="39"/>
      <c r="K112" s="39"/>
      <c r="L112" s="43"/>
      <c r="M112" s="192"/>
      <c r="N112" s="193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119</v>
      </c>
      <c r="AU112" s="16" t="s">
        <v>76</v>
      </c>
    </row>
    <row r="113" s="2" customFormat="1" ht="16.5" customHeight="1">
      <c r="A113" s="37"/>
      <c r="B113" s="38"/>
      <c r="C113" s="195" t="s">
        <v>174</v>
      </c>
      <c r="D113" s="195" t="s">
        <v>143</v>
      </c>
      <c r="E113" s="196" t="s">
        <v>175</v>
      </c>
      <c r="F113" s="197" t="s">
        <v>176</v>
      </c>
      <c r="G113" s="198" t="s">
        <v>114</v>
      </c>
      <c r="H113" s="199">
        <v>1</v>
      </c>
      <c r="I113" s="200"/>
      <c r="J113" s="201">
        <f>ROUND(I113*H113,2)</f>
        <v>0</v>
      </c>
      <c r="K113" s="197" t="s">
        <v>19</v>
      </c>
      <c r="L113" s="43"/>
      <c r="M113" s="202" t="s">
        <v>19</v>
      </c>
      <c r="N113" s="203" t="s">
        <v>47</v>
      </c>
      <c r="O113" s="8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117</v>
      </c>
      <c r="AT113" s="187" t="s">
        <v>143</v>
      </c>
      <c r="AU113" s="187" t="s">
        <v>76</v>
      </c>
      <c r="AY113" s="16" t="s">
        <v>116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6" t="s">
        <v>84</v>
      </c>
      <c r="BK113" s="188">
        <f>ROUND(I113*H113,2)</f>
        <v>0</v>
      </c>
      <c r="BL113" s="16" t="s">
        <v>117</v>
      </c>
      <c r="BM113" s="187" t="s">
        <v>177</v>
      </c>
    </row>
    <row r="114" s="2" customFormat="1">
      <c r="A114" s="37"/>
      <c r="B114" s="38"/>
      <c r="C114" s="39"/>
      <c r="D114" s="189" t="s">
        <v>119</v>
      </c>
      <c r="E114" s="39"/>
      <c r="F114" s="190" t="s">
        <v>176</v>
      </c>
      <c r="G114" s="39"/>
      <c r="H114" s="39"/>
      <c r="I114" s="191"/>
      <c r="J114" s="39"/>
      <c r="K114" s="39"/>
      <c r="L114" s="43"/>
      <c r="M114" s="192"/>
      <c r="N114" s="193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119</v>
      </c>
      <c r="AU114" s="16" t="s">
        <v>76</v>
      </c>
    </row>
    <row r="115" s="2" customFormat="1">
      <c r="A115" s="37"/>
      <c r="B115" s="38"/>
      <c r="C115" s="39"/>
      <c r="D115" s="189" t="s">
        <v>140</v>
      </c>
      <c r="E115" s="39"/>
      <c r="F115" s="194" t="s">
        <v>178</v>
      </c>
      <c r="G115" s="39"/>
      <c r="H115" s="39"/>
      <c r="I115" s="191"/>
      <c r="J115" s="39"/>
      <c r="K115" s="39"/>
      <c r="L115" s="43"/>
      <c r="M115" s="204"/>
      <c r="N115" s="205"/>
      <c r="O115" s="206"/>
      <c r="P115" s="206"/>
      <c r="Q115" s="206"/>
      <c r="R115" s="206"/>
      <c r="S115" s="206"/>
      <c r="T115" s="20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140</v>
      </c>
      <c r="AU115" s="16" t="s">
        <v>76</v>
      </c>
    </row>
    <row r="116" s="2" customFormat="1" ht="6.96" customHeight="1">
      <c r="A116" s="37"/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43"/>
      <c r="M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</sheetData>
  <sheetProtection sheet="1" autoFilter="0" formatColumns="0" formatRows="0" objects="1" scenarios="1" spinCount="100000" saltValue="wy88pgH9fwetHh1CaqBEddfTnyXGxUi7RNImsU+MaX17vpB9Ch7Eebhv4eIrNeAiOoc0y18R6Mr9u/s1jyxGUg==" hashValue="UXi/25EV3IDNaTXXzZinoj7FgvbUEyIXQcWqn5rNBOZKDHTOyDurb/glYAYHY/iNaYVxkx58ftEtmF/SD6eZLw==" algorithmName="SHA-512" password="CC35"/>
  <autoFilter ref="C78:K115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86</v>
      </c>
    </row>
    <row r="4" s="1" customFormat="1" ht="24.96" customHeight="1">
      <c r="B4" s="19"/>
      <c r="D4" s="129" t="s">
        <v>90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Centrum Paliativní péče - (Vybavení) Zasedací místnost, WC, Konzultační místnost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91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179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10. 9. 2023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29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36</v>
      </c>
      <c r="E23" s="37"/>
      <c r="F23" s="37"/>
      <c r="G23" s="37"/>
      <c r="H23" s="37"/>
      <c r="I23" s="131" t="s">
        <v>26</v>
      </c>
      <c r="J23" s="135" t="s">
        <v>37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38</v>
      </c>
      <c r="F24" s="37"/>
      <c r="G24" s="37"/>
      <c r="H24" s="37"/>
      <c r="I24" s="131" t="s">
        <v>29</v>
      </c>
      <c r="J24" s="135" t="s">
        <v>39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40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42</v>
      </c>
      <c r="E30" s="37"/>
      <c r="F30" s="37"/>
      <c r="G30" s="37"/>
      <c r="H30" s="37"/>
      <c r="I30" s="37"/>
      <c r="J30" s="143">
        <f>ROUND(J80,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44</v>
      </c>
      <c r="G32" s="37"/>
      <c r="H32" s="37"/>
      <c r="I32" s="144" t="s">
        <v>43</v>
      </c>
      <c r="J32" s="144" t="s">
        <v>45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46</v>
      </c>
      <c r="E33" s="131" t="s">
        <v>47</v>
      </c>
      <c r="F33" s="146">
        <f>ROUND((SUM(BE80:BE91)),  2)</f>
        <v>0</v>
      </c>
      <c r="G33" s="37"/>
      <c r="H33" s="37"/>
      <c r="I33" s="147">
        <v>0.20999999999999999</v>
      </c>
      <c r="J33" s="146">
        <f>ROUND(((SUM(BE80:BE91))*I33),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48</v>
      </c>
      <c r="F34" s="146">
        <f>ROUND((SUM(BF80:BF91)),  2)</f>
        <v>0</v>
      </c>
      <c r="G34" s="37"/>
      <c r="H34" s="37"/>
      <c r="I34" s="147">
        <v>0.12</v>
      </c>
      <c r="J34" s="146">
        <f>ROUND(((SUM(BF80:BF91))*I34),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49</v>
      </c>
      <c r="F35" s="146">
        <f>ROUND((SUM(BG80:BG91)),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50</v>
      </c>
      <c r="F36" s="146">
        <f>ROUND((SUM(BH80:BH91)),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51</v>
      </c>
      <c r="F37" s="146">
        <f>ROUND((SUM(BI80:BI91)),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52</v>
      </c>
      <c r="E39" s="150"/>
      <c r="F39" s="150"/>
      <c r="G39" s="151" t="s">
        <v>53</v>
      </c>
      <c r="H39" s="152" t="s">
        <v>54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Centrum Paliativní péče - (Vybavení) Zasedací místnost, WC, Konzultační místnost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91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02 - Konzultační místnost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Nemocnice Havířov</v>
      </c>
      <c r="G52" s="39"/>
      <c r="H52" s="39"/>
      <c r="I52" s="31" t="s">
        <v>23</v>
      </c>
      <c r="J52" s="71" t="str">
        <f>IF(J12="","",J12)</f>
        <v>10. 9. 2023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Nemocnice Havířov, p.o.</v>
      </c>
      <c r="G54" s="39"/>
      <c r="H54" s="39"/>
      <c r="I54" s="31" t="s">
        <v>33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Amun Pro s.r.o.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94</v>
      </c>
      <c r="D57" s="161"/>
      <c r="E57" s="161"/>
      <c r="F57" s="161"/>
      <c r="G57" s="161"/>
      <c r="H57" s="161"/>
      <c r="I57" s="161"/>
      <c r="J57" s="162" t="s">
        <v>95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74</v>
      </c>
      <c r="D59" s="39"/>
      <c r="E59" s="39"/>
      <c r="F59" s="39"/>
      <c r="G59" s="39"/>
      <c r="H59" s="39"/>
      <c r="I59" s="39"/>
      <c r="J59" s="101">
        <f>J80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96</v>
      </c>
    </row>
    <row r="60" s="10" customFormat="1" ht="24.96" customHeight="1">
      <c r="A60" s="10"/>
      <c r="B60" s="208"/>
      <c r="C60" s="209"/>
      <c r="D60" s="210" t="s">
        <v>180</v>
      </c>
      <c r="E60" s="211"/>
      <c r="F60" s="211"/>
      <c r="G60" s="211"/>
      <c r="H60" s="211"/>
      <c r="I60" s="211"/>
      <c r="J60" s="212">
        <f>J81</f>
        <v>0</v>
      </c>
      <c r="K60" s="209"/>
      <c r="L60" s="213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2" customFormat="1" ht="21.84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3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6.96" customHeight="1">
      <c r="A62" s="37"/>
      <c r="B62" s="58"/>
      <c r="C62" s="59"/>
      <c r="D62" s="59"/>
      <c r="E62" s="59"/>
      <c r="F62" s="59"/>
      <c r="G62" s="59"/>
      <c r="H62" s="59"/>
      <c r="I62" s="59"/>
      <c r="J62" s="59"/>
      <c r="K62" s="5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6" s="2" customFormat="1" ht="6.96" customHeight="1">
      <c r="A66" s="37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24.96" customHeight="1">
      <c r="A67" s="37"/>
      <c r="B67" s="38"/>
      <c r="C67" s="22" t="s">
        <v>97</v>
      </c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2" customHeight="1">
      <c r="A69" s="37"/>
      <c r="B69" s="38"/>
      <c r="C69" s="31" t="s">
        <v>16</v>
      </c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6.5" customHeight="1">
      <c r="A70" s="37"/>
      <c r="B70" s="38"/>
      <c r="C70" s="39"/>
      <c r="D70" s="39"/>
      <c r="E70" s="159" t="str">
        <f>E7</f>
        <v>Centrum Paliativní péče - (Vybavení) Zasedací místnost, WC, Konzultační místnost</v>
      </c>
      <c r="F70" s="31"/>
      <c r="G70" s="31"/>
      <c r="H70" s="31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91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68" t="str">
        <f>E9</f>
        <v>02 - Konzultační místnost</v>
      </c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21</v>
      </c>
      <c r="D74" s="39"/>
      <c r="E74" s="39"/>
      <c r="F74" s="26" t="str">
        <f>F12</f>
        <v>Nemocnice Havířov</v>
      </c>
      <c r="G74" s="39"/>
      <c r="H74" s="39"/>
      <c r="I74" s="31" t="s">
        <v>23</v>
      </c>
      <c r="J74" s="71" t="str">
        <f>IF(J12="","",J12)</f>
        <v>10. 9. 2023</v>
      </c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25</v>
      </c>
      <c r="D76" s="39"/>
      <c r="E76" s="39"/>
      <c r="F76" s="26" t="str">
        <f>E15</f>
        <v>Nemocnice Havířov, p.o.</v>
      </c>
      <c r="G76" s="39"/>
      <c r="H76" s="39"/>
      <c r="I76" s="31" t="s">
        <v>33</v>
      </c>
      <c r="J76" s="35" t="str">
        <f>E21</f>
        <v xml:space="preserve"> 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31</v>
      </c>
      <c r="D77" s="39"/>
      <c r="E77" s="39"/>
      <c r="F77" s="26" t="str">
        <f>IF(E18="","",E18)</f>
        <v>Vyplň údaj</v>
      </c>
      <c r="G77" s="39"/>
      <c r="H77" s="39"/>
      <c r="I77" s="31" t="s">
        <v>36</v>
      </c>
      <c r="J77" s="35" t="str">
        <f>E24</f>
        <v>Amun Pro s.r.o.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0.32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9" customFormat="1" ht="29.28" customHeight="1">
      <c r="A79" s="164"/>
      <c r="B79" s="165"/>
      <c r="C79" s="166" t="s">
        <v>98</v>
      </c>
      <c r="D79" s="167" t="s">
        <v>61</v>
      </c>
      <c r="E79" s="167" t="s">
        <v>57</v>
      </c>
      <c r="F79" s="167" t="s">
        <v>58</v>
      </c>
      <c r="G79" s="167" t="s">
        <v>99</v>
      </c>
      <c r="H79" s="167" t="s">
        <v>100</v>
      </c>
      <c r="I79" s="167" t="s">
        <v>101</v>
      </c>
      <c r="J79" s="167" t="s">
        <v>95</v>
      </c>
      <c r="K79" s="168" t="s">
        <v>102</v>
      </c>
      <c r="L79" s="169"/>
      <c r="M79" s="91" t="s">
        <v>19</v>
      </c>
      <c r="N79" s="92" t="s">
        <v>46</v>
      </c>
      <c r="O79" s="92" t="s">
        <v>103</v>
      </c>
      <c r="P79" s="92" t="s">
        <v>104</v>
      </c>
      <c r="Q79" s="92" t="s">
        <v>105</v>
      </c>
      <c r="R79" s="92" t="s">
        <v>106</v>
      </c>
      <c r="S79" s="92" t="s">
        <v>107</v>
      </c>
      <c r="T79" s="93" t="s">
        <v>108</v>
      </c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</row>
    <row r="80" s="2" customFormat="1" ht="22.8" customHeight="1">
      <c r="A80" s="37"/>
      <c r="B80" s="38"/>
      <c r="C80" s="98" t="s">
        <v>109</v>
      </c>
      <c r="D80" s="39"/>
      <c r="E80" s="39"/>
      <c r="F80" s="39"/>
      <c r="G80" s="39"/>
      <c r="H80" s="39"/>
      <c r="I80" s="39"/>
      <c r="J80" s="170">
        <f>BK80</f>
        <v>0</v>
      </c>
      <c r="K80" s="39"/>
      <c r="L80" s="43"/>
      <c r="M80" s="94"/>
      <c r="N80" s="171"/>
      <c r="O80" s="95"/>
      <c r="P80" s="172">
        <f>P81</f>
        <v>0</v>
      </c>
      <c r="Q80" s="95"/>
      <c r="R80" s="172">
        <f>R81</f>
        <v>0</v>
      </c>
      <c r="S80" s="95"/>
      <c r="T80" s="173">
        <f>T81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75</v>
      </c>
      <c r="AU80" s="16" t="s">
        <v>96</v>
      </c>
      <c r="BK80" s="174">
        <f>BK81</f>
        <v>0</v>
      </c>
    </row>
    <row r="81" s="11" customFormat="1" ht="25.92" customHeight="1">
      <c r="A81" s="11"/>
      <c r="B81" s="214"/>
      <c r="C81" s="215"/>
      <c r="D81" s="216" t="s">
        <v>75</v>
      </c>
      <c r="E81" s="217" t="s">
        <v>181</v>
      </c>
      <c r="F81" s="217" t="s">
        <v>182</v>
      </c>
      <c r="G81" s="215"/>
      <c r="H81" s="215"/>
      <c r="I81" s="218"/>
      <c r="J81" s="219">
        <f>BK81</f>
        <v>0</v>
      </c>
      <c r="K81" s="215"/>
      <c r="L81" s="220"/>
      <c r="M81" s="221"/>
      <c r="N81" s="222"/>
      <c r="O81" s="222"/>
      <c r="P81" s="223">
        <f>SUM(P82:P91)</f>
        <v>0</v>
      </c>
      <c r="Q81" s="222"/>
      <c r="R81" s="223">
        <f>SUM(R82:R91)</f>
        <v>0</v>
      </c>
      <c r="S81" s="222"/>
      <c r="T81" s="224">
        <f>SUM(T82:T91)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225" t="s">
        <v>183</v>
      </c>
      <c r="AT81" s="226" t="s">
        <v>75</v>
      </c>
      <c r="AU81" s="226" t="s">
        <v>76</v>
      </c>
      <c r="AY81" s="225" t="s">
        <v>116</v>
      </c>
      <c r="BK81" s="227">
        <f>SUM(BK82:BK91)</f>
        <v>0</v>
      </c>
    </row>
    <row r="82" s="2" customFormat="1" ht="16.5" customHeight="1">
      <c r="A82" s="37"/>
      <c r="B82" s="38"/>
      <c r="C82" s="175" t="s">
        <v>184</v>
      </c>
      <c r="D82" s="175" t="s">
        <v>111</v>
      </c>
      <c r="E82" s="176" t="s">
        <v>185</v>
      </c>
      <c r="F82" s="177" t="s">
        <v>186</v>
      </c>
      <c r="G82" s="178" t="s">
        <v>114</v>
      </c>
      <c r="H82" s="179">
        <v>1</v>
      </c>
      <c r="I82" s="180"/>
      <c r="J82" s="181">
        <f>ROUND(I82*H82,2)</f>
        <v>0</v>
      </c>
      <c r="K82" s="177" t="s">
        <v>19</v>
      </c>
      <c r="L82" s="182"/>
      <c r="M82" s="183" t="s">
        <v>19</v>
      </c>
      <c r="N82" s="184" t="s">
        <v>47</v>
      </c>
      <c r="O82" s="83"/>
      <c r="P82" s="185">
        <f>O82*H82</f>
        <v>0</v>
      </c>
      <c r="Q82" s="185">
        <v>0</v>
      </c>
      <c r="R82" s="185">
        <f>Q82*H82</f>
        <v>0</v>
      </c>
      <c r="S82" s="185">
        <v>0</v>
      </c>
      <c r="T82" s="186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7" t="s">
        <v>110</v>
      </c>
      <c r="AT82" s="187" t="s">
        <v>111</v>
      </c>
      <c r="AU82" s="187" t="s">
        <v>84</v>
      </c>
      <c r="AY82" s="16" t="s">
        <v>116</v>
      </c>
      <c r="BE82" s="188">
        <f>IF(N82="základní",J82,0)</f>
        <v>0</v>
      </c>
      <c r="BF82" s="188">
        <f>IF(N82="snížená",J82,0)</f>
        <v>0</v>
      </c>
      <c r="BG82" s="188">
        <f>IF(N82="zákl. přenesená",J82,0)</f>
        <v>0</v>
      </c>
      <c r="BH82" s="188">
        <f>IF(N82="sníž. přenesená",J82,0)</f>
        <v>0</v>
      </c>
      <c r="BI82" s="188">
        <f>IF(N82="nulová",J82,0)</f>
        <v>0</v>
      </c>
      <c r="BJ82" s="16" t="s">
        <v>84</v>
      </c>
      <c r="BK82" s="188">
        <f>ROUND(I82*H82,2)</f>
        <v>0</v>
      </c>
      <c r="BL82" s="16" t="s">
        <v>117</v>
      </c>
      <c r="BM82" s="187" t="s">
        <v>187</v>
      </c>
    </row>
    <row r="83" s="2" customFormat="1">
      <c r="A83" s="37"/>
      <c r="B83" s="38"/>
      <c r="C83" s="39"/>
      <c r="D83" s="189" t="s">
        <v>119</v>
      </c>
      <c r="E83" s="39"/>
      <c r="F83" s="190" t="s">
        <v>186</v>
      </c>
      <c r="G83" s="39"/>
      <c r="H83" s="39"/>
      <c r="I83" s="191"/>
      <c r="J83" s="39"/>
      <c r="K83" s="39"/>
      <c r="L83" s="43"/>
      <c r="M83" s="192"/>
      <c r="N83" s="193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119</v>
      </c>
      <c r="AU83" s="16" t="s">
        <v>84</v>
      </c>
    </row>
    <row r="84" s="2" customFormat="1" ht="16.5" customHeight="1">
      <c r="A84" s="37"/>
      <c r="B84" s="38"/>
      <c r="C84" s="175" t="s">
        <v>188</v>
      </c>
      <c r="D84" s="175" t="s">
        <v>111</v>
      </c>
      <c r="E84" s="176" t="s">
        <v>189</v>
      </c>
      <c r="F84" s="177" t="s">
        <v>190</v>
      </c>
      <c r="G84" s="178" t="s">
        <v>114</v>
      </c>
      <c r="H84" s="179">
        <v>1</v>
      </c>
      <c r="I84" s="180"/>
      <c r="J84" s="181">
        <f>ROUND(I84*H84,2)</f>
        <v>0</v>
      </c>
      <c r="K84" s="177" t="s">
        <v>19</v>
      </c>
      <c r="L84" s="182"/>
      <c r="M84" s="183" t="s">
        <v>19</v>
      </c>
      <c r="N84" s="184" t="s">
        <v>47</v>
      </c>
      <c r="O84" s="83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110</v>
      </c>
      <c r="AT84" s="187" t="s">
        <v>111</v>
      </c>
      <c r="AU84" s="187" t="s">
        <v>84</v>
      </c>
      <c r="AY84" s="16" t="s">
        <v>116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6" t="s">
        <v>84</v>
      </c>
      <c r="BK84" s="188">
        <f>ROUND(I84*H84,2)</f>
        <v>0</v>
      </c>
      <c r="BL84" s="16" t="s">
        <v>117</v>
      </c>
      <c r="BM84" s="187" t="s">
        <v>191</v>
      </c>
    </row>
    <row r="85" s="2" customFormat="1">
      <c r="A85" s="37"/>
      <c r="B85" s="38"/>
      <c r="C85" s="39"/>
      <c r="D85" s="189" t="s">
        <v>119</v>
      </c>
      <c r="E85" s="39"/>
      <c r="F85" s="190" t="s">
        <v>190</v>
      </c>
      <c r="G85" s="39"/>
      <c r="H85" s="39"/>
      <c r="I85" s="191"/>
      <c r="J85" s="39"/>
      <c r="K85" s="39"/>
      <c r="L85" s="43"/>
      <c r="M85" s="192"/>
      <c r="N85" s="193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119</v>
      </c>
      <c r="AU85" s="16" t="s">
        <v>84</v>
      </c>
    </row>
    <row r="86" s="2" customFormat="1" ht="16.5" customHeight="1">
      <c r="A86" s="37"/>
      <c r="B86" s="38"/>
      <c r="C86" s="175" t="s">
        <v>192</v>
      </c>
      <c r="D86" s="175" t="s">
        <v>111</v>
      </c>
      <c r="E86" s="176" t="s">
        <v>193</v>
      </c>
      <c r="F86" s="177" t="s">
        <v>194</v>
      </c>
      <c r="G86" s="178" t="s">
        <v>114</v>
      </c>
      <c r="H86" s="179">
        <v>1</v>
      </c>
      <c r="I86" s="180"/>
      <c r="J86" s="181">
        <f>ROUND(I86*H86,2)</f>
        <v>0</v>
      </c>
      <c r="K86" s="177" t="s">
        <v>19</v>
      </c>
      <c r="L86" s="182"/>
      <c r="M86" s="183" t="s">
        <v>19</v>
      </c>
      <c r="N86" s="184" t="s">
        <v>47</v>
      </c>
      <c r="O86" s="83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110</v>
      </c>
      <c r="AT86" s="187" t="s">
        <v>111</v>
      </c>
      <c r="AU86" s="187" t="s">
        <v>84</v>
      </c>
      <c r="AY86" s="16" t="s">
        <v>116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6" t="s">
        <v>84</v>
      </c>
      <c r="BK86" s="188">
        <f>ROUND(I86*H86,2)</f>
        <v>0</v>
      </c>
      <c r="BL86" s="16" t="s">
        <v>117</v>
      </c>
      <c r="BM86" s="187" t="s">
        <v>195</v>
      </c>
    </row>
    <row r="87" s="2" customFormat="1">
      <c r="A87" s="37"/>
      <c r="B87" s="38"/>
      <c r="C87" s="39"/>
      <c r="D87" s="189" t="s">
        <v>119</v>
      </c>
      <c r="E87" s="39"/>
      <c r="F87" s="190" t="s">
        <v>194</v>
      </c>
      <c r="G87" s="39"/>
      <c r="H87" s="39"/>
      <c r="I87" s="191"/>
      <c r="J87" s="39"/>
      <c r="K87" s="39"/>
      <c r="L87" s="43"/>
      <c r="M87" s="192"/>
      <c r="N87" s="193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119</v>
      </c>
      <c r="AU87" s="16" t="s">
        <v>84</v>
      </c>
    </row>
    <row r="88" s="2" customFormat="1" ht="16.5" customHeight="1">
      <c r="A88" s="37"/>
      <c r="B88" s="38"/>
      <c r="C88" s="175" t="s">
        <v>196</v>
      </c>
      <c r="D88" s="175" t="s">
        <v>111</v>
      </c>
      <c r="E88" s="176" t="s">
        <v>197</v>
      </c>
      <c r="F88" s="177" t="s">
        <v>198</v>
      </c>
      <c r="G88" s="178" t="s">
        <v>114</v>
      </c>
      <c r="H88" s="179">
        <v>2</v>
      </c>
      <c r="I88" s="180"/>
      <c r="J88" s="181">
        <f>ROUND(I88*H88,2)</f>
        <v>0</v>
      </c>
      <c r="K88" s="177" t="s">
        <v>19</v>
      </c>
      <c r="L88" s="182"/>
      <c r="M88" s="183" t="s">
        <v>19</v>
      </c>
      <c r="N88" s="184" t="s">
        <v>47</v>
      </c>
      <c r="O88" s="83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110</v>
      </c>
      <c r="AT88" s="187" t="s">
        <v>111</v>
      </c>
      <c r="AU88" s="187" t="s">
        <v>84</v>
      </c>
      <c r="AY88" s="16" t="s">
        <v>116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6" t="s">
        <v>84</v>
      </c>
      <c r="BK88" s="188">
        <f>ROUND(I88*H88,2)</f>
        <v>0</v>
      </c>
      <c r="BL88" s="16" t="s">
        <v>117</v>
      </c>
      <c r="BM88" s="187" t="s">
        <v>199</v>
      </c>
    </row>
    <row r="89" s="2" customFormat="1">
      <c r="A89" s="37"/>
      <c r="B89" s="38"/>
      <c r="C89" s="39"/>
      <c r="D89" s="189" t="s">
        <v>119</v>
      </c>
      <c r="E89" s="39"/>
      <c r="F89" s="190" t="s">
        <v>198</v>
      </c>
      <c r="G89" s="39"/>
      <c r="H89" s="39"/>
      <c r="I89" s="191"/>
      <c r="J89" s="39"/>
      <c r="K89" s="39"/>
      <c r="L89" s="43"/>
      <c r="M89" s="192"/>
      <c r="N89" s="193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119</v>
      </c>
      <c r="AU89" s="16" t="s">
        <v>84</v>
      </c>
    </row>
    <row r="90" s="2" customFormat="1">
      <c r="A90" s="37"/>
      <c r="B90" s="38"/>
      <c r="C90" s="39"/>
      <c r="D90" s="189" t="s">
        <v>140</v>
      </c>
      <c r="E90" s="39"/>
      <c r="F90" s="194" t="s">
        <v>200</v>
      </c>
      <c r="G90" s="39"/>
      <c r="H90" s="39"/>
      <c r="I90" s="191"/>
      <c r="J90" s="39"/>
      <c r="K90" s="39"/>
      <c r="L90" s="43"/>
      <c r="M90" s="192"/>
      <c r="N90" s="193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140</v>
      </c>
      <c r="AU90" s="16" t="s">
        <v>84</v>
      </c>
    </row>
    <row r="91" s="12" customFormat="1">
      <c r="A91" s="12"/>
      <c r="B91" s="228"/>
      <c r="C91" s="229"/>
      <c r="D91" s="189" t="s">
        <v>201</v>
      </c>
      <c r="E91" s="229"/>
      <c r="F91" s="230" t="s">
        <v>202</v>
      </c>
      <c r="G91" s="229"/>
      <c r="H91" s="231">
        <v>2</v>
      </c>
      <c r="I91" s="232"/>
      <c r="J91" s="229"/>
      <c r="K91" s="229"/>
      <c r="L91" s="233"/>
      <c r="M91" s="234"/>
      <c r="N91" s="235"/>
      <c r="O91" s="235"/>
      <c r="P91" s="235"/>
      <c r="Q91" s="235"/>
      <c r="R91" s="235"/>
      <c r="S91" s="235"/>
      <c r="T91" s="236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37" t="s">
        <v>201</v>
      </c>
      <c r="AU91" s="237" t="s">
        <v>84</v>
      </c>
      <c r="AV91" s="12" t="s">
        <v>86</v>
      </c>
      <c r="AW91" s="12" t="s">
        <v>4</v>
      </c>
      <c r="AX91" s="12" t="s">
        <v>84</v>
      </c>
      <c r="AY91" s="237" t="s">
        <v>116</v>
      </c>
    </row>
    <row r="92" s="2" customFormat="1" ht="6.96" customHeight="1">
      <c r="A92" s="37"/>
      <c r="B92" s="58"/>
      <c r="C92" s="59"/>
      <c r="D92" s="59"/>
      <c r="E92" s="59"/>
      <c r="F92" s="59"/>
      <c r="G92" s="59"/>
      <c r="H92" s="59"/>
      <c r="I92" s="59"/>
      <c r="J92" s="59"/>
      <c r="K92" s="59"/>
      <c r="L92" s="43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</sheetData>
  <sheetProtection sheet="1" autoFilter="0" formatColumns="0" formatRows="0" objects="1" scenarios="1" spinCount="100000" saltValue="O1Lvf9rW5I8wUjKllKYfwRSqo6h817SUtaeJkxGue7ZoFBH63rU0y8k5S8KESdrOYzbXbovOUtDC5loMv5Bz+Q==" hashValue="n5fH6V3BxnaS7qhKtZ5eFJ+nAdg2OYHKNRpoUCzr4tpWYb9ZAEj2xYzh6q4hw1EJij/AHpttN1laQE0wgtvuzQ==" algorithmName="SHA-512" password="CC35"/>
  <autoFilter ref="C79:K9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38" customWidth="1"/>
    <col min="2" max="2" width="1.667969" style="238" customWidth="1"/>
    <col min="3" max="4" width="5" style="238" customWidth="1"/>
    <col min="5" max="5" width="11.66016" style="238" customWidth="1"/>
    <col min="6" max="6" width="9.160156" style="238" customWidth="1"/>
    <col min="7" max="7" width="5" style="238" customWidth="1"/>
    <col min="8" max="8" width="77.83203" style="238" customWidth="1"/>
    <col min="9" max="10" width="20" style="238" customWidth="1"/>
    <col min="11" max="11" width="1.667969" style="238" customWidth="1"/>
  </cols>
  <sheetData>
    <row r="1" s="1" customFormat="1" ht="37.5" customHeight="1"/>
    <row r="2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="13" customFormat="1" ht="45" customHeight="1">
      <c r="B3" s="242"/>
      <c r="C3" s="243" t="s">
        <v>203</v>
      </c>
      <c r="D3" s="243"/>
      <c r="E3" s="243"/>
      <c r="F3" s="243"/>
      <c r="G3" s="243"/>
      <c r="H3" s="243"/>
      <c r="I3" s="243"/>
      <c r="J3" s="243"/>
      <c r="K3" s="244"/>
    </row>
    <row r="4" s="1" customFormat="1" ht="25.5" customHeight="1">
      <c r="B4" s="245"/>
      <c r="C4" s="246" t="s">
        <v>204</v>
      </c>
      <c r="D4" s="246"/>
      <c r="E4" s="246"/>
      <c r="F4" s="246"/>
      <c r="G4" s="246"/>
      <c r="H4" s="246"/>
      <c r="I4" s="246"/>
      <c r="J4" s="246"/>
      <c r="K4" s="247"/>
    </row>
    <row r="5" s="1" customFormat="1" ht="5.25" customHeight="1">
      <c r="B5" s="245"/>
      <c r="C5" s="248"/>
      <c r="D5" s="248"/>
      <c r="E5" s="248"/>
      <c r="F5" s="248"/>
      <c r="G5" s="248"/>
      <c r="H5" s="248"/>
      <c r="I5" s="248"/>
      <c r="J5" s="248"/>
      <c r="K5" s="247"/>
    </row>
    <row r="6" s="1" customFormat="1" ht="15" customHeight="1">
      <c r="B6" s="245"/>
      <c r="C6" s="249" t="s">
        <v>205</v>
      </c>
      <c r="D6" s="249"/>
      <c r="E6" s="249"/>
      <c r="F6" s="249"/>
      <c r="G6" s="249"/>
      <c r="H6" s="249"/>
      <c r="I6" s="249"/>
      <c r="J6" s="249"/>
      <c r="K6" s="247"/>
    </row>
    <row r="7" s="1" customFormat="1" ht="15" customHeight="1">
      <c r="B7" s="250"/>
      <c r="C7" s="249" t="s">
        <v>206</v>
      </c>
      <c r="D7" s="249"/>
      <c r="E7" s="249"/>
      <c r="F7" s="249"/>
      <c r="G7" s="249"/>
      <c r="H7" s="249"/>
      <c r="I7" s="249"/>
      <c r="J7" s="249"/>
      <c r="K7" s="247"/>
    </row>
    <row r="8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="1" customFormat="1" ht="15" customHeight="1">
      <c r="B9" s="250"/>
      <c r="C9" s="249" t="s">
        <v>207</v>
      </c>
      <c r="D9" s="249"/>
      <c r="E9" s="249"/>
      <c r="F9" s="249"/>
      <c r="G9" s="249"/>
      <c r="H9" s="249"/>
      <c r="I9" s="249"/>
      <c r="J9" s="249"/>
      <c r="K9" s="247"/>
    </row>
    <row r="10" s="1" customFormat="1" ht="15" customHeight="1">
      <c r="B10" s="250"/>
      <c r="C10" s="249"/>
      <c r="D10" s="249" t="s">
        <v>208</v>
      </c>
      <c r="E10" s="249"/>
      <c r="F10" s="249"/>
      <c r="G10" s="249"/>
      <c r="H10" s="249"/>
      <c r="I10" s="249"/>
      <c r="J10" s="249"/>
      <c r="K10" s="247"/>
    </row>
    <row r="11" s="1" customFormat="1" ht="15" customHeight="1">
      <c r="B11" s="250"/>
      <c r="C11" s="251"/>
      <c r="D11" s="249" t="s">
        <v>209</v>
      </c>
      <c r="E11" s="249"/>
      <c r="F11" s="249"/>
      <c r="G11" s="249"/>
      <c r="H11" s="249"/>
      <c r="I11" s="249"/>
      <c r="J11" s="249"/>
      <c r="K11" s="247"/>
    </row>
    <row r="12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="1" customFormat="1" ht="15" customHeight="1">
      <c r="B13" s="250"/>
      <c r="C13" s="251"/>
      <c r="D13" s="252" t="s">
        <v>210</v>
      </c>
      <c r="E13" s="249"/>
      <c r="F13" s="249"/>
      <c r="G13" s="249"/>
      <c r="H13" s="249"/>
      <c r="I13" s="249"/>
      <c r="J13" s="249"/>
      <c r="K13" s="247"/>
    </row>
    <row r="14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="1" customFormat="1" ht="15" customHeight="1">
      <c r="B15" s="250"/>
      <c r="C15" s="251"/>
      <c r="D15" s="249" t="s">
        <v>211</v>
      </c>
      <c r="E15" s="249"/>
      <c r="F15" s="249"/>
      <c r="G15" s="249"/>
      <c r="H15" s="249"/>
      <c r="I15" s="249"/>
      <c r="J15" s="249"/>
      <c r="K15" s="247"/>
    </row>
    <row r="16" s="1" customFormat="1" ht="15" customHeight="1">
      <c r="B16" s="250"/>
      <c r="C16" s="251"/>
      <c r="D16" s="249" t="s">
        <v>212</v>
      </c>
      <c r="E16" s="249"/>
      <c r="F16" s="249"/>
      <c r="G16" s="249"/>
      <c r="H16" s="249"/>
      <c r="I16" s="249"/>
      <c r="J16" s="249"/>
      <c r="K16" s="247"/>
    </row>
    <row r="17" s="1" customFormat="1" ht="15" customHeight="1">
      <c r="B17" s="250"/>
      <c r="C17" s="251"/>
      <c r="D17" s="249" t="s">
        <v>213</v>
      </c>
      <c r="E17" s="249"/>
      <c r="F17" s="249"/>
      <c r="G17" s="249"/>
      <c r="H17" s="249"/>
      <c r="I17" s="249"/>
      <c r="J17" s="249"/>
      <c r="K17" s="247"/>
    </row>
    <row r="18" s="1" customFormat="1" ht="15" customHeight="1">
      <c r="B18" s="250"/>
      <c r="C18" s="251"/>
      <c r="D18" s="251"/>
      <c r="E18" s="253" t="s">
        <v>83</v>
      </c>
      <c r="F18" s="249" t="s">
        <v>214</v>
      </c>
      <c r="G18" s="249"/>
      <c r="H18" s="249"/>
      <c r="I18" s="249"/>
      <c r="J18" s="249"/>
      <c r="K18" s="247"/>
    </row>
    <row r="19" s="1" customFormat="1" ht="15" customHeight="1">
      <c r="B19" s="250"/>
      <c r="C19" s="251"/>
      <c r="D19" s="251"/>
      <c r="E19" s="253" t="s">
        <v>215</v>
      </c>
      <c r="F19" s="249" t="s">
        <v>216</v>
      </c>
      <c r="G19" s="249"/>
      <c r="H19" s="249"/>
      <c r="I19" s="249"/>
      <c r="J19" s="249"/>
      <c r="K19" s="247"/>
    </row>
    <row r="20" s="1" customFormat="1" ht="15" customHeight="1">
      <c r="B20" s="250"/>
      <c r="C20" s="251"/>
      <c r="D20" s="251"/>
      <c r="E20" s="253" t="s">
        <v>217</v>
      </c>
      <c r="F20" s="249" t="s">
        <v>218</v>
      </c>
      <c r="G20" s="249"/>
      <c r="H20" s="249"/>
      <c r="I20" s="249"/>
      <c r="J20" s="249"/>
      <c r="K20" s="247"/>
    </row>
    <row r="21" s="1" customFormat="1" ht="15" customHeight="1">
      <c r="B21" s="250"/>
      <c r="C21" s="251"/>
      <c r="D21" s="251"/>
      <c r="E21" s="253" t="s">
        <v>219</v>
      </c>
      <c r="F21" s="249" t="s">
        <v>220</v>
      </c>
      <c r="G21" s="249"/>
      <c r="H21" s="249"/>
      <c r="I21" s="249"/>
      <c r="J21" s="249"/>
      <c r="K21" s="247"/>
    </row>
    <row r="22" s="1" customFormat="1" ht="15" customHeight="1">
      <c r="B22" s="250"/>
      <c r="C22" s="251"/>
      <c r="D22" s="251"/>
      <c r="E22" s="253" t="s">
        <v>181</v>
      </c>
      <c r="F22" s="249" t="s">
        <v>221</v>
      </c>
      <c r="G22" s="249"/>
      <c r="H22" s="249"/>
      <c r="I22" s="249"/>
      <c r="J22" s="249"/>
      <c r="K22" s="247"/>
    </row>
    <row r="23" s="1" customFormat="1" ht="15" customHeight="1">
      <c r="B23" s="250"/>
      <c r="C23" s="251"/>
      <c r="D23" s="251"/>
      <c r="E23" s="253" t="s">
        <v>222</v>
      </c>
      <c r="F23" s="249" t="s">
        <v>223</v>
      </c>
      <c r="G23" s="249"/>
      <c r="H23" s="249"/>
      <c r="I23" s="249"/>
      <c r="J23" s="249"/>
      <c r="K23" s="247"/>
    </row>
    <row r="24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="1" customFormat="1" ht="15" customHeight="1">
      <c r="B25" s="250"/>
      <c r="C25" s="249" t="s">
        <v>224</v>
      </c>
      <c r="D25" s="249"/>
      <c r="E25" s="249"/>
      <c r="F25" s="249"/>
      <c r="G25" s="249"/>
      <c r="H25" s="249"/>
      <c r="I25" s="249"/>
      <c r="J25" s="249"/>
      <c r="K25" s="247"/>
    </row>
    <row r="26" s="1" customFormat="1" ht="15" customHeight="1">
      <c r="B26" s="250"/>
      <c r="C26" s="249" t="s">
        <v>225</v>
      </c>
      <c r="D26" s="249"/>
      <c r="E26" s="249"/>
      <c r="F26" s="249"/>
      <c r="G26" s="249"/>
      <c r="H26" s="249"/>
      <c r="I26" s="249"/>
      <c r="J26" s="249"/>
      <c r="K26" s="247"/>
    </row>
    <row r="27" s="1" customFormat="1" ht="15" customHeight="1">
      <c r="B27" s="250"/>
      <c r="C27" s="249"/>
      <c r="D27" s="249" t="s">
        <v>226</v>
      </c>
      <c r="E27" s="249"/>
      <c r="F27" s="249"/>
      <c r="G27" s="249"/>
      <c r="H27" s="249"/>
      <c r="I27" s="249"/>
      <c r="J27" s="249"/>
      <c r="K27" s="247"/>
    </row>
    <row r="28" s="1" customFormat="1" ht="15" customHeight="1">
      <c r="B28" s="250"/>
      <c r="C28" s="251"/>
      <c r="D28" s="249" t="s">
        <v>227</v>
      </c>
      <c r="E28" s="249"/>
      <c r="F28" s="249"/>
      <c r="G28" s="249"/>
      <c r="H28" s="249"/>
      <c r="I28" s="249"/>
      <c r="J28" s="249"/>
      <c r="K28" s="247"/>
    </row>
    <row r="29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="1" customFormat="1" ht="15" customHeight="1">
      <c r="B30" s="250"/>
      <c r="C30" s="251"/>
      <c r="D30" s="249" t="s">
        <v>228</v>
      </c>
      <c r="E30" s="249"/>
      <c r="F30" s="249"/>
      <c r="G30" s="249"/>
      <c r="H30" s="249"/>
      <c r="I30" s="249"/>
      <c r="J30" s="249"/>
      <c r="K30" s="247"/>
    </row>
    <row r="31" s="1" customFormat="1" ht="15" customHeight="1">
      <c r="B31" s="250"/>
      <c r="C31" s="251"/>
      <c r="D31" s="249" t="s">
        <v>229</v>
      </c>
      <c r="E31" s="249"/>
      <c r="F31" s="249"/>
      <c r="G31" s="249"/>
      <c r="H31" s="249"/>
      <c r="I31" s="249"/>
      <c r="J31" s="249"/>
      <c r="K31" s="247"/>
    </row>
    <row r="32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="1" customFormat="1" ht="15" customHeight="1">
      <c r="B33" s="250"/>
      <c r="C33" s="251"/>
      <c r="D33" s="249" t="s">
        <v>230</v>
      </c>
      <c r="E33" s="249"/>
      <c r="F33" s="249"/>
      <c r="G33" s="249"/>
      <c r="H33" s="249"/>
      <c r="I33" s="249"/>
      <c r="J33" s="249"/>
      <c r="K33" s="247"/>
    </row>
    <row r="34" s="1" customFormat="1" ht="15" customHeight="1">
      <c r="B34" s="250"/>
      <c r="C34" s="251"/>
      <c r="D34" s="249" t="s">
        <v>231</v>
      </c>
      <c r="E34" s="249"/>
      <c r="F34" s="249"/>
      <c r="G34" s="249"/>
      <c r="H34" s="249"/>
      <c r="I34" s="249"/>
      <c r="J34" s="249"/>
      <c r="K34" s="247"/>
    </row>
    <row r="35" s="1" customFormat="1" ht="15" customHeight="1">
      <c r="B35" s="250"/>
      <c r="C35" s="251"/>
      <c r="D35" s="249" t="s">
        <v>232</v>
      </c>
      <c r="E35" s="249"/>
      <c r="F35" s="249"/>
      <c r="G35" s="249"/>
      <c r="H35" s="249"/>
      <c r="I35" s="249"/>
      <c r="J35" s="249"/>
      <c r="K35" s="247"/>
    </row>
    <row r="36" s="1" customFormat="1" ht="15" customHeight="1">
      <c r="B36" s="250"/>
      <c r="C36" s="251"/>
      <c r="D36" s="249"/>
      <c r="E36" s="252" t="s">
        <v>98</v>
      </c>
      <c r="F36" s="249"/>
      <c r="G36" s="249" t="s">
        <v>233</v>
      </c>
      <c r="H36" s="249"/>
      <c r="I36" s="249"/>
      <c r="J36" s="249"/>
      <c r="K36" s="247"/>
    </row>
    <row r="37" s="1" customFormat="1" ht="30.75" customHeight="1">
      <c r="B37" s="250"/>
      <c r="C37" s="251"/>
      <c r="D37" s="249"/>
      <c r="E37" s="252" t="s">
        <v>234</v>
      </c>
      <c r="F37" s="249"/>
      <c r="G37" s="249" t="s">
        <v>235</v>
      </c>
      <c r="H37" s="249"/>
      <c r="I37" s="249"/>
      <c r="J37" s="249"/>
      <c r="K37" s="247"/>
    </row>
    <row r="38" s="1" customFormat="1" ht="15" customHeight="1">
      <c r="B38" s="250"/>
      <c r="C38" s="251"/>
      <c r="D38" s="249"/>
      <c r="E38" s="252" t="s">
        <v>57</v>
      </c>
      <c r="F38" s="249"/>
      <c r="G38" s="249" t="s">
        <v>236</v>
      </c>
      <c r="H38" s="249"/>
      <c r="I38" s="249"/>
      <c r="J38" s="249"/>
      <c r="K38" s="247"/>
    </row>
    <row r="39" s="1" customFormat="1" ht="15" customHeight="1">
      <c r="B39" s="250"/>
      <c r="C39" s="251"/>
      <c r="D39" s="249"/>
      <c r="E39" s="252" t="s">
        <v>58</v>
      </c>
      <c r="F39" s="249"/>
      <c r="G39" s="249" t="s">
        <v>237</v>
      </c>
      <c r="H39" s="249"/>
      <c r="I39" s="249"/>
      <c r="J39" s="249"/>
      <c r="K39" s="247"/>
    </row>
    <row r="40" s="1" customFormat="1" ht="15" customHeight="1">
      <c r="B40" s="250"/>
      <c r="C40" s="251"/>
      <c r="D40" s="249"/>
      <c r="E40" s="252" t="s">
        <v>99</v>
      </c>
      <c r="F40" s="249"/>
      <c r="G40" s="249" t="s">
        <v>238</v>
      </c>
      <c r="H40" s="249"/>
      <c r="I40" s="249"/>
      <c r="J40" s="249"/>
      <c r="K40" s="247"/>
    </row>
    <row r="41" s="1" customFormat="1" ht="15" customHeight="1">
      <c r="B41" s="250"/>
      <c r="C41" s="251"/>
      <c r="D41" s="249"/>
      <c r="E41" s="252" t="s">
        <v>100</v>
      </c>
      <c r="F41" s="249"/>
      <c r="G41" s="249" t="s">
        <v>239</v>
      </c>
      <c r="H41" s="249"/>
      <c r="I41" s="249"/>
      <c r="J41" s="249"/>
      <c r="K41" s="247"/>
    </row>
    <row r="42" s="1" customFormat="1" ht="15" customHeight="1">
      <c r="B42" s="250"/>
      <c r="C42" s="251"/>
      <c r="D42" s="249"/>
      <c r="E42" s="252" t="s">
        <v>240</v>
      </c>
      <c r="F42" s="249"/>
      <c r="G42" s="249" t="s">
        <v>241</v>
      </c>
      <c r="H42" s="249"/>
      <c r="I42" s="249"/>
      <c r="J42" s="249"/>
      <c r="K42" s="247"/>
    </row>
    <row r="43" s="1" customFormat="1" ht="15" customHeight="1">
      <c r="B43" s="250"/>
      <c r="C43" s="251"/>
      <c r="D43" s="249"/>
      <c r="E43" s="252"/>
      <c r="F43" s="249"/>
      <c r="G43" s="249" t="s">
        <v>242</v>
      </c>
      <c r="H43" s="249"/>
      <c r="I43" s="249"/>
      <c r="J43" s="249"/>
      <c r="K43" s="247"/>
    </row>
    <row r="44" s="1" customFormat="1" ht="15" customHeight="1">
      <c r="B44" s="250"/>
      <c r="C44" s="251"/>
      <c r="D44" s="249"/>
      <c r="E44" s="252" t="s">
        <v>243</v>
      </c>
      <c r="F44" s="249"/>
      <c r="G44" s="249" t="s">
        <v>244</v>
      </c>
      <c r="H44" s="249"/>
      <c r="I44" s="249"/>
      <c r="J44" s="249"/>
      <c r="K44" s="247"/>
    </row>
    <row r="45" s="1" customFormat="1" ht="15" customHeight="1">
      <c r="B45" s="250"/>
      <c r="C45" s="251"/>
      <c r="D45" s="249"/>
      <c r="E45" s="252" t="s">
        <v>102</v>
      </c>
      <c r="F45" s="249"/>
      <c r="G45" s="249" t="s">
        <v>245</v>
      </c>
      <c r="H45" s="249"/>
      <c r="I45" s="249"/>
      <c r="J45" s="249"/>
      <c r="K45" s="247"/>
    </row>
    <row r="46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="1" customFormat="1" ht="15" customHeight="1">
      <c r="B47" s="250"/>
      <c r="C47" s="251"/>
      <c r="D47" s="249" t="s">
        <v>246</v>
      </c>
      <c r="E47" s="249"/>
      <c r="F47" s="249"/>
      <c r="G47" s="249"/>
      <c r="H47" s="249"/>
      <c r="I47" s="249"/>
      <c r="J47" s="249"/>
      <c r="K47" s="247"/>
    </row>
    <row r="48" s="1" customFormat="1" ht="15" customHeight="1">
      <c r="B48" s="250"/>
      <c r="C48" s="251"/>
      <c r="D48" s="251"/>
      <c r="E48" s="249" t="s">
        <v>247</v>
      </c>
      <c r="F48" s="249"/>
      <c r="G48" s="249"/>
      <c r="H48" s="249"/>
      <c r="I48" s="249"/>
      <c r="J48" s="249"/>
      <c r="K48" s="247"/>
    </row>
    <row r="49" s="1" customFormat="1" ht="15" customHeight="1">
      <c r="B49" s="250"/>
      <c r="C49" s="251"/>
      <c r="D49" s="251"/>
      <c r="E49" s="249" t="s">
        <v>248</v>
      </c>
      <c r="F49" s="249"/>
      <c r="G49" s="249"/>
      <c r="H49" s="249"/>
      <c r="I49" s="249"/>
      <c r="J49" s="249"/>
      <c r="K49" s="247"/>
    </row>
    <row r="50" s="1" customFormat="1" ht="15" customHeight="1">
      <c r="B50" s="250"/>
      <c r="C50" s="251"/>
      <c r="D50" s="251"/>
      <c r="E50" s="249" t="s">
        <v>249</v>
      </c>
      <c r="F50" s="249"/>
      <c r="G50" s="249"/>
      <c r="H50" s="249"/>
      <c r="I50" s="249"/>
      <c r="J50" s="249"/>
      <c r="K50" s="247"/>
    </row>
    <row r="51" s="1" customFormat="1" ht="15" customHeight="1">
      <c r="B51" s="250"/>
      <c r="C51" s="251"/>
      <c r="D51" s="249" t="s">
        <v>250</v>
      </c>
      <c r="E51" s="249"/>
      <c r="F51" s="249"/>
      <c r="G51" s="249"/>
      <c r="H51" s="249"/>
      <c r="I51" s="249"/>
      <c r="J51" s="249"/>
      <c r="K51" s="247"/>
    </row>
    <row r="52" s="1" customFormat="1" ht="25.5" customHeight="1">
      <c r="B52" s="245"/>
      <c r="C52" s="246" t="s">
        <v>251</v>
      </c>
      <c r="D52" s="246"/>
      <c r="E52" s="246"/>
      <c r="F52" s="246"/>
      <c r="G52" s="246"/>
      <c r="H52" s="246"/>
      <c r="I52" s="246"/>
      <c r="J52" s="246"/>
      <c r="K52" s="247"/>
    </row>
    <row r="53" s="1" customFormat="1" ht="5.25" customHeight="1">
      <c r="B53" s="245"/>
      <c r="C53" s="248"/>
      <c r="D53" s="248"/>
      <c r="E53" s="248"/>
      <c r="F53" s="248"/>
      <c r="G53" s="248"/>
      <c r="H53" s="248"/>
      <c r="I53" s="248"/>
      <c r="J53" s="248"/>
      <c r="K53" s="247"/>
    </row>
    <row r="54" s="1" customFormat="1" ht="15" customHeight="1">
      <c r="B54" s="245"/>
      <c r="C54" s="249" t="s">
        <v>252</v>
      </c>
      <c r="D54" s="249"/>
      <c r="E54" s="249"/>
      <c r="F54" s="249"/>
      <c r="G54" s="249"/>
      <c r="H54" s="249"/>
      <c r="I54" s="249"/>
      <c r="J54" s="249"/>
      <c r="K54" s="247"/>
    </row>
    <row r="55" s="1" customFormat="1" ht="15" customHeight="1">
      <c r="B55" s="245"/>
      <c r="C55" s="249" t="s">
        <v>253</v>
      </c>
      <c r="D55" s="249"/>
      <c r="E55" s="249"/>
      <c r="F55" s="249"/>
      <c r="G55" s="249"/>
      <c r="H55" s="249"/>
      <c r="I55" s="249"/>
      <c r="J55" s="249"/>
      <c r="K55" s="247"/>
    </row>
    <row r="56" s="1" customFormat="1" ht="12.75" customHeight="1">
      <c r="B56" s="245"/>
      <c r="C56" s="249"/>
      <c r="D56" s="249"/>
      <c r="E56" s="249"/>
      <c r="F56" s="249"/>
      <c r="G56" s="249"/>
      <c r="H56" s="249"/>
      <c r="I56" s="249"/>
      <c r="J56" s="249"/>
      <c r="K56" s="247"/>
    </row>
    <row r="57" s="1" customFormat="1" ht="15" customHeight="1">
      <c r="B57" s="245"/>
      <c r="C57" s="249" t="s">
        <v>254</v>
      </c>
      <c r="D57" s="249"/>
      <c r="E57" s="249"/>
      <c r="F57" s="249"/>
      <c r="G57" s="249"/>
      <c r="H57" s="249"/>
      <c r="I57" s="249"/>
      <c r="J57" s="249"/>
      <c r="K57" s="247"/>
    </row>
    <row r="58" s="1" customFormat="1" ht="15" customHeight="1">
      <c r="B58" s="245"/>
      <c r="C58" s="251"/>
      <c r="D58" s="249" t="s">
        <v>255</v>
      </c>
      <c r="E58" s="249"/>
      <c r="F58" s="249"/>
      <c r="G58" s="249"/>
      <c r="H58" s="249"/>
      <c r="I58" s="249"/>
      <c r="J58" s="249"/>
      <c r="K58" s="247"/>
    </row>
    <row r="59" s="1" customFormat="1" ht="15" customHeight="1">
      <c r="B59" s="245"/>
      <c r="C59" s="251"/>
      <c r="D59" s="249" t="s">
        <v>256</v>
      </c>
      <c r="E59" s="249"/>
      <c r="F59" s="249"/>
      <c r="G59" s="249"/>
      <c r="H59" s="249"/>
      <c r="I59" s="249"/>
      <c r="J59" s="249"/>
      <c r="K59" s="247"/>
    </row>
    <row r="60" s="1" customFormat="1" ht="15" customHeight="1">
      <c r="B60" s="245"/>
      <c r="C60" s="251"/>
      <c r="D60" s="249" t="s">
        <v>257</v>
      </c>
      <c r="E60" s="249"/>
      <c r="F60" s="249"/>
      <c r="G60" s="249"/>
      <c r="H60" s="249"/>
      <c r="I60" s="249"/>
      <c r="J60" s="249"/>
      <c r="K60" s="247"/>
    </row>
    <row r="61" s="1" customFormat="1" ht="15" customHeight="1">
      <c r="B61" s="245"/>
      <c r="C61" s="251"/>
      <c r="D61" s="249" t="s">
        <v>258</v>
      </c>
      <c r="E61" s="249"/>
      <c r="F61" s="249"/>
      <c r="G61" s="249"/>
      <c r="H61" s="249"/>
      <c r="I61" s="249"/>
      <c r="J61" s="249"/>
      <c r="K61" s="247"/>
    </row>
    <row r="62" s="1" customFormat="1" ht="15" customHeight="1">
      <c r="B62" s="245"/>
      <c r="C62" s="251"/>
      <c r="D62" s="254" t="s">
        <v>259</v>
      </c>
      <c r="E62" s="254"/>
      <c r="F62" s="254"/>
      <c r="G62" s="254"/>
      <c r="H62" s="254"/>
      <c r="I62" s="254"/>
      <c r="J62" s="254"/>
      <c r="K62" s="247"/>
    </row>
    <row r="63" s="1" customFormat="1" ht="15" customHeight="1">
      <c r="B63" s="245"/>
      <c r="C63" s="251"/>
      <c r="D63" s="249" t="s">
        <v>260</v>
      </c>
      <c r="E63" s="249"/>
      <c r="F63" s="249"/>
      <c r="G63" s="249"/>
      <c r="H63" s="249"/>
      <c r="I63" s="249"/>
      <c r="J63" s="249"/>
      <c r="K63" s="247"/>
    </row>
    <row r="64" s="1" customFormat="1" ht="12.75" customHeight="1">
      <c r="B64" s="245"/>
      <c r="C64" s="251"/>
      <c r="D64" s="251"/>
      <c r="E64" s="255"/>
      <c r="F64" s="251"/>
      <c r="G64" s="251"/>
      <c r="H64" s="251"/>
      <c r="I64" s="251"/>
      <c r="J64" s="251"/>
      <c r="K64" s="247"/>
    </row>
    <row r="65" s="1" customFormat="1" ht="15" customHeight="1">
      <c r="B65" s="245"/>
      <c r="C65" s="251"/>
      <c r="D65" s="249" t="s">
        <v>261</v>
      </c>
      <c r="E65" s="249"/>
      <c r="F65" s="249"/>
      <c r="G65" s="249"/>
      <c r="H65" s="249"/>
      <c r="I65" s="249"/>
      <c r="J65" s="249"/>
      <c r="K65" s="247"/>
    </row>
    <row r="66" s="1" customFormat="1" ht="15" customHeight="1">
      <c r="B66" s="245"/>
      <c r="C66" s="251"/>
      <c r="D66" s="254" t="s">
        <v>262</v>
      </c>
      <c r="E66" s="254"/>
      <c r="F66" s="254"/>
      <c r="G66" s="254"/>
      <c r="H66" s="254"/>
      <c r="I66" s="254"/>
      <c r="J66" s="254"/>
      <c r="K66" s="247"/>
    </row>
    <row r="67" s="1" customFormat="1" ht="15" customHeight="1">
      <c r="B67" s="245"/>
      <c r="C67" s="251"/>
      <c r="D67" s="249" t="s">
        <v>263</v>
      </c>
      <c r="E67" s="249"/>
      <c r="F67" s="249"/>
      <c r="G67" s="249"/>
      <c r="H67" s="249"/>
      <c r="I67" s="249"/>
      <c r="J67" s="249"/>
      <c r="K67" s="247"/>
    </row>
    <row r="68" s="1" customFormat="1" ht="15" customHeight="1">
      <c r="B68" s="245"/>
      <c r="C68" s="251"/>
      <c r="D68" s="249" t="s">
        <v>264</v>
      </c>
      <c r="E68" s="249"/>
      <c r="F68" s="249"/>
      <c r="G68" s="249"/>
      <c r="H68" s="249"/>
      <c r="I68" s="249"/>
      <c r="J68" s="249"/>
      <c r="K68" s="247"/>
    </row>
    <row r="69" s="1" customFormat="1" ht="15" customHeight="1">
      <c r="B69" s="245"/>
      <c r="C69" s="251"/>
      <c r="D69" s="249" t="s">
        <v>265</v>
      </c>
      <c r="E69" s="249"/>
      <c r="F69" s="249"/>
      <c r="G69" s="249"/>
      <c r="H69" s="249"/>
      <c r="I69" s="249"/>
      <c r="J69" s="249"/>
      <c r="K69" s="247"/>
    </row>
    <row r="70" s="1" customFormat="1" ht="15" customHeight="1">
      <c r="B70" s="245"/>
      <c r="C70" s="251"/>
      <c r="D70" s="249" t="s">
        <v>266</v>
      </c>
      <c r="E70" s="249"/>
      <c r="F70" s="249"/>
      <c r="G70" s="249"/>
      <c r="H70" s="249"/>
      <c r="I70" s="249"/>
      <c r="J70" s="249"/>
      <c r="K70" s="247"/>
    </row>
    <row r="7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="1" customFormat="1" ht="45" customHeight="1">
      <c r="B75" s="264"/>
      <c r="C75" s="265" t="s">
        <v>267</v>
      </c>
      <c r="D75" s="265"/>
      <c r="E75" s="265"/>
      <c r="F75" s="265"/>
      <c r="G75" s="265"/>
      <c r="H75" s="265"/>
      <c r="I75" s="265"/>
      <c r="J75" s="265"/>
      <c r="K75" s="266"/>
    </row>
    <row r="76" s="1" customFormat="1" ht="17.25" customHeight="1">
      <c r="B76" s="264"/>
      <c r="C76" s="267" t="s">
        <v>268</v>
      </c>
      <c r="D76" s="267"/>
      <c r="E76" s="267"/>
      <c r="F76" s="267" t="s">
        <v>269</v>
      </c>
      <c r="G76" s="268"/>
      <c r="H76" s="267" t="s">
        <v>58</v>
      </c>
      <c r="I76" s="267" t="s">
        <v>61</v>
      </c>
      <c r="J76" s="267" t="s">
        <v>270</v>
      </c>
      <c r="K76" s="266"/>
    </row>
    <row r="77" s="1" customFormat="1" ht="17.25" customHeight="1">
      <c r="B77" s="264"/>
      <c r="C77" s="269" t="s">
        <v>271</v>
      </c>
      <c r="D77" s="269"/>
      <c r="E77" s="269"/>
      <c r="F77" s="270" t="s">
        <v>272</v>
      </c>
      <c r="G77" s="271"/>
      <c r="H77" s="269"/>
      <c r="I77" s="269"/>
      <c r="J77" s="269" t="s">
        <v>273</v>
      </c>
      <c r="K77" s="266"/>
    </row>
    <row r="78" s="1" customFormat="1" ht="5.25" customHeight="1">
      <c r="B78" s="264"/>
      <c r="C78" s="272"/>
      <c r="D78" s="272"/>
      <c r="E78" s="272"/>
      <c r="F78" s="272"/>
      <c r="G78" s="273"/>
      <c r="H78" s="272"/>
      <c r="I78" s="272"/>
      <c r="J78" s="272"/>
      <c r="K78" s="266"/>
    </row>
    <row r="79" s="1" customFormat="1" ht="15" customHeight="1">
      <c r="B79" s="264"/>
      <c r="C79" s="252" t="s">
        <v>57</v>
      </c>
      <c r="D79" s="274"/>
      <c r="E79" s="274"/>
      <c r="F79" s="275" t="s">
        <v>274</v>
      </c>
      <c r="G79" s="276"/>
      <c r="H79" s="252" t="s">
        <v>275</v>
      </c>
      <c r="I79" s="252" t="s">
        <v>276</v>
      </c>
      <c r="J79" s="252">
        <v>20</v>
      </c>
      <c r="K79" s="266"/>
    </row>
    <row r="80" s="1" customFormat="1" ht="15" customHeight="1">
      <c r="B80" s="264"/>
      <c r="C80" s="252" t="s">
        <v>277</v>
      </c>
      <c r="D80" s="252"/>
      <c r="E80" s="252"/>
      <c r="F80" s="275" t="s">
        <v>274</v>
      </c>
      <c r="G80" s="276"/>
      <c r="H80" s="252" t="s">
        <v>278</v>
      </c>
      <c r="I80" s="252" t="s">
        <v>276</v>
      </c>
      <c r="J80" s="252">
        <v>120</v>
      </c>
      <c r="K80" s="266"/>
    </row>
    <row r="81" s="1" customFormat="1" ht="15" customHeight="1">
      <c r="B81" s="277"/>
      <c r="C81" s="252" t="s">
        <v>279</v>
      </c>
      <c r="D81" s="252"/>
      <c r="E81" s="252"/>
      <c r="F81" s="275" t="s">
        <v>280</v>
      </c>
      <c r="G81" s="276"/>
      <c r="H81" s="252" t="s">
        <v>281</v>
      </c>
      <c r="I81" s="252" t="s">
        <v>276</v>
      </c>
      <c r="J81" s="252">
        <v>50</v>
      </c>
      <c r="K81" s="266"/>
    </row>
    <row r="82" s="1" customFormat="1" ht="15" customHeight="1">
      <c r="B82" s="277"/>
      <c r="C82" s="252" t="s">
        <v>282</v>
      </c>
      <c r="D82" s="252"/>
      <c r="E82" s="252"/>
      <c r="F82" s="275" t="s">
        <v>274</v>
      </c>
      <c r="G82" s="276"/>
      <c r="H82" s="252" t="s">
        <v>283</v>
      </c>
      <c r="I82" s="252" t="s">
        <v>284</v>
      </c>
      <c r="J82" s="252"/>
      <c r="K82" s="266"/>
    </row>
    <row r="83" s="1" customFormat="1" ht="15" customHeight="1">
      <c r="B83" s="277"/>
      <c r="C83" s="278" t="s">
        <v>285</v>
      </c>
      <c r="D83" s="278"/>
      <c r="E83" s="278"/>
      <c r="F83" s="279" t="s">
        <v>280</v>
      </c>
      <c r="G83" s="278"/>
      <c r="H83" s="278" t="s">
        <v>286</v>
      </c>
      <c r="I83" s="278" t="s">
        <v>276</v>
      </c>
      <c r="J83" s="278">
        <v>15</v>
      </c>
      <c r="K83" s="266"/>
    </row>
    <row r="84" s="1" customFormat="1" ht="15" customHeight="1">
      <c r="B84" s="277"/>
      <c r="C84" s="278" t="s">
        <v>287</v>
      </c>
      <c r="D84" s="278"/>
      <c r="E84" s="278"/>
      <c r="F84" s="279" t="s">
        <v>280</v>
      </c>
      <c r="G84" s="278"/>
      <c r="H84" s="278" t="s">
        <v>288</v>
      </c>
      <c r="I84" s="278" t="s">
        <v>276</v>
      </c>
      <c r="J84" s="278">
        <v>15</v>
      </c>
      <c r="K84" s="266"/>
    </row>
    <row r="85" s="1" customFormat="1" ht="15" customHeight="1">
      <c r="B85" s="277"/>
      <c r="C85" s="278" t="s">
        <v>289</v>
      </c>
      <c r="D85" s="278"/>
      <c r="E85" s="278"/>
      <c r="F85" s="279" t="s">
        <v>280</v>
      </c>
      <c r="G85" s="278"/>
      <c r="H85" s="278" t="s">
        <v>290</v>
      </c>
      <c r="I85" s="278" t="s">
        <v>276</v>
      </c>
      <c r="J85" s="278">
        <v>20</v>
      </c>
      <c r="K85" s="266"/>
    </row>
    <row r="86" s="1" customFormat="1" ht="15" customHeight="1">
      <c r="B86" s="277"/>
      <c r="C86" s="278" t="s">
        <v>291</v>
      </c>
      <c r="D86" s="278"/>
      <c r="E86" s="278"/>
      <c r="F86" s="279" t="s">
        <v>280</v>
      </c>
      <c r="G86" s="278"/>
      <c r="H86" s="278" t="s">
        <v>292</v>
      </c>
      <c r="I86" s="278" t="s">
        <v>276</v>
      </c>
      <c r="J86" s="278">
        <v>20</v>
      </c>
      <c r="K86" s="266"/>
    </row>
    <row r="87" s="1" customFormat="1" ht="15" customHeight="1">
      <c r="B87" s="277"/>
      <c r="C87" s="252" t="s">
        <v>293</v>
      </c>
      <c r="D87" s="252"/>
      <c r="E87" s="252"/>
      <c r="F87" s="275" t="s">
        <v>280</v>
      </c>
      <c r="G87" s="276"/>
      <c r="H87" s="252" t="s">
        <v>294</v>
      </c>
      <c r="I87" s="252" t="s">
        <v>276</v>
      </c>
      <c r="J87" s="252">
        <v>50</v>
      </c>
      <c r="K87" s="266"/>
    </row>
    <row r="88" s="1" customFormat="1" ht="15" customHeight="1">
      <c r="B88" s="277"/>
      <c r="C88" s="252" t="s">
        <v>295</v>
      </c>
      <c r="D88" s="252"/>
      <c r="E88" s="252"/>
      <c r="F88" s="275" t="s">
        <v>280</v>
      </c>
      <c r="G88" s="276"/>
      <c r="H88" s="252" t="s">
        <v>296</v>
      </c>
      <c r="I88" s="252" t="s">
        <v>276</v>
      </c>
      <c r="J88" s="252">
        <v>20</v>
      </c>
      <c r="K88" s="266"/>
    </row>
    <row r="89" s="1" customFormat="1" ht="15" customHeight="1">
      <c r="B89" s="277"/>
      <c r="C89" s="252" t="s">
        <v>297</v>
      </c>
      <c r="D89" s="252"/>
      <c r="E89" s="252"/>
      <c r="F89" s="275" t="s">
        <v>280</v>
      </c>
      <c r="G89" s="276"/>
      <c r="H89" s="252" t="s">
        <v>298</v>
      </c>
      <c r="I89" s="252" t="s">
        <v>276</v>
      </c>
      <c r="J89" s="252">
        <v>20</v>
      </c>
      <c r="K89" s="266"/>
    </row>
    <row r="90" s="1" customFormat="1" ht="15" customHeight="1">
      <c r="B90" s="277"/>
      <c r="C90" s="252" t="s">
        <v>299</v>
      </c>
      <c r="D90" s="252"/>
      <c r="E90" s="252"/>
      <c r="F90" s="275" t="s">
        <v>280</v>
      </c>
      <c r="G90" s="276"/>
      <c r="H90" s="252" t="s">
        <v>300</v>
      </c>
      <c r="I90" s="252" t="s">
        <v>276</v>
      </c>
      <c r="J90" s="252">
        <v>50</v>
      </c>
      <c r="K90" s="266"/>
    </row>
    <row r="91" s="1" customFormat="1" ht="15" customHeight="1">
      <c r="B91" s="277"/>
      <c r="C91" s="252" t="s">
        <v>301</v>
      </c>
      <c r="D91" s="252"/>
      <c r="E91" s="252"/>
      <c r="F91" s="275" t="s">
        <v>280</v>
      </c>
      <c r="G91" s="276"/>
      <c r="H91" s="252" t="s">
        <v>301</v>
      </c>
      <c r="I91" s="252" t="s">
        <v>276</v>
      </c>
      <c r="J91" s="252">
        <v>50</v>
      </c>
      <c r="K91" s="266"/>
    </row>
    <row r="92" s="1" customFormat="1" ht="15" customHeight="1">
      <c r="B92" s="277"/>
      <c r="C92" s="252" t="s">
        <v>302</v>
      </c>
      <c r="D92" s="252"/>
      <c r="E92" s="252"/>
      <c r="F92" s="275" t="s">
        <v>280</v>
      </c>
      <c r="G92" s="276"/>
      <c r="H92" s="252" t="s">
        <v>303</v>
      </c>
      <c r="I92" s="252" t="s">
        <v>276</v>
      </c>
      <c r="J92" s="252">
        <v>255</v>
      </c>
      <c r="K92" s="266"/>
    </row>
    <row r="93" s="1" customFormat="1" ht="15" customHeight="1">
      <c r="B93" s="277"/>
      <c r="C93" s="252" t="s">
        <v>304</v>
      </c>
      <c r="D93" s="252"/>
      <c r="E93" s="252"/>
      <c r="F93" s="275" t="s">
        <v>274</v>
      </c>
      <c r="G93" s="276"/>
      <c r="H93" s="252" t="s">
        <v>305</v>
      </c>
      <c r="I93" s="252" t="s">
        <v>306</v>
      </c>
      <c r="J93" s="252"/>
      <c r="K93" s="266"/>
    </row>
    <row r="94" s="1" customFormat="1" ht="15" customHeight="1">
      <c r="B94" s="277"/>
      <c r="C94" s="252" t="s">
        <v>307</v>
      </c>
      <c r="D94" s="252"/>
      <c r="E94" s="252"/>
      <c r="F94" s="275" t="s">
        <v>274</v>
      </c>
      <c r="G94" s="276"/>
      <c r="H94" s="252" t="s">
        <v>308</v>
      </c>
      <c r="I94" s="252" t="s">
        <v>309</v>
      </c>
      <c r="J94" s="252"/>
      <c r="K94" s="266"/>
    </row>
    <row r="95" s="1" customFormat="1" ht="15" customHeight="1">
      <c r="B95" s="277"/>
      <c r="C95" s="252" t="s">
        <v>310</v>
      </c>
      <c r="D95" s="252"/>
      <c r="E95" s="252"/>
      <c r="F95" s="275" t="s">
        <v>274</v>
      </c>
      <c r="G95" s="276"/>
      <c r="H95" s="252" t="s">
        <v>310</v>
      </c>
      <c r="I95" s="252" t="s">
        <v>309</v>
      </c>
      <c r="J95" s="252"/>
      <c r="K95" s="266"/>
    </row>
    <row r="96" s="1" customFormat="1" ht="15" customHeight="1">
      <c r="B96" s="277"/>
      <c r="C96" s="252" t="s">
        <v>42</v>
      </c>
      <c r="D96" s="252"/>
      <c r="E96" s="252"/>
      <c r="F96" s="275" t="s">
        <v>274</v>
      </c>
      <c r="G96" s="276"/>
      <c r="H96" s="252" t="s">
        <v>311</v>
      </c>
      <c r="I96" s="252" t="s">
        <v>309</v>
      </c>
      <c r="J96" s="252"/>
      <c r="K96" s="266"/>
    </row>
    <row r="97" s="1" customFormat="1" ht="15" customHeight="1">
      <c r="B97" s="277"/>
      <c r="C97" s="252" t="s">
        <v>52</v>
      </c>
      <c r="D97" s="252"/>
      <c r="E97" s="252"/>
      <c r="F97" s="275" t="s">
        <v>274</v>
      </c>
      <c r="G97" s="276"/>
      <c r="H97" s="252" t="s">
        <v>312</v>
      </c>
      <c r="I97" s="252" t="s">
        <v>309</v>
      </c>
      <c r="J97" s="252"/>
      <c r="K97" s="266"/>
    </row>
    <row r="98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="1" customFormat="1" ht="45" customHeight="1">
      <c r="B102" s="264"/>
      <c r="C102" s="265" t="s">
        <v>313</v>
      </c>
      <c r="D102" s="265"/>
      <c r="E102" s="265"/>
      <c r="F102" s="265"/>
      <c r="G102" s="265"/>
      <c r="H102" s="265"/>
      <c r="I102" s="265"/>
      <c r="J102" s="265"/>
      <c r="K102" s="266"/>
    </row>
    <row r="103" s="1" customFormat="1" ht="17.25" customHeight="1">
      <c r="B103" s="264"/>
      <c r="C103" s="267" t="s">
        <v>268</v>
      </c>
      <c r="D103" s="267"/>
      <c r="E103" s="267"/>
      <c r="F103" s="267" t="s">
        <v>269</v>
      </c>
      <c r="G103" s="268"/>
      <c r="H103" s="267" t="s">
        <v>58</v>
      </c>
      <c r="I103" s="267" t="s">
        <v>61</v>
      </c>
      <c r="J103" s="267" t="s">
        <v>270</v>
      </c>
      <c r="K103" s="266"/>
    </row>
    <row r="104" s="1" customFormat="1" ht="17.25" customHeight="1">
      <c r="B104" s="264"/>
      <c r="C104" s="269" t="s">
        <v>271</v>
      </c>
      <c r="D104" s="269"/>
      <c r="E104" s="269"/>
      <c r="F104" s="270" t="s">
        <v>272</v>
      </c>
      <c r="G104" s="271"/>
      <c r="H104" s="269"/>
      <c r="I104" s="269"/>
      <c r="J104" s="269" t="s">
        <v>273</v>
      </c>
      <c r="K104" s="266"/>
    </row>
    <row r="105" s="1" customFormat="1" ht="5.25" customHeight="1">
      <c r="B105" s="264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="1" customFormat="1" ht="15" customHeight="1">
      <c r="B106" s="264"/>
      <c r="C106" s="252" t="s">
        <v>57</v>
      </c>
      <c r="D106" s="274"/>
      <c r="E106" s="274"/>
      <c r="F106" s="275" t="s">
        <v>274</v>
      </c>
      <c r="G106" s="252"/>
      <c r="H106" s="252" t="s">
        <v>314</v>
      </c>
      <c r="I106" s="252" t="s">
        <v>276</v>
      </c>
      <c r="J106" s="252">
        <v>20</v>
      </c>
      <c r="K106" s="266"/>
    </row>
    <row r="107" s="1" customFormat="1" ht="15" customHeight="1">
      <c r="B107" s="264"/>
      <c r="C107" s="252" t="s">
        <v>277</v>
      </c>
      <c r="D107" s="252"/>
      <c r="E107" s="252"/>
      <c r="F107" s="275" t="s">
        <v>274</v>
      </c>
      <c r="G107" s="252"/>
      <c r="H107" s="252" t="s">
        <v>314</v>
      </c>
      <c r="I107" s="252" t="s">
        <v>276</v>
      </c>
      <c r="J107" s="252">
        <v>120</v>
      </c>
      <c r="K107" s="266"/>
    </row>
    <row r="108" s="1" customFormat="1" ht="15" customHeight="1">
      <c r="B108" s="277"/>
      <c r="C108" s="252" t="s">
        <v>279</v>
      </c>
      <c r="D108" s="252"/>
      <c r="E108" s="252"/>
      <c r="F108" s="275" t="s">
        <v>280</v>
      </c>
      <c r="G108" s="252"/>
      <c r="H108" s="252" t="s">
        <v>314</v>
      </c>
      <c r="I108" s="252" t="s">
        <v>276</v>
      </c>
      <c r="J108" s="252">
        <v>50</v>
      </c>
      <c r="K108" s="266"/>
    </row>
    <row r="109" s="1" customFormat="1" ht="15" customHeight="1">
      <c r="B109" s="277"/>
      <c r="C109" s="252" t="s">
        <v>282</v>
      </c>
      <c r="D109" s="252"/>
      <c r="E109" s="252"/>
      <c r="F109" s="275" t="s">
        <v>274</v>
      </c>
      <c r="G109" s="252"/>
      <c r="H109" s="252" t="s">
        <v>314</v>
      </c>
      <c r="I109" s="252" t="s">
        <v>284</v>
      </c>
      <c r="J109" s="252"/>
      <c r="K109" s="266"/>
    </row>
    <row r="110" s="1" customFormat="1" ht="15" customHeight="1">
      <c r="B110" s="277"/>
      <c r="C110" s="252" t="s">
        <v>293</v>
      </c>
      <c r="D110" s="252"/>
      <c r="E110" s="252"/>
      <c r="F110" s="275" t="s">
        <v>280</v>
      </c>
      <c r="G110" s="252"/>
      <c r="H110" s="252" t="s">
        <v>314</v>
      </c>
      <c r="I110" s="252" t="s">
        <v>276</v>
      </c>
      <c r="J110" s="252">
        <v>50</v>
      </c>
      <c r="K110" s="266"/>
    </row>
    <row r="111" s="1" customFormat="1" ht="15" customHeight="1">
      <c r="B111" s="277"/>
      <c r="C111" s="252" t="s">
        <v>301</v>
      </c>
      <c r="D111" s="252"/>
      <c r="E111" s="252"/>
      <c r="F111" s="275" t="s">
        <v>280</v>
      </c>
      <c r="G111" s="252"/>
      <c r="H111" s="252" t="s">
        <v>314</v>
      </c>
      <c r="I111" s="252" t="s">
        <v>276</v>
      </c>
      <c r="J111" s="252">
        <v>50</v>
      </c>
      <c r="K111" s="266"/>
    </row>
    <row r="112" s="1" customFormat="1" ht="15" customHeight="1">
      <c r="B112" s="277"/>
      <c r="C112" s="252" t="s">
        <v>299</v>
      </c>
      <c r="D112" s="252"/>
      <c r="E112" s="252"/>
      <c r="F112" s="275" t="s">
        <v>280</v>
      </c>
      <c r="G112" s="252"/>
      <c r="H112" s="252" t="s">
        <v>314</v>
      </c>
      <c r="I112" s="252" t="s">
        <v>276</v>
      </c>
      <c r="J112" s="252">
        <v>50</v>
      </c>
      <c r="K112" s="266"/>
    </row>
    <row r="113" s="1" customFormat="1" ht="15" customHeight="1">
      <c r="B113" s="277"/>
      <c r="C113" s="252" t="s">
        <v>57</v>
      </c>
      <c r="D113" s="252"/>
      <c r="E113" s="252"/>
      <c r="F113" s="275" t="s">
        <v>274</v>
      </c>
      <c r="G113" s="252"/>
      <c r="H113" s="252" t="s">
        <v>315</v>
      </c>
      <c r="I113" s="252" t="s">
        <v>276</v>
      </c>
      <c r="J113" s="252">
        <v>20</v>
      </c>
      <c r="K113" s="266"/>
    </row>
    <row r="114" s="1" customFormat="1" ht="15" customHeight="1">
      <c r="B114" s="277"/>
      <c r="C114" s="252" t="s">
        <v>316</v>
      </c>
      <c r="D114" s="252"/>
      <c r="E114" s="252"/>
      <c r="F114" s="275" t="s">
        <v>274</v>
      </c>
      <c r="G114" s="252"/>
      <c r="H114" s="252" t="s">
        <v>317</v>
      </c>
      <c r="I114" s="252" t="s">
        <v>276</v>
      </c>
      <c r="J114" s="252">
        <v>120</v>
      </c>
      <c r="K114" s="266"/>
    </row>
    <row r="115" s="1" customFormat="1" ht="15" customHeight="1">
      <c r="B115" s="277"/>
      <c r="C115" s="252" t="s">
        <v>42</v>
      </c>
      <c r="D115" s="252"/>
      <c r="E115" s="252"/>
      <c r="F115" s="275" t="s">
        <v>274</v>
      </c>
      <c r="G115" s="252"/>
      <c r="H115" s="252" t="s">
        <v>318</v>
      </c>
      <c r="I115" s="252" t="s">
        <v>309</v>
      </c>
      <c r="J115" s="252"/>
      <c r="K115" s="266"/>
    </row>
    <row r="116" s="1" customFormat="1" ht="15" customHeight="1">
      <c r="B116" s="277"/>
      <c r="C116" s="252" t="s">
        <v>52</v>
      </c>
      <c r="D116" s="252"/>
      <c r="E116" s="252"/>
      <c r="F116" s="275" t="s">
        <v>274</v>
      </c>
      <c r="G116" s="252"/>
      <c r="H116" s="252" t="s">
        <v>319</v>
      </c>
      <c r="I116" s="252" t="s">
        <v>309</v>
      </c>
      <c r="J116" s="252"/>
      <c r="K116" s="266"/>
    </row>
    <row r="117" s="1" customFormat="1" ht="15" customHeight="1">
      <c r="B117" s="277"/>
      <c r="C117" s="252" t="s">
        <v>61</v>
      </c>
      <c r="D117" s="252"/>
      <c r="E117" s="252"/>
      <c r="F117" s="275" t="s">
        <v>274</v>
      </c>
      <c r="G117" s="252"/>
      <c r="H117" s="252" t="s">
        <v>320</v>
      </c>
      <c r="I117" s="252" t="s">
        <v>321</v>
      </c>
      <c r="J117" s="252"/>
      <c r="K117" s="266"/>
    </row>
    <row r="118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="1" customFormat="1" ht="45" customHeight="1">
      <c r="B122" s="293"/>
      <c r="C122" s="243" t="s">
        <v>322</v>
      </c>
      <c r="D122" s="243"/>
      <c r="E122" s="243"/>
      <c r="F122" s="243"/>
      <c r="G122" s="243"/>
      <c r="H122" s="243"/>
      <c r="I122" s="243"/>
      <c r="J122" s="243"/>
      <c r="K122" s="294"/>
    </row>
    <row r="123" s="1" customFormat="1" ht="17.25" customHeight="1">
      <c r="B123" s="295"/>
      <c r="C123" s="267" t="s">
        <v>268</v>
      </c>
      <c r="D123" s="267"/>
      <c r="E123" s="267"/>
      <c r="F123" s="267" t="s">
        <v>269</v>
      </c>
      <c r="G123" s="268"/>
      <c r="H123" s="267" t="s">
        <v>58</v>
      </c>
      <c r="I123" s="267" t="s">
        <v>61</v>
      </c>
      <c r="J123" s="267" t="s">
        <v>270</v>
      </c>
      <c r="K123" s="296"/>
    </row>
    <row r="124" s="1" customFormat="1" ht="17.25" customHeight="1">
      <c r="B124" s="295"/>
      <c r="C124" s="269" t="s">
        <v>271</v>
      </c>
      <c r="D124" s="269"/>
      <c r="E124" s="269"/>
      <c r="F124" s="270" t="s">
        <v>272</v>
      </c>
      <c r="G124" s="271"/>
      <c r="H124" s="269"/>
      <c r="I124" s="269"/>
      <c r="J124" s="269" t="s">
        <v>273</v>
      </c>
      <c r="K124" s="296"/>
    </row>
    <row r="125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="1" customFormat="1" ht="15" customHeight="1">
      <c r="B126" s="297"/>
      <c r="C126" s="252" t="s">
        <v>277</v>
      </c>
      <c r="D126" s="274"/>
      <c r="E126" s="274"/>
      <c r="F126" s="275" t="s">
        <v>274</v>
      </c>
      <c r="G126" s="252"/>
      <c r="H126" s="252" t="s">
        <v>314</v>
      </c>
      <c r="I126" s="252" t="s">
        <v>276</v>
      </c>
      <c r="J126" s="252">
        <v>120</v>
      </c>
      <c r="K126" s="300"/>
    </row>
    <row r="127" s="1" customFormat="1" ht="15" customHeight="1">
      <c r="B127" s="297"/>
      <c r="C127" s="252" t="s">
        <v>323</v>
      </c>
      <c r="D127" s="252"/>
      <c r="E127" s="252"/>
      <c r="F127" s="275" t="s">
        <v>274</v>
      </c>
      <c r="G127" s="252"/>
      <c r="H127" s="252" t="s">
        <v>324</v>
      </c>
      <c r="I127" s="252" t="s">
        <v>276</v>
      </c>
      <c r="J127" s="252" t="s">
        <v>325</v>
      </c>
      <c r="K127" s="300"/>
    </row>
    <row r="128" s="1" customFormat="1" ht="15" customHeight="1">
      <c r="B128" s="297"/>
      <c r="C128" s="252" t="s">
        <v>222</v>
      </c>
      <c r="D128" s="252"/>
      <c r="E128" s="252"/>
      <c r="F128" s="275" t="s">
        <v>274</v>
      </c>
      <c r="G128" s="252"/>
      <c r="H128" s="252" t="s">
        <v>326</v>
      </c>
      <c r="I128" s="252" t="s">
        <v>276</v>
      </c>
      <c r="J128" s="252" t="s">
        <v>325</v>
      </c>
      <c r="K128" s="300"/>
    </row>
    <row r="129" s="1" customFormat="1" ht="15" customHeight="1">
      <c r="B129" s="297"/>
      <c r="C129" s="252" t="s">
        <v>285</v>
      </c>
      <c r="D129" s="252"/>
      <c r="E129" s="252"/>
      <c r="F129" s="275" t="s">
        <v>280</v>
      </c>
      <c r="G129" s="252"/>
      <c r="H129" s="252" t="s">
        <v>286</v>
      </c>
      <c r="I129" s="252" t="s">
        <v>276</v>
      </c>
      <c r="J129" s="252">
        <v>15</v>
      </c>
      <c r="K129" s="300"/>
    </row>
    <row r="130" s="1" customFormat="1" ht="15" customHeight="1">
      <c r="B130" s="297"/>
      <c r="C130" s="278" t="s">
        <v>287</v>
      </c>
      <c r="D130" s="278"/>
      <c r="E130" s="278"/>
      <c r="F130" s="279" t="s">
        <v>280</v>
      </c>
      <c r="G130" s="278"/>
      <c r="H130" s="278" t="s">
        <v>288</v>
      </c>
      <c r="I130" s="278" t="s">
        <v>276</v>
      </c>
      <c r="J130" s="278">
        <v>15</v>
      </c>
      <c r="K130" s="300"/>
    </row>
    <row r="131" s="1" customFormat="1" ht="15" customHeight="1">
      <c r="B131" s="297"/>
      <c r="C131" s="278" t="s">
        <v>289</v>
      </c>
      <c r="D131" s="278"/>
      <c r="E131" s="278"/>
      <c r="F131" s="279" t="s">
        <v>280</v>
      </c>
      <c r="G131" s="278"/>
      <c r="H131" s="278" t="s">
        <v>290</v>
      </c>
      <c r="I131" s="278" t="s">
        <v>276</v>
      </c>
      <c r="J131" s="278">
        <v>20</v>
      </c>
      <c r="K131" s="300"/>
    </row>
    <row r="132" s="1" customFormat="1" ht="15" customHeight="1">
      <c r="B132" s="297"/>
      <c r="C132" s="278" t="s">
        <v>291</v>
      </c>
      <c r="D132" s="278"/>
      <c r="E132" s="278"/>
      <c r="F132" s="279" t="s">
        <v>280</v>
      </c>
      <c r="G132" s="278"/>
      <c r="H132" s="278" t="s">
        <v>292</v>
      </c>
      <c r="I132" s="278" t="s">
        <v>276</v>
      </c>
      <c r="J132" s="278">
        <v>20</v>
      </c>
      <c r="K132" s="300"/>
    </row>
    <row r="133" s="1" customFormat="1" ht="15" customHeight="1">
      <c r="B133" s="297"/>
      <c r="C133" s="252" t="s">
        <v>279</v>
      </c>
      <c r="D133" s="252"/>
      <c r="E133" s="252"/>
      <c r="F133" s="275" t="s">
        <v>280</v>
      </c>
      <c r="G133" s="252"/>
      <c r="H133" s="252" t="s">
        <v>314</v>
      </c>
      <c r="I133" s="252" t="s">
        <v>276</v>
      </c>
      <c r="J133" s="252">
        <v>50</v>
      </c>
      <c r="K133" s="300"/>
    </row>
    <row r="134" s="1" customFormat="1" ht="15" customHeight="1">
      <c r="B134" s="297"/>
      <c r="C134" s="252" t="s">
        <v>293</v>
      </c>
      <c r="D134" s="252"/>
      <c r="E134" s="252"/>
      <c r="F134" s="275" t="s">
        <v>280</v>
      </c>
      <c r="G134" s="252"/>
      <c r="H134" s="252" t="s">
        <v>314</v>
      </c>
      <c r="I134" s="252" t="s">
        <v>276</v>
      </c>
      <c r="J134" s="252">
        <v>50</v>
      </c>
      <c r="K134" s="300"/>
    </row>
    <row r="135" s="1" customFormat="1" ht="15" customHeight="1">
      <c r="B135" s="297"/>
      <c r="C135" s="252" t="s">
        <v>299</v>
      </c>
      <c r="D135" s="252"/>
      <c r="E135" s="252"/>
      <c r="F135" s="275" t="s">
        <v>280</v>
      </c>
      <c r="G135" s="252"/>
      <c r="H135" s="252" t="s">
        <v>314</v>
      </c>
      <c r="I135" s="252" t="s">
        <v>276</v>
      </c>
      <c r="J135" s="252">
        <v>50</v>
      </c>
      <c r="K135" s="300"/>
    </row>
    <row r="136" s="1" customFormat="1" ht="15" customHeight="1">
      <c r="B136" s="297"/>
      <c r="C136" s="252" t="s">
        <v>301</v>
      </c>
      <c r="D136" s="252"/>
      <c r="E136" s="252"/>
      <c r="F136" s="275" t="s">
        <v>280</v>
      </c>
      <c r="G136" s="252"/>
      <c r="H136" s="252" t="s">
        <v>314</v>
      </c>
      <c r="I136" s="252" t="s">
        <v>276</v>
      </c>
      <c r="J136" s="252">
        <v>50</v>
      </c>
      <c r="K136" s="300"/>
    </row>
    <row r="137" s="1" customFormat="1" ht="15" customHeight="1">
      <c r="B137" s="297"/>
      <c r="C137" s="252" t="s">
        <v>302</v>
      </c>
      <c r="D137" s="252"/>
      <c r="E137" s="252"/>
      <c r="F137" s="275" t="s">
        <v>280</v>
      </c>
      <c r="G137" s="252"/>
      <c r="H137" s="252" t="s">
        <v>327</v>
      </c>
      <c r="I137" s="252" t="s">
        <v>276</v>
      </c>
      <c r="J137" s="252">
        <v>255</v>
      </c>
      <c r="K137" s="300"/>
    </row>
    <row r="138" s="1" customFormat="1" ht="15" customHeight="1">
      <c r="B138" s="297"/>
      <c r="C138" s="252" t="s">
        <v>304</v>
      </c>
      <c r="D138" s="252"/>
      <c r="E138" s="252"/>
      <c r="F138" s="275" t="s">
        <v>274</v>
      </c>
      <c r="G138" s="252"/>
      <c r="H138" s="252" t="s">
        <v>328</v>
      </c>
      <c r="I138" s="252" t="s">
        <v>306</v>
      </c>
      <c r="J138" s="252"/>
      <c r="K138" s="300"/>
    </row>
    <row r="139" s="1" customFormat="1" ht="15" customHeight="1">
      <c r="B139" s="297"/>
      <c r="C139" s="252" t="s">
        <v>307</v>
      </c>
      <c r="D139" s="252"/>
      <c r="E139" s="252"/>
      <c r="F139" s="275" t="s">
        <v>274</v>
      </c>
      <c r="G139" s="252"/>
      <c r="H139" s="252" t="s">
        <v>329</v>
      </c>
      <c r="I139" s="252" t="s">
        <v>309</v>
      </c>
      <c r="J139" s="252"/>
      <c r="K139" s="300"/>
    </row>
    <row r="140" s="1" customFormat="1" ht="15" customHeight="1">
      <c r="B140" s="297"/>
      <c r="C140" s="252" t="s">
        <v>310</v>
      </c>
      <c r="D140" s="252"/>
      <c r="E140" s="252"/>
      <c r="F140" s="275" t="s">
        <v>274</v>
      </c>
      <c r="G140" s="252"/>
      <c r="H140" s="252" t="s">
        <v>310</v>
      </c>
      <c r="I140" s="252" t="s">
        <v>309</v>
      </c>
      <c r="J140" s="252"/>
      <c r="K140" s="300"/>
    </row>
    <row r="141" s="1" customFormat="1" ht="15" customHeight="1">
      <c r="B141" s="297"/>
      <c r="C141" s="252" t="s">
        <v>42</v>
      </c>
      <c r="D141" s="252"/>
      <c r="E141" s="252"/>
      <c r="F141" s="275" t="s">
        <v>274</v>
      </c>
      <c r="G141" s="252"/>
      <c r="H141" s="252" t="s">
        <v>330</v>
      </c>
      <c r="I141" s="252" t="s">
        <v>309</v>
      </c>
      <c r="J141" s="252"/>
      <c r="K141" s="300"/>
    </row>
    <row r="142" s="1" customFormat="1" ht="15" customHeight="1">
      <c r="B142" s="297"/>
      <c r="C142" s="252" t="s">
        <v>331</v>
      </c>
      <c r="D142" s="252"/>
      <c r="E142" s="252"/>
      <c r="F142" s="275" t="s">
        <v>274</v>
      </c>
      <c r="G142" s="252"/>
      <c r="H142" s="252" t="s">
        <v>332</v>
      </c>
      <c r="I142" s="252" t="s">
        <v>309</v>
      </c>
      <c r="J142" s="252"/>
      <c r="K142" s="300"/>
    </row>
    <row r="143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="1" customFormat="1" ht="45" customHeight="1">
      <c r="B147" s="264"/>
      <c r="C147" s="265" t="s">
        <v>333</v>
      </c>
      <c r="D147" s="265"/>
      <c r="E147" s="265"/>
      <c r="F147" s="265"/>
      <c r="G147" s="265"/>
      <c r="H147" s="265"/>
      <c r="I147" s="265"/>
      <c r="J147" s="265"/>
      <c r="K147" s="266"/>
    </row>
    <row r="148" s="1" customFormat="1" ht="17.25" customHeight="1">
      <c r="B148" s="264"/>
      <c r="C148" s="267" t="s">
        <v>268</v>
      </c>
      <c r="D148" s="267"/>
      <c r="E148" s="267"/>
      <c r="F148" s="267" t="s">
        <v>269</v>
      </c>
      <c r="G148" s="268"/>
      <c r="H148" s="267" t="s">
        <v>58</v>
      </c>
      <c r="I148" s="267" t="s">
        <v>61</v>
      </c>
      <c r="J148" s="267" t="s">
        <v>270</v>
      </c>
      <c r="K148" s="266"/>
    </row>
    <row r="149" s="1" customFormat="1" ht="17.25" customHeight="1">
      <c r="B149" s="264"/>
      <c r="C149" s="269" t="s">
        <v>271</v>
      </c>
      <c r="D149" s="269"/>
      <c r="E149" s="269"/>
      <c r="F149" s="270" t="s">
        <v>272</v>
      </c>
      <c r="G149" s="271"/>
      <c r="H149" s="269"/>
      <c r="I149" s="269"/>
      <c r="J149" s="269" t="s">
        <v>273</v>
      </c>
      <c r="K149" s="266"/>
    </row>
    <row r="150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="1" customFormat="1" ht="15" customHeight="1">
      <c r="B151" s="277"/>
      <c r="C151" s="304" t="s">
        <v>277</v>
      </c>
      <c r="D151" s="252"/>
      <c r="E151" s="252"/>
      <c r="F151" s="305" t="s">
        <v>274</v>
      </c>
      <c r="G151" s="252"/>
      <c r="H151" s="304" t="s">
        <v>314</v>
      </c>
      <c r="I151" s="304" t="s">
        <v>276</v>
      </c>
      <c r="J151" s="304">
        <v>120</v>
      </c>
      <c r="K151" s="300"/>
    </row>
    <row r="152" s="1" customFormat="1" ht="15" customHeight="1">
      <c r="B152" s="277"/>
      <c r="C152" s="304" t="s">
        <v>323</v>
      </c>
      <c r="D152" s="252"/>
      <c r="E152" s="252"/>
      <c r="F152" s="305" t="s">
        <v>274</v>
      </c>
      <c r="G152" s="252"/>
      <c r="H152" s="304" t="s">
        <v>334</v>
      </c>
      <c r="I152" s="304" t="s">
        <v>276</v>
      </c>
      <c r="J152" s="304" t="s">
        <v>325</v>
      </c>
      <c r="K152" s="300"/>
    </row>
    <row r="153" s="1" customFormat="1" ht="15" customHeight="1">
      <c r="B153" s="277"/>
      <c r="C153" s="304" t="s">
        <v>222</v>
      </c>
      <c r="D153" s="252"/>
      <c r="E153" s="252"/>
      <c r="F153" s="305" t="s">
        <v>274</v>
      </c>
      <c r="G153" s="252"/>
      <c r="H153" s="304" t="s">
        <v>335</v>
      </c>
      <c r="I153" s="304" t="s">
        <v>276</v>
      </c>
      <c r="J153" s="304" t="s">
        <v>325</v>
      </c>
      <c r="K153" s="300"/>
    </row>
    <row r="154" s="1" customFormat="1" ht="15" customHeight="1">
      <c r="B154" s="277"/>
      <c r="C154" s="304" t="s">
        <v>279</v>
      </c>
      <c r="D154" s="252"/>
      <c r="E154" s="252"/>
      <c r="F154" s="305" t="s">
        <v>280</v>
      </c>
      <c r="G154" s="252"/>
      <c r="H154" s="304" t="s">
        <v>314</v>
      </c>
      <c r="I154" s="304" t="s">
        <v>276</v>
      </c>
      <c r="J154" s="304">
        <v>50</v>
      </c>
      <c r="K154" s="300"/>
    </row>
    <row r="155" s="1" customFormat="1" ht="15" customHeight="1">
      <c r="B155" s="277"/>
      <c r="C155" s="304" t="s">
        <v>282</v>
      </c>
      <c r="D155" s="252"/>
      <c r="E155" s="252"/>
      <c r="F155" s="305" t="s">
        <v>274</v>
      </c>
      <c r="G155" s="252"/>
      <c r="H155" s="304" t="s">
        <v>314</v>
      </c>
      <c r="I155" s="304" t="s">
        <v>284</v>
      </c>
      <c r="J155" s="304"/>
      <c r="K155" s="300"/>
    </row>
    <row r="156" s="1" customFormat="1" ht="15" customHeight="1">
      <c r="B156" s="277"/>
      <c r="C156" s="304" t="s">
        <v>293</v>
      </c>
      <c r="D156" s="252"/>
      <c r="E156" s="252"/>
      <c r="F156" s="305" t="s">
        <v>280</v>
      </c>
      <c r="G156" s="252"/>
      <c r="H156" s="304" t="s">
        <v>314</v>
      </c>
      <c r="I156" s="304" t="s">
        <v>276</v>
      </c>
      <c r="J156" s="304">
        <v>50</v>
      </c>
      <c r="K156" s="300"/>
    </row>
    <row r="157" s="1" customFormat="1" ht="15" customHeight="1">
      <c r="B157" s="277"/>
      <c r="C157" s="304" t="s">
        <v>301</v>
      </c>
      <c r="D157" s="252"/>
      <c r="E157" s="252"/>
      <c r="F157" s="305" t="s">
        <v>280</v>
      </c>
      <c r="G157" s="252"/>
      <c r="H157" s="304" t="s">
        <v>314</v>
      </c>
      <c r="I157" s="304" t="s">
        <v>276</v>
      </c>
      <c r="J157" s="304">
        <v>50</v>
      </c>
      <c r="K157" s="300"/>
    </row>
    <row r="158" s="1" customFormat="1" ht="15" customHeight="1">
      <c r="B158" s="277"/>
      <c r="C158" s="304" t="s">
        <v>299</v>
      </c>
      <c r="D158" s="252"/>
      <c r="E158" s="252"/>
      <c r="F158" s="305" t="s">
        <v>280</v>
      </c>
      <c r="G158" s="252"/>
      <c r="H158" s="304" t="s">
        <v>314</v>
      </c>
      <c r="I158" s="304" t="s">
        <v>276</v>
      </c>
      <c r="J158" s="304">
        <v>50</v>
      </c>
      <c r="K158" s="300"/>
    </row>
    <row r="159" s="1" customFormat="1" ht="15" customHeight="1">
      <c r="B159" s="277"/>
      <c r="C159" s="304" t="s">
        <v>94</v>
      </c>
      <c r="D159" s="252"/>
      <c r="E159" s="252"/>
      <c r="F159" s="305" t="s">
        <v>274</v>
      </c>
      <c r="G159" s="252"/>
      <c r="H159" s="304" t="s">
        <v>336</v>
      </c>
      <c r="I159" s="304" t="s">
        <v>276</v>
      </c>
      <c r="J159" s="304" t="s">
        <v>337</v>
      </c>
      <c r="K159" s="300"/>
    </row>
    <row r="160" s="1" customFormat="1" ht="15" customHeight="1">
      <c r="B160" s="277"/>
      <c r="C160" s="304" t="s">
        <v>338</v>
      </c>
      <c r="D160" s="252"/>
      <c r="E160" s="252"/>
      <c r="F160" s="305" t="s">
        <v>274</v>
      </c>
      <c r="G160" s="252"/>
      <c r="H160" s="304" t="s">
        <v>339</v>
      </c>
      <c r="I160" s="304" t="s">
        <v>309</v>
      </c>
      <c r="J160" s="304"/>
      <c r="K160" s="300"/>
    </row>
    <row r="16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="1" customFormat="1" ht="45" customHeight="1">
      <c r="B165" s="242"/>
      <c r="C165" s="243" t="s">
        <v>340</v>
      </c>
      <c r="D165" s="243"/>
      <c r="E165" s="243"/>
      <c r="F165" s="243"/>
      <c r="G165" s="243"/>
      <c r="H165" s="243"/>
      <c r="I165" s="243"/>
      <c r="J165" s="243"/>
      <c r="K165" s="244"/>
    </row>
    <row r="166" s="1" customFormat="1" ht="17.25" customHeight="1">
      <c r="B166" s="242"/>
      <c r="C166" s="267" t="s">
        <v>268</v>
      </c>
      <c r="D166" s="267"/>
      <c r="E166" s="267"/>
      <c r="F166" s="267" t="s">
        <v>269</v>
      </c>
      <c r="G166" s="309"/>
      <c r="H166" s="310" t="s">
        <v>58</v>
      </c>
      <c r="I166" s="310" t="s">
        <v>61</v>
      </c>
      <c r="J166" s="267" t="s">
        <v>270</v>
      </c>
      <c r="K166" s="244"/>
    </row>
    <row r="167" s="1" customFormat="1" ht="17.25" customHeight="1">
      <c r="B167" s="245"/>
      <c r="C167" s="269" t="s">
        <v>271</v>
      </c>
      <c r="D167" s="269"/>
      <c r="E167" s="269"/>
      <c r="F167" s="270" t="s">
        <v>272</v>
      </c>
      <c r="G167" s="311"/>
      <c r="H167" s="312"/>
      <c r="I167" s="312"/>
      <c r="J167" s="269" t="s">
        <v>273</v>
      </c>
      <c r="K167" s="247"/>
    </row>
    <row r="168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="1" customFormat="1" ht="15" customHeight="1">
      <c r="B169" s="277"/>
      <c r="C169" s="252" t="s">
        <v>277</v>
      </c>
      <c r="D169" s="252"/>
      <c r="E169" s="252"/>
      <c r="F169" s="275" t="s">
        <v>274</v>
      </c>
      <c r="G169" s="252"/>
      <c r="H169" s="252" t="s">
        <v>314</v>
      </c>
      <c r="I169" s="252" t="s">
        <v>276</v>
      </c>
      <c r="J169" s="252">
        <v>120</v>
      </c>
      <c r="K169" s="300"/>
    </row>
    <row r="170" s="1" customFormat="1" ht="15" customHeight="1">
      <c r="B170" s="277"/>
      <c r="C170" s="252" t="s">
        <v>323</v>
      </c>
      <c r="D170" s="252"/>
      <c r="E170" s="252"/>
      <c r="F170" s="275" t="s">
        <v>274</v>
      </c>
      <c r="G170" s="252"/>
      <c r="H170" s="252" t="s">
        <v>324</v>
      </c>
      <c r="I170" s="252" t="s">
        <v>276</v>
      </c>
      <c r="J170" s="252" t="s">
        <v>325</v>
      </c>
      <c r="K170" s="300"/>
    </row>
    <row r="171" s="1" customFormat="1" ht="15" customHeight="1">
      <c r="B171" s="277"/>
      <c r="C171" s="252" t="s">
        <v>222</v>
      </c>
      <c r="D171" s="252"/>
      <c r="E171" s="252"/>
      <c r="F171" s="275" t="s">
        <v>274</v>
      </c>
      <c r="G171" s="252"/>
      <c r="H171" s="252" t="s">
        <v>341</v>
      </c>
      <c r="I171" s="252" t="s">
        <v>276</v>
      </c>
      <c r="J171" s="252" t="s">
        <v>325</v>
      </c>
      <c r="K171" s="300"/>
    </row>
    <row r="172" s="1" customFormat="1" ht="15" customHeight="1">
      <c r="B172" s="277"/>
      <c r="C172" s="252" t="s">
        <v>279</v>
      </c>
      <c r="D172" s="252"/>
      <c r="E172" s="252"/>
      <c r="F172" s="275" t="s">
        <v>280</v>
      </c>
      <c r="G172" s="252"/>
      <c r="H172" s="252" t="s">
        <v>341</v>
      </c>
      <c r="I172" s="252" t="s">
        <v>276</v>
      </c>
      <c r="J172" s="252">
        <v>50</v>
      </c>
      <c r="K172" s="300"/>
    </row>
    <row r="173" s="1" customFormat="1" ht="15" customHeight="1">
      <c r="B173" s="277"/>
      <c r="C173" s="252" t="s">
        <v>282</v>
      </c>
      <c r="D173" s="252"/>
      <c r="E173" s="252"/>
      <c r="F173" s="275" t="s">
        <v>274</v>
      </c>
      <c r="G173" s="252"/>
      <c r="H173" s="252" t="s">
        <v>341</v>
      </c>
      <c r="I173" s="252" t="s">
        <v>284</v>
      </c>
      <c r="J173" s="252"/>
      <c r="K173" s="300"/>
    </row>
    <row r="174" s="1" customFormat="1" ht="15" customHeight="1">
      <c r="B174" s="277"/>
      <c r="C174" s="252" t="s">
        <v>293</v>
      </c>
      <c r="D174" s="252"/>
      <c r="E174" s="252"/>
      <c r="F174" s="275" t="s">
        <v>280</v>
      </c>
      <c r="G174" s="252"/>
      <c r="H174" s="252" t="s">
        <v>341</v>
      </c>
      <c r="I174" s="252" t="s">
        <v>276</v>
      </c>
      <c r="J174" s="252">
        <v>50</v>
      </c>
      <c r="K174" s="300"/>
    </row>
    <row r="175" s="1" customFormat="1" ht="15" customHeight="1">
      <c r="B175" s="277"/>
      <c r="C175" s="252" t="s">
        <v>301</v>
      </c>
      <c r="D175" s="252"/>
      <c r="E175" s="252"/>
      <c r="F175" s="275" t="s">
        <v>280</v>
      </c>
      <c r="G175" s="252"/>
      <c r="H175" s="252" t="s">
        <v>341</v>
      </c>
      <c r="I175" s="252" t="s">
        <v>276</v>
      </c>
      <c r="J175" s="252">
        <v>50</v>
      </c>
      <c r="K175" s="300"/>
    </row>
    <row r="176" s="1" customFormat="1" ht="15" customHeight="1">
      <c r="B176" s="277"/>
      <c r="C176" s="252" t="s">
        <v>299</v>
      </c>
      <c r="D176" s="252"/>
      <c r="E176" s="252"/>
      <c r="F176" s="275" t="s">
        <v>280</v>
      </c>
      <c r="G176" s="252"/>
      <c r="H176" s="252" t="s">
        <v>341</v>
      </c>
      <c r="I176" s="252" t="s">
        <v>276</v>
      </c>
      <c r="J176" s="252">
        <v>50</v>
      </c>
      <c r="K176" s="300"/>
    </row>
    <row r="177" s="1" customFormat="1" ht="15" customHeight="1">
      <c r="B177" s="277"/>
      <c r="C177" s="252" t="s">
        <v>98</v>
      </c>
      <c r="D177" s="252"/>
      <c r="E177" s="252"/>
      <c r="F177" s="275" t="s">
        <v>274</v>
      </c>
      <c r="G177" s="252"/>
      <c r="H177" s="252" t="s">
        <v>342</v>
      </c>
      <c r="I177" s="252" t="s">
        <v>343</v>
      </c>
      <c r="J177" s="252"/>
      <c r="K177" s="300"/>
    </row>
    <row r="178" s="1" customFormat="1" ht="15" customHeight="1">
      <c r="B178" s="277"/>
      <c r="C178" s="252" t="s">
        <v>61</v>
      </c>
      <c r="D178" s="252"/>
      <c r="E178" s="252"/>
      <c r="F178" s="275" t="s">
        <v>274</v>
      </c>
      <c r="G178" s="252"/>
      <c r="H178" s="252" t="s">
        <v>344</v>
      </c>
      <c r="I178" s="252" t="s">
        <v>345</v>
      </c>
      <c r="J178" s="252">
        <v>1</v>
      </c>
      <c r="K178" s="300"/>
    </row>
    <row r="179" s="1" customFormat="1" ht="15" customHeight="1">
      <c r="B179" s="277"/>
      <c r="C179" s="252" t="s">
        <v>57</v>
      </c>
      <c r="D179" s="252"/>
      <c r="E179" s="252"/>
      <c r="F179" s="275" t="s">
        <v>274</v>
      </c>
      <c r="G179" s="252"/>
      <c r="H179" s="252" t="s">
        <v>346</v>
      </c>
      <c r="I179" s="252" t="s">
        <v>276</v>
      </c>
      <c r="J179" s="252">
        <v>20</v>
      </c>
      <c r="K179" s="300"/>
    </row>
    <row r="180" s="1" customFormat="1" ht="15" customHeight="1">
      <c r="B180" s="277"/>
      <c r="C180" s="252" t="s">
        <v>58</v>
      </c>
      <c r="D180" s="252"/>
      <c r="E180" s="252"/>
      <c r="F180" s="275" t="s">
        <v>274</v>
      </c>
      <c r="G180" s="252"/>
      <c r="H180" s="252" t="s">
        <v>347</v>
      </c>
      <c r="I180" s="252" t="s">
        <v>276</v>
      </c>
      <c r="J180" s="252">
        <v>255</v>
      </c>
      <c r="K180" s="300"/>
    </row>
    <row r="181" s="1" customFormat="1" ht="15" customHeight="1">
      <c r="B181" s="277"/>
      <c r="C181" s="252" t="s">
        <v>99</v>
      </c>
      <c r="D181" s="252"/>
      <c r="E181" s="252"/>
      <c r="F181" s="275" t="s">
        <v>274</v>
      </c>
      <c r="G181" s="252"/>
      <c r="H181" s="252" t="s">
        <v>238</v>
      </c>
      <c r="I181" s="252" t="s">
        <v>276</v>
      </c>
      <c r="J181" s="252">
        <v>10</v>
      </c>
      <c r="K181" s="300"/>
    </row>
    <row r="182" s="1" customFormat="1" ht="15" customHeight="1">
      <c r="B182" s="277"/>
      <c r="C182" s="252" t="s">
        <v>100</v>
      </c>
      <c r="D182" s="252"/>
      <c r="E182" s="252"/>
      <c r="F182" s="275" t="s">
        <v>274</v>
      </c>
      <c r="G182" s="252"/>
      <c r="H182" s="252" t="s">
        <v>348</v>
      </c>
      <c r="I182" s="252" t="s">
        <v>309</v>
      </c>
      <c r="J182" s="252"/>
      <c r="K182" s="300"/>
    </row>
    <row r="183" s="1" customFormat="1" ht="15" customHeight="1">
      <c r="B183" s="277"/>
      <c r="C183" s="252" t="s">
        <v>349</v>
      </c>
      <c r="D183" s="252"/>
      <c r="E183" s="252"/>
      <c r="F183" s="275" t="s">
        <v>274</v>
      </c>
      <c r="G183" s="252"/>
      <c r="H183" s="252" t="s">
        <v>350</v>
      </c>
      <c r="I183" s="252" t="s">
        <v>309</v>
      </c>
      <c r="J183" s="252"/>
      <c r="K183" s="300"/>
    </row>
    <row r="184" s="1" customFormat="1" ht="15" customHeight="1">
      <c r="B184" s="277"/>
      <c r="C184" s="252" t="s">
        <v>338</v>
      </c>
      <c r="D184" s="252"/>
      <c r="E184" s="252"/>
      <c r="F184" s="275" t="s">
        <v>274</v>
      </c>
      <c r="G184" s="252"/>
      <c r="H184" s="252" t="s">
        <v>351</v>
      </c>
      <c r="I184" s="252" t="s">
        <v>309</v>
      </c>
      <c r="J184" s="252"/>
      <c r="K184" s="300"/>
    </row>
    <row r="185" s="1" customFormat="1" ht="15" customHeight="1">
      <c r="B185" s="277"/>
      <c r="C185" s="252" t="s">
        <v>102</v>
      </c>
      <c r="D185" s="252"/>
      <c r="E185" s="252"/>
      <c r="F185" s="275" t="s">
        <v>280</v>
      </c>
      <c r="G185" s="252"/>
      <c r="H185" s="252" t="s">
        <v>352</v>
      </c>
      <c r="I185" s="252" t="s">
        <v>276</v>
      </c>
      <c r="J185" s="252">
        <v>50</v>
      </c>
      <c r="K185" s="300"/>
    </row>
    <row r="186" s="1" customFormat="1" ht="15" customHeight="1">
      <c r="B186" s="277"/>
      <c r="C186" s="252" t="s">
        <v>353</v>
      </c>
      <c r="D186" s="252"/>
      <c r="E186" s="252"/>
      <c r="F186" s="275" t="s">
        <v>280</v>
      </c>
      <c r="G186" s="252"/>
      <c r="H186" s="252" t="s">
        <v>354</v>
      </c>
      <c r="I186" s="252" t="s">
        <v>355</v>
      </c>
      <c r="J186" s="252"/>
      <c r="K186" s="300"/>
    </row>
    <row r="187" s="1" customFormat="1" ht="15" customHeight="1">
      <c r="B187" s="277"/>
      <c r="C187" s="252" t="s">
        <v>356</v>
      </c>
      <c r="D187" s="252"/>
      <c r="E187" s="252"/>
      <c r="F187" s="275" t="s">
        <v>280</v>
      </c>
      <c r="G187" s="252"/>
      <c r="H187" s="252" t="s">
        <v>357</v>
      </c>
      <c r="I187" s="252" t="s">
        <v>355</v>
      </c>
      <c r="J187" s="252"/>
      <c r="K187" s="300"/>
    </row>
    <row r="188" s="1" customFormat="1" ht="15" customHeight="1">
      <c r="B188" s="277"/>
      <c r="C188" s="252" t="s">
        <v>358</v>
      </c>
      <c r="D188" s="252"/>
      <c r="E188" s="252"/>
      <c r="F188" s="275" t="s">
        <v>280</v>
      </c>
      <c r="G188" s="252"/>
      <c r="H188" s="252" t="s">
        <v>359</v>
      </c>
      <c r="I188" s="252" t="s">
        <v>355</v>
      </c>
      <c r="J188" s="252"/>
      <c r="K188" s="300"/>
    </row>
    <row r="189" s="1" customFormat="1" ht="15" customHeight="1">
      <c r="B189" s="277"/>
      <c r="C189" s="313" t="s">
        <v>360</v>
      </c>
      <c r="D189" s="252"/>
      <c r="E189" s="252"/>
      <c r="F189" s="275" t="s">
        <v>280</v>
      </c>
      <c r="G189" s="252"/>
      <c r="H189" s="252" t="s">
        <v>361</v>
      </c>
      <c r="I189" s="252" t="s">
        <v>362</v>
      </c>
      <c r="J189" s="314" t="s">
        <v>363</v>
      </c>
      <c r="K189" s="300"/>
    </row>
    <row r="190" s="14" customFormat="1" ht="15" customHeight="1">
      <c r="B190" s="315"/>
      <c r="C190" s="316" t="s">
        <v>364</v>
      </c>
      <c r="D190" s="317"/>
      <c r="E190" s="317"/>
      <c r="F190" s="318" t="s">
        <v>280</v>
      </c>
      <c r="G190" s="317"/>
      <c r="H190" s="317" t="s">
        <v>365</v>
      </c>
      <c r="I190" s="317" t="s">
        <v>362</v>
      </c>
      <c r="J190" s="319" t="s">
        <v>363</v>
      </c>
      <c r="K190" s="320"/>
    </row>
    <row r="191" s="1" customFormat="1" ht="15" customHeight="1">
      <c r="B191" s="277"/>
      <c r="C191" s="313" t="s">
        <v>46</v>
      </c>
      <c r="D191" s="252"/>
      <c r="E191" s="252"/>
      <c r="F191" s="275" t="s">
        <v>274</v>
      </c>
      <c r="G191" s="252"/>
      <c r="H191" s="249" t="s">
        <v>366</v>
      </c>
      <c r="I191" s="252" t="s">
        <v>367</v>
      </c>
      <c r="J191" s="252"/>
      <c r="K191" s="300"/>
    </row>
    <row r="192" s="1" customFormat="1" ht="15" customHeight="1">
      <c r="B192" s="277"/>
      <c r="C192" s="313" t="s">
        <v>368</v>
      </c>
      <c r="D192" s="252"/>
      <c r="E192" s="252"/>
      <c r="F192" s="275" t="s">
        <v>274</v>
      </c>
      <c r="G192" s="252"/>
      <c r="H192" s="252" t="s">
        <v>369</v>
      </c>
      <c r="I192" s="252" t="s">
        <v>309</v>
      </c>
      <c r="J192" s="252"/>
      <c r="K192" s="300"/>
    </row>
    <row r="193" s="1" customFormat="1" ht="15" customHeight="1">
      <c r="B193" s="277"/>
      <c r="C193" s="313" t="s">
        <v>370</v>
      </c>
      <c r="D193" s="252"/>
      <c r="E193" s="252"/>
      <c r="F193" s="275" t="s">
        <v>274</v>
      </c>
      <c r="G193" s="252"/>
      <c r="H193" s="252" t="s">
        <v>371</v>
      </c>
      <c r="I193" s="252" t="s">
        <v>309</v>
      </c>
      <c r="J193" s="252"/>
      <c r="K193" s="300"/>
    </row>
    <row r="194" s="1" customFormat="1" ht="15" customHeight="1">
      <c r="B194" s="277"/>
      <c r="C194" s="313" t="s">
        <v>372</v>
      </c>
      <c r="D194" s="252"/>
      <c r="E194" s="252"/>
      <c r="F194" s="275" t="s">
        <v>280</v>
      </c>
      <c r="G194" s="252"/>
      <c r="H194" s="252" t="s">
        <v>373</v>
      </c>
      <c r="I194" s="252" t="s">
        <v>309</v>
      </c>
      <c r="J194" s="252"/>
      <c r="K194" s="300"/>
    </row>
    <row r="195" s="1" customFormat="1" ht="15" customHeight="1">
      <c r="B195" s="306"/>
      <c r="C195" s="321"/>
      <c r="D195" s="286"/>
      <c r="E195" s="286"/>
      <c r="F195" s="286"/>
      <c r="G195" s="286"/>
      <c r="H195" s="286"/>
      <c r="I195" s="286"/>
      <c r="J195" s="286"/>
      <c r="K195" s="307"/>
    </row>
    <row r="196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="1" customFormat="1" ht="18.75" customHeight="1">
      <c r="B197" s="288"/>
      <c r="C197" s="298"/>
      <c r="D197" s="298"/>
      <c r="E197" s="298"/>
      <c r="F197" s="308"/>
      <c r="G197" s="298"/>
      <c r="H197" s="298"/>
      <c r="I197" s="298"/>
      <c r="J197" s="298"/>
      <c r="K197" s="288"/>
    </row>
    <row r="198" s="1" customFormat="1" ht="18.75" customHeight="1"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</row>
    <row r="199" s="1" customFormat="1" ht="13.5">
      <c r="B199" s="239"/>
      <c r="C199" s="240"/>
      <c r="D199" s="240"/>
      <c r="E199" s="240"/>
      <c r="F199" s="240"/>
      <c r="G199" s="240"/>
      <c r="H199" s="240"/>
      <c r="I199" s="240"/>
      <c r="J199" s="240"/>
      <c r="K199" s="241"/>
    </row>
    <row r="200" s="1" customFormat="1" ht="21">
      <c r="B200" s="242"/>
      <c r="C200" s="243" t="s">
        <v>374</v>
      </c>
      <c r="D200" s="243"/>
      <c r="E200" s="243"/>
      <c r="F200" s="243"/>
      <c r="G200" s="243"/>
      <c r="H200" s="243"/>
      <c r="I200" s="243"/>
      <c r="J200" s="243"/>
      <c r="K200" s="244"/>
    </row>
    <row r="201" s="1" customFormat="1" ht="25.5" customHeight="1">
      <c r="B201" s="242"/>
      <c r="C201" s="322" t="s">
        <v>375</v>
      </c>
      <c r="D201" s="322"/>
      <c r="E201" s="322"/>
      <c r="F201" s="322" t="s">
        <v>376</v>
      </c>
      <c r="G201" s="323"/>
      <c r="H201" s="322" t="s">
        <v>377</v>
      </c>
      <c r="I201" s="322"/>
      <c r="J201" s="322"/>
      <c r="K201" s="244"/>
    </row>
    <row r="202" s="1" customFormat="1" ht="5.25" customHeight="1">
      <c r="B202" s="277"/>
      <c r="C202" s="272"/>
      <c r="D202" s="272"/>
      <c r="E202" s="272"/>
      <c r="F202" s="272"/>
      <c r="G202" s="298"/>
      <c r="H202" s="272"/>
      <c r="I202" s="272"/>
      <c r="J202" s="272"/>
      <c r="K202" s="300"/>
    </row>
    <row r="203" s="1" customFormat="1" ht="15" customHeight="1">
      <c r="B203" s="277"/>
      <c r="C203" s="252" t="s">
        <v>367</v>
      </c>
      <c r="D203" s="252"/>
      <c r="E203" s="252"/>
      <c r="F203" s="275" t="s">
        <v>47</v>
      </c>
      <c r="G203" s="252"/>
      <c r="H203" s="252" t="s">
        <v>378</v>
      </c>
      <c r="I203" s="252"/>
      <c r="J203" s="252"/>
      <c r="K203" s="300"/>
    </row>
    <row r="204" s="1" customFormat="1" ht="15" customHeight="1">
      <c r="B204" s="277"/>
      <c r="C204" s="252"/>
      <c r="D204" s="252"/>
      <c r="E204" s="252"/>
      <c r="F204" s="275" t="s">
        <v>48</v>
      </c>
      <c r="G204" s="252"/>
      <c r="H204" s="252" t="s">
        <v>379</v>
      </c>
      <c r="I204" s="252"/>
      <c r="J204" s="252"/>
      <c r="K204" s="300"/>
    </row>
    <row r="205" s="1" customFormat="1" ht="15" customHeight="1">
      <c r="B205" s="277"/>
      <c r="C205" s="252"/>
      <c r="D205" s="252"/>
      <c r="E205" s="252"/>
      <c r="F205" s="275" t="s">
        <v>51</v>
      </c>
      <c r="G205" s="252"/>
      <c r="H205" s="252" t="s">
        <v>380</v>
      </c>
      <c r="I205" s="252"/>
      <c r="J205" s="252"/>
      <c r="K205" s="300"/>
    </row>
    <row r="206" s="1" customFormat="1" ht="15" customHeight="1">
      <c r="B206" s="277"/>
      <c r="C206" s="252"/>
      <c r="D206" s="252"/>
      <c r="E206" s="252"/>
      <c r="F206" s="275" t="s">
        <v>49</v>
      </c>
      <c r="G206" s="252"/>
      <c r="H206" s="252" t="s">
        <v>381</v>
      </c>
      <c r="I206" s="252"/>
      <c r="J206" s="252"/>
      <c r="K206" s="300"/>
    </row>
    <row r="207" s="1" customFormat="1" ht="15" customHeight="1">
      <c r="B207" s="277"/>
      <c r="C207" s="252"/>
      <c r="D207" s="252"/>
      <c r="E207" s="252"/>
      <c r="F207" s="275" t="s">
        <v>50</v>
      </c>
      <c r="G207" s="252"/>
      <c r="H207" s="252" t="s">
        <v>382</v>
      </c>
      <c r="I207" s="252"/>
      <c r="J207" s="252"/>
      <c r="K207" s="300"/>
    </row>
    <row r="208" s="1" customFormat="1" ht="15" customHeight="1">
      <c r="B208" s="277"/>
      <c r="C208" s="252"/>
      <c r="D208" s="252"/>
      <c r="E208" s="252"/>
      <c r="F208" s="275"/>
      <c r="G208" s="252"/>
      <c r="H208" s="252"/>
      <c r="I208" s="252"/>
      <c r="J208" s="252"/>
      <c r="K208" s="300"/>
    </row>
    <row r="209" s="1" customFormat="1" ht="15" customHeight="1">
      <c r="B209" s="277"/>
      <c r="C209" s="252" t="s">
        <v>321</v>
      </c>
      <c r="D209" s="252"/>
      <c r="E209" s="252"/>
      <c r="F209" s="275" t="s">
        <v>83</v>
      </c>
      <c r="G209" s="252"/>
      <c r="H209" s="252" t="s">
        <v>383</v>
      </c>
      <c r="I209" s="252"/>
      <c r="J209" s="252"/>
      <c r="K209" s="300"/>
    </row>
    <row r="210" s="1" customFormat="1" ht="15" customHeight="1">
      <c r="B210" s="277"/>
      <c r="C210" s="252"/>
      <c r="D210" s="252"/>
      <c r="E210" s="252"/>
      <c r="F210" s="275" t="s">
        <v>217</v>
      </c>
      <c r="G210" s="252"/>
      <c r="H210" s="252" t="s">
        <v>218</v>
      </c>
      <c r="I210" s="252"/>
      <c r="J210" s="252"/>
      <c r="K210" s="300"/>
    </row>
    <row r="211" s="1" customFormat="1" ht="15" customHeight="1">
      <c r="B211" s="277"/>
      <c r="C211" s="252"/>
      <c r="D211" s="252"/>
      <c r="E211" s="252"/>
      <c r="F211" s="275" t="s">
        <v>215</v>
      </c>
      <c r="G211" s="252"/>
      <c r="H211" s="252" t="s">
        <v>384</v>
      </c>
      <c r="I211" s="252"/>
      <c r="J211" s="252"/>
      <c r="K211" s="300"/>
    </row>
    <row r="212" s="1" customFormat="1" ht="15" customHeight="1">
      <c r="B212" s="324"/>
      <c r="C212" s="252"/>
      <c r="D212" s="252"/>
      <c r="E212" s="252"/>
      <c r="F212" s="275" t="s">
        <v>219</v>
      </c>
      <c r="G212" s="313"/>
      <c r="H212" s="304" t="s">
        <v>220</v>
      </c>
      <c r="I212" s="304"/>
      <c r="J212" s="304"/>
      <c r="K212" s="325"/>
    </row>
    <row r="213" s="1" customFormat="1" ht="15" customHeight="1">
      <c r="B213" s="324"/>
      <c r="C213" s="252"/>
      <c r="D213" s="252"/>
      <c r="E213" s="252"/>
      <c r="F213" s="275" t="s">
        <v>181</v>
      </c>
      <c r="G213" s="313"/>
      <c r="H213" s="304" t="s">
        <v>385</v>
      </c>
      <c r="I213" s="304"/>
      <c r="J213" s="304"/>
      <c r="K213" s="325"/>
    </row>
    <row r="214" s="1" customFormat="1" ht="15" customHeight="1">
      <c r="B214" s="324"/>
      <c r="C214" s="252"/>
      <c r="D214" s="252"/>
      <c r="E214" s="252"/>
      <c r="F214" s="275"/>
      <c r="G214" s="313"/>
      <c r="H214" s="304"/>
      <c r="I214" s="304"/>
      <c r="J214" s="304"/>
      <c r="K214" s="325"/>
    </row>
    <row r="215" s="1" customFormat="1" ht="15" customHeight="1">
      <c r="B215" s="324"/>
      <c r="C215" s="252" t="s">
        <v>345</v>
      </c>
      <c r="D215" s="252"/>
      <c r="E215" s="252"/>
      <c r="F215" s="275">
        <v>1</v>
      </c>
      <c r="G215" s="313"/>
      <c r="H215" s="304" t="s">
        <v>386</v>
      </c>
      <c r="I215" s="304"/>
      <c r="J215" s="304"/>
      <c r="K215" s="325"/>
    </row>
    <row r="216" s="1" customFormat="1" ht="15" customHeight="1">
      <c r="B216" s="324"/>
      <c r="C216" s="252"/>
      <c r="D216" s="252"/>
      <c r="E216" s="252"/>
      <c r="F216" s="275">
        <v>2</v>
      </c>
      <c r="G216" s="313"/>
      <c r="H216" s="304" t="s">
        <v>387</v>
      </c>
      <c r="I216" s="304"/>
      <c r="J216" s="304"/>
      <c r="K216" s="325"/>
    </row>
    <row r="217" s="1" customFormat="1" ht="15" customHeight="1">
      <c r="B217" s="324"/>
      <c r="C217" s="252"/>
      <c r="D217" s="252"/>
      <c r="E217" s="252"/>
      <c r="F217" s="275">
        <v>3</v>
      </c>
      <c r="G217" s="313"/>
      <c r="H217" s="304" t="s">
        <v>388</v>
      </c>
      <c r="I217" s="304"/>
      <c r="J217" s="304"/>
      <c r="K217" s="325"/>
    </row>
    <row r="218" s="1" customFormat="1" ht="15" customHeight="1">
      <c r="B218" s="324"/>
      <c r="C218" s="252"/>
      <c r="D218" s="252"/>
      <c r="E218" s="252"/>
      <c r="F218" s="275">
        <v>4</v>
      </c>
      <c r="G218" s="313"/>
      <c r="H218" s="304" t="s">
        <v>389</v>
      </c>
      <c r="I218" s="304"/>
      <c r="J218" s="304"/>
      <c r="K218" s="325"/>
    </row>
    <row r="219" s="1" customFormat="1" ht="12.75" customHeight="1">
      <c r="B219" s="326"/>
      <c r="C219" s="327"/>
      <c r="D219" s="327"/>
      <c r="E219" s="327"/>
      <c r="F219" s="327"/>
      <c r="G219" s="327"/>
      <c r="H219" s="327"/>
      <c r="I219" s="327"/>
      <c r="J219" s="327"/>
      <c r="K219" s="32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Michal Klimša</cp:lastModifiedBy>
  <dcterms:created xsi:type="dcterms:W3CDTF">2025-07-10T07:32:51Z</dcterms:created>
  <dcterms:modified xsi:type="dcterms:W3CDTF">2025-07-10T07:32:55Z</dcterms:modified>
</cp:coreProperties>
</file>